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938" activeTab="3"/>
  </bookViews>
  <sheets>
    <sheet name=" DIÁRIAS, TAXAS, ALUGUEIS" sheetId="1" r:id="rId1"/>
    <sheet name="GASES" sheetId="2" r:id="rId2"/>
    <sheet name="SBOT - CLÍNICAS ORTOPÉDICAS" sheetId="3" r:id="rId3"/>
    <sheet name="MATERIAIS" sheetId="4" r:id="rId4"/>
    <sheet name="ATEND. ORTOPÉDICO - HOSPITAIS" sheetId="5" r:id="rId5"/>
  </sheets>
  <definedNames/>
  <calcPr fullCalcOnLoad="1"/>
</workbook>
</file>

<file path=xl/sharedStrings.xml><?xml version="1.0" encoding="utf-8"?>
<sst xmlns="http://schemas.openxmlformats.org/spreadsheetml/2006/main" count="1554" uniqueCount="994">
  <si>
    <t>DIÁRIAS</t>
  </si>
  <si>
    <t>PACIENTE</t>
  </si>
  <si>
    <t>CATEGORIA A</t>
  </si>
  <si>
    <t xml:space="preserve">DESCRIÇÃO DO CÓDIGO </t>
  </si>
  <si>
    <t>DIÁRIA DE QUARTO COLETIVO DE 2 LEITOS COM BANHEIRO PRIVATIVO</t>
  </si>
  <si>
    <t>DIÁRIA DE ENFERMARIA DE 3 LEITOS COM BANHEIRO PRIVATIVO</t>
  </si>
  <si>
    <t>DIÁRIA DE APARTAMENTO LUXO</t>
  </si>
  <si>
    <t>HOSPITAL DIA (DAY CLINIC) Enfermaria</t>
  </si>
  <si>
    <t xml:space="preserve">DIÁRIA DE HOSPITAL DIA ENFERMARIA </t>
  </si>
  <si>
    <t>HOSPITAL DIA (DAY CLINIC) Apartamento</t>
  </si>
  <si>
    <t>DIÁRIA DE HOSPITAL DIA APARTAMENTO</t>
  </si>
  <si>
    <t>U.T.I.</t>
  </si>
  <si>
    <t>DIÁRIA DE UTI ADULTO GERAL</t>
  </si>
  <si>
    <t>RECÉM NATO</t>
  </si>
  <si>
    <t>DIÁRIA DE BERÇÁRIO NORMAL</t>
  </si>
  <si>
    <t>DIÁRIA DE BERÇÁRIO PATOLÓGICO / PREMATURO</t>
  </si>
  <si>
    <t xml:space="preserve">ACOMPANHANTE </t>
  </si>
  <si>
    <t>ACOMPANHANTE - Apartamento (PERNOITE C/CAFÉ DA MANHÃ)</t>
  </si>
  <si>
    <t>DIÁRIA DE ACOMPANHANTE SOMENTE COM CAFÉ DA MANHÃ</t>
  </si>
  <si>
    <t>DIÁRIA DE ACOMPANHANTE SEM CAFÉ DA MANHÃ E SEM REFEIÇÃO</t>
  </si>
  <si>
    <t xml:space="preserve">TAXAS </t>
  </si>
  <si>
    <t>TAXAS DE SALA</t>
  </si>
  <si>
    <t>PORTE 0 (Internado, sal de gesso e serviços ambulatoriais)</t>
  </si>
  <si>
    <t>TAXA DE SALA CIRÚRGICA, PORTE ANESTÉSICO 0</t>
  </si>
  <si>
    <t>PORTE 1</t>
  </si>
  <si>
    <t>TAXA DE SALA CIRÚRGICA, PORTE ANESTÉSICO 1</t>
  </si>
  <si>
    <t>PORTE 2</t>
  </si>
  <si>
    <t>TAXA DE SALA CIRÚRGICA, PORTE ANESTÉSICO 2</t>
  </si>
  <si>
    <t xml:space="preserve">PORTE 3 </t>
  </si>
  <si>
    <t>TAXA DE SALA CIRÚRGICA, PORTE ANESTÉSICO 3</t>
  </si>
  <si>
    <t>PORTE 4</t>
  </si>
  <si>
    <t>TAXA DE SALA CIRÚRGICA, PORTE ANESTÉSICO 4</t>
  </si>
  <si>
    <t>PORTE 5</t>
  </si>
  <si>
    <t>TAXA DE SALA CIRÚRGICA, PORTE ANESTÉSICO 5</t>
  </si>
  <si>
    <t>PORTE 6</t>
  </si>
  <si>
    <t>TAXA DE SALA CIRÚRGICA, PORTE ANESTÉSICO 6</t>
  </si>
  <si>
    <t>PORTE 7</t>
  </si>
  <si>
    <t>TAXA DE SALA CIRÚRGICA, PORTE ANESTÉSICO 7</t>
  </si>
  <si>
    <t>TAXAS DE BERÇÁRIO</t>
  </si>
  <si>
    <t>BERÇO AQUECIDO</t>
  </si>
  <si>
    <t>TAXA DE BERÇO AQUECIDO, POR DIA</t>
  </si>
  <si>
    <t>CURATIVO DURANTE A PERMANÊNCIA DA MÃE</t>
  </si>
  <si>
    <t>TAXA DE APARELHO PARA FOTOTERAPIA POR DIA</t>
  </si>
  <si>
    <t>INCUBADORA ............................ATÉ 04 HS   (S/VR.OXIGÊNIO)</t>
  </si>
  <si>
    <t>TAXA POR USO/SESSÃO INCUBADORA DE TRANSPORTE SEM OXIGÊNIO</t>
  </si>
  <si>
    <t>INCUBADORA ............................ATÉ 12 HS   (S/VR.OXIGÊNIO)</t>
  </si>
  <si>
    <t>TAXA DE INCUBADORA, POR HORA</t>
  </si>
  <si>
    <t>INCUBADORA ............................APÓS 12 HS (S/VR.OXIGÊNIO)</t>
  </si>
  <si>
    <t>TAXA DE INCUBADORA, POR DIA</t>
  </si>
  <si>
    <t>TAXAS DIVERSAS</t>
  </si>
  <si>
    <t>TAXA DE ASPIRAÇÃO ( POR DIA ) FORA CC</t>
  </si>
  <si>
    <t>TAXA DE CARDIOVERSÃO</t>
  </si>
  <si>
    <t>ALUGUEL / TAXA DE DESFIBRILADOR (CARDIOVERSÃO), POR USO</t>
  </si>
  <si>
    <t>TAXA DE ESTERELIZAÇÃO</t>
  </si>
  <si>
    <t>TAXA DE DESINFECÇÃO/ESTERELIZAÇÃO DE EQUIPAMENTO, POR USO</t>
  </si>
  <si>
    <t>TAXA DE INSTALAÇÃO DE RESPIRADOR BIRD</t>
  </si>
  <si>
    <t>60029048</t>
  </si>
  <si>
    <t>TAXA DE INSTALAÇÃO DE RESPIRADOR A PRESSÃO</t>
  </si>
  <si>
    <t>TAXA DE INST. DE RESPIRADOR VOLUMÉTRICO</t>
  </si>
  <si>
    <t>60029056</t>
  </si>
  <si>
    <t>TAXA DE INSTALAÇÃO DE RESPIRADOR VOLUMÉTRICO</t>
  </si>
  <si>
    <t>TAXA DE INTERNAÇÃO</t>
  </si>
  <si>
    <t>TAXA DE REGISTRO DE INTERNAÇÃO</t>
  </si>
  <si>
    <t>TAXA DE ISOLAMENTO (ACRÉSCIMO 30% NA DIÁRIA) ***</t>
  </si>
  <si>
    <t>60029080</t>
  </si>
  <si>
    <t>TAXA DE ISOLAMENTO, POR DIA</t>
  </si>
  <si>
    <t>TAXA DE MONITOR CARDÍACO NO C.C. ...........ATÉ PORTE 4</t>
  </si>
  <si>
    <t>TAXA DE MONITOR / MONITORIZAÇÃO CARDÍACO / ECG, POR USO/SESSÃO, NO CC</t>
  </si>
  <si>
    <t>TAXA DE MONITOR CARDÍACO NO C.C. ...........ACIMA PORTE 4</t>
  </si>
  <si>
    <t>TAXA DE MONITOR / MONITORIZAÇÃO CARDÍACO / ECG, POR DIA, NO CC</t>
  </si>
  <si>
    <t>TAXA DE MONITOR CARDÍACO NO LEITO</t>
  </si>
  <si>
    <t>TAXA DE MONITOR / MONITORIZAÇÃO CARDÍACO / ECG, POR DIA</t>
  </si>
  <si>
    <t>TAXA DE NEBULIZADOR ( POR SESSÃO S/ VR. OXIGÊNIO )</t>
  </si>
  <si>
    <t>TAXA DE SALA/SESSÃO DE INALAÇÃO/NEBULIZAÇÃO</t>
  </si>
  <si>
    <t>TAXA DE NECROTÉRIO</t>
  </si>
  <si>
    <t>TAXA DE NECROTÉRIO, POR USO</t>
  </si>
  <si>
    <t>TAXA DE PREP. ALIMENTAÇÃO ENTERAL ( P/ SESSÃO )</t>
  </si>
  <si>
    <t>ALIMENTAÇÃO ENTERAL, PREPARO, FORA DA UTI/SEMIUTI E DO CC</t>
  </si>
  <si>
    <t>TAXA DE PREP. ALIMENTAÇÃO PARENTERAL ( P/SESSÃO )</t>
  </si>
  <si>
    <t>ALIMENTAÇÃO PARENTERAL, PREPARO, FORA DA UTI/SEMI-UTI E DO CC</t>
  </si>
  <si>
    <t>TAXA DE REPOUSO ( P.S. ATÉ 6 HS)</t>
  </si>
  <si>
    <t>TAXA DE TRAÇÃO TRANSESQUELÉTICAS ( DIÁRIA )</t>
  </si>
  <si>
    <t>ALUGUEL / TAXA DE ESTRIBO PARA TRAÇÃO TRANSESQUELÉTICA, POR DIA</t>
  </si>
  <si>
    <t>TAXA DE UNIDADE ANESTESIA GERAL</t>
  </si>
  <si>
    <t>TAXA POR USO DE ANESTESIA GERAL</t>
  </si>
  <si>
    <t>GRANDE</t>
  </si>
  <si>
    <t>TAXA POR UNIDADE DE CURATIVO GRANDE</t>
  </si>
  <si>
    <t>MÉDIO</t>
  </si>
  <si>
    <t>TAXA POR UNIDADE DE CURATIVO MÉDIO</t>
  </si>
  <si>
    <t>PEQUENOS OU OFTALMOLÓGICO</t>
  </si>
  <si>
    <t>TAXA POR UNIDADE DE CURATIVO PEQUENO</t>
  </si>
  <si>
    <t>POLIESCORIADA E QUEIMADA ( MAIS DE 3 UT )</t>
  </si>
  <si>
    <t>TAXA POR UNIDADE DE CURATIVO DE QUEIMADOS GRANDE</t>
  </si>
  <si>
    <t>POLIESCORIADA E QUEIMADA ( 1 A 3 UT )</t>
  </si>
  <si>
    <t>TAXA POR UNIDADE DE CURATIVO DE QUEIMADOS PEQUENO</t>
  </si>
  <si>
    <t>ALUGUÉIS</t>
  </si>
  <si>
    <t>AL. BISTURI ELÉTRICO</t>
  </si>
  <si>
    <t>ALUGUEL/TAXA DE BISTURI ELÉTRICO MONOPOLAR, POR USO</t>
  </si>
  <si>
    <t>AL. BISTURI ELÉTRICO BIPOLAR</t>
  </si>
  <si>
    <t>ALUGUEL/TAXA DE BISTURI BIPOLAR, POR USO</t>
  </si>
  <si>
    <t>BOMBA INFUSORA POR DIA</t>
  </si>
  <si>
    <t>ALUGUEL / TAXA DE COLCHÃO DE ÁGUA, POR DIA</t>
  </si>
  <si>
    <t>ALUGUEL / TAXA DE ELETROCARDIÓGRAFO, POR USO</t>
  </si>
  <si>
    <t>AL. INSTRUMENTAL CIRÚRGICO</t>
  </si>
  <si>
    <t>ALUGUEL/TAXA CAIXA / INSTRUMENTAL DE INSTRUMENTAL PEQUENA CIRURGIA, POR USO</t>
  </si>
  <si>
    <t xml:space="preserve">AL. DE MARCA PASSO TEMPORÁRIO </t>
  </si>
  <si>
    <t>TAXA DE MARCA PASSO PROVISÓRIO / TEMPORARIO TRANSVENOSO</t>
  </si>
  <si>
    <t>AL. DE MICROSCÓPIO CIRÚRGICO</t>
  </si>
  <si>
    <t>ALUGUEL / TAXA DE MICROSCÓPIO CIRÚRGICO, POR USO</t>
  </si>
  <si>
    <t>AL. DE MICROSCÓPIO CIRÚRGICO COM FIBRA ÓTICA</t>
  </si>
  <si>
    <t>ALUGUEL / TAXA DE MICROCÓSPIO CIRÚRGICO DE FIBRA ÓTICA, POR USO</t>
  </si>
  <si>
    <t>TAXA DE MONITOR / MONITORIZAÇÃO CARDÍACO / ECG, POR DIA, NA UTI</t>
  </si>
  <si>
    <t>AL. DE MON. DE PRES. INTRACRAN. C/TRANSDUCER DE F.O.</t>
  </si>
  <si>
    <t>TAXA DE MONITOR / MONITORIZAÇÃO INTRA CRANIANO, POR DIA</t>
  </si>
  <si>
    <t>TAXA DE MONITOR / MONITORIZAÇÃO DE DÉBITO CARDÍACO, POR DIA</t>
  </si>
  <si>
    <t>TAXA DE MONITOR/MONITORIZAÇÃO DE OXÍMETRO POR HORA</t>
  </si>
  <si>
    <t>ALUGUEL/TAXA DE PEFURADOR ELÉTRICO, POR USO</t>
  </si>
  <si>
    <t>RESPIRADOR A PRESSÃO, POR DIA</t>
  </si>
  <si>
    <t>RESPIRADOR A VOLUME, POR DIA</t>
  </si>
  <si>
    <t>AL. DE SERRA DE GESSO</t>
  </si>
  <si>
    <t>ALUGUEL / TAXA DE SERRA DE GESSO, POR USO</t>
  </si>
  <si>
    <t>BAND. DE ANESTESIA ( PERE-DURAL/RAQUE )</t>
  </si>
  <si>
    <t>UTILIZAÇÃO DE BANDEJA PARA ANESTESIA LOCOREGIONAL</t>
  </si>
  <si>
    <t>BAND. DE ASSEPSIA ( COBR. VÁLIDA SOMENTE P/ C.C.)</t>
  </si>
  <si>
    <t>UTILIZAÇÃO DE BANDEJA DE ASSEPSIA / ANTI-SEPSIA</t>
  </si>
  <si>
    <t>BAND. DE CATETERISMO VESICAL</t>
  </si>
  <si>
    <t>UTILIZAÇÃO DE BANDEJA PARA SONDAGEM / CATETERISMO VESICAL</t>
  </si>
  <si>
    <t>BAND. DE PARADA CARDÍACA</t>
  </si>
  <si>
    <t>60023759</t>
  </si>
  <si>
    <t>UTILIZAÇÃO DE BANDEJA DE REANIMAÇÃO CARDIORESPIRATÓRIA</t>
  </si>
  <si>
    <t>BAND. DE PEQ. CIRURGIA (PORTE 2 OU + FORA DO C.C.)</t>
  </si>
  <si>
    <t>UTILIZAÇÃO DE BANDEJA DE PEQUENA CIRURGIA FORA DO CC</t>
  </si>
  <si>
    <t>BAND. DE PEQ. CIRURGIA (PORTE 0 E 1 FORA DO C.C.)</t>
  </si>
  <si>
    <t>ALUGUEL /TAXA CAIXA /INSTRUMENTAL DE PEQUENA CIRUGIA, POR USO</t>
  </si>
  <si>
    <t>BAND. DE PUNÇÃO (ARTICULAR, PLEURAL E ABDOMINAL)</t>
  </si>
  <si>
    <t>UTILIZAÇÃO DE BANDEJA PARA PUNÇÃO EM GERAL</t>
  </si>
  <si>
    <t>BAND. DE PUNÇÃO LOMBAR</t>
  </si>
  <si>
    <t>TAXA POR USO/SESSÃO DE PUNÇÃO LOMBAR</t>
  </si>
  <si>
    <t>BAND. DE PUNÇÃO SUB-CLAVIA</t>
  </si>
  <si>
    <t>UTILIZAÇÃO DE BANDEJA PARA CATETERISMO VENOSO</t>
  </si>
  <si>
    <t>VALORES</t>
  </si>
  <si>
    <t>IMOBILIZAÇÃO - NÃO GESSADOS</t>
  </si>
  <si>
    <t>DESCRIÇÃO</t>
  </si>
  <si>
    <t>PORTE</t>
  </si>
  <si>
    <t>CATEGORIAS</t>
  </si>
  <si>
    <t>A</t>
  </si>
  <si>
    <t>B</t>
  </si>
  <si>
    <t>C</t>
  </si>
  <si>
    <t>D</t>
  </si>
  <si>
    <t>Taxas</t>
  </si>
  <si>
    <t xml:space="preserve">Taxa de sala </t>
  </si>
  <si>
    <t>Materiais</t>
  </si>
  <si>
    <t>Colar  Cervical não gessado</t>
  </si>
  <si>
    <t>Imobilização c/esparadrapo p/dedos da mão</t>
  </si>
  <si>
    <t>Imobilização c/esparadrapo p/dedos dos  pés</t>
  </si>
  <si>
    <t xml:space="preserve">Imobilização c/esparadrapo p/tórax </t>
  </si>
  <si>
    <t>Imobilização c/esparadrapo p/tornozelo</t>
  </si>
  <si>
    <t>Imobilização de Jones para Joelho</t>
  </si>
  <si>
    <t>Imobilização de Jones para Tornozelo</t>
  </si>
  <si>
    <t>Imobilização com tala de alumínio para mão</t>
  </si>
  <si>
    <t>Velpeau não gessado</t>
  </si>
  <si>
    <t>IMOBILIZAÇÃO -  TALAS GESSADAS</t>
  </si>
  <si>
    <t>Axilo Palmar</t>
  </si>
  <si>
    <t>Tipo Bota</t>
  </si>
  <si>
    <t>Cruro Podálico</t>
  </si>
  <si>
    <t>Inguino Maleolar</t>
  </si>
  <si>
    <t>Tipo Punho</t>
  </si>
  <si>
    <t>IMOBILIZAÇÃO -  APARELHOS GESSADOS</t>
  </si>
  <si>
    <t>Taxas de sala</t>
  </si>
  <si>
    <t>Bota Gessada</t>
  </si>
  <si>
    <t>Colar Cervical</t>
  </si>
  <si>
    <t>Luva Gessada</t>
  </si>
  <si>
    <t>Tubo Gessado ou joelheira</t>
  </si>
  <si>
    <t>Colete Gessado</t>
  </si>
  <si>
    <t>Pelvi Podálico</t>
  </si>
  <si>
    <t>Toraco Braquial</t>
  </si>
  <si>
    <t>Velpeau Gessado</t>
  </si>
  <si>
    <t>Minerva Gessada</t>
  </si>
  <si>
    <t>OBSERVAÇÕES:</t>
  </si>
  <si>
    <t>* Os códigos PTU para os materiais se referem a pacote.</t>
  </si>
  <si>
    <t xml:space="preserve">* O Valor da taxa é acrescido de 20% (vinte por cento):  Sábado após ás 12 horas, Domingos, Feriados e Dias úteis no período de 22:00 às 7:00 h. </t>
  </si>
  <si>
    <t>* Pesquisa de Preços Baseada nas Seguintes Referências:</t>
  </si>
  <si>
    <t xml:space="preserve">     Quantidade - Sociedade Brasileira de Ortopedia  e Traumatologia (SBTO)</t>
  </si>
  <si>
    <t xml:space="preserve">     Materiais  - Pesquisas de Preços Médios (Fabricantes e Fornecedores)</t>
  </si>
  <si>
    <t xml:space="preserve">     Taxa de Sala - Valores Referênciais negociados com convênios</t>
  </si>
  <si>
    <t>* Taxa de Sala - Valores referenciais - convênios - Tabela AHERJ/AHCRJ</t>
  </si>
  <si>
    <t>VAZÃO</t>
  </si>
  <si>
    <t>03 Litros/minuto</t>
  </si>
  <si>
    <t>06 Litros/minuto</t>
  </si>
  <si>
    <t>08 Litros/minuto</t>
  </si>
  <si>
    <t>09 Litros/minuto</t>
  </si>
  <si>
    <t>10 Litros/minuto</t>
  </si>
  <si>
    <t>18 Litros/minuto</t>
  </si>
  <si>
    <t>Cateter nasal</t>
  </si>
  <si>
    <t>Máscara sem venturi</t>
  </si>
  <si>
    <t>Anestesia por bloqueio</t>
  </si>
  <si>
    <t>Anestesia geral com protóxido e sem cal sodada</t>
  </si>
  <si>
    <t>Máscara com venturi</t>
  </si>
  <si>
    <t>Anestesia geral sem protóxido e com cal sodada</t>
  </si>
  <si>
    <t>Respirador por pressão</t>
  </si>
  <si>
    <t>08 Litros/minuto (Somente UTI neonatal)</t>
  </si>
  <si>
    <t>Incubadora</t>
  </si>
  <si>
    <t>Nebulização contínua</t>
  </si>
  <si>
    <t>Anestesia geral sem protóxido e sem cal sodada</t>
  </si>
  <si>
    <t>Oxihood</t>
  </si>
  <si>
    <t>Respirador volumétrico e/ou microprocessador</t>
  </si>
  <si>
    <t>V.M.I</t>
  </si>
  <si>
    <t>CPAP de adulto</t>
  </si>
  <si>
    <t>10 Litros/minuto (Somente UTI neonatal)</t>
  </si>
  <si>
    <t>CPAP nasal</t>
  </si>
  <si>
    <t>18 Litros/minuto (Somente UTI neonatal)</t>
  </si>
  <si>
    <t>Respirador volumétrico contínuo</t>
  </si>
  <si>
    <t>ENFERMARIA COM 02 LEITOS</t>
  </si>
  <si>
    <t>ENFERMARIA ACIMA DE 02 LEITOS</t>
  </si>
  <si>
    <t>APARTAMENTO COM AR CONDICIONADO</t>
  </si>
  <si>
    <t>BERÇÁRIO APÓS ALTA DA MÃE</t>
  </si>
  <si>
    <t>BERÇÁRIO DURANTE PERMANENCE MÃE</t>
  </si>
  <si>
    <r>
      <t xml:space="preserve">FOTOTERAPIA </t>
    </r>
    <r>
      <rPr>
        <b/>
        <sz val="12"/>
        <rFont val="Trebuchet MS"/>
        <family val="2"/>
      </rPr>
      <t>( POR DIA )</t>
    </r>
  </si>
  <si>
    <r>
      <t xml:space="preserve">AL. BOMBA INFUSORA </t>
    </r>
    <r>
      <rPr>
        <b/>
        <sz val="12"/>
        <rFont val="Trebuchet MS"/>
        <family val="2"/>
      </rPr>
      <t>( POR DIA )</t>
    </r>
  </si>
  <si>
    <r>
      <t xml:space="preserve">AL. DE COLCHÃO D’ÁGUA </t>
    </r>
    <r>
      <rPr>
        <b/>
        <sz val="12"/>
        <rFont val="Trebuchet MS"/>
        <family val="2"/>
      </rPr>
      <t>( POR DIA )</t>
    </r>
  </si>
  <si>
    <r>
      <t xml:space="preserve">AL. DE ELETROCARDIÓGRAFO </t>
    </r>
    <r>
      <rPr>
        <b/>
        <sz val="12"/>
        <rFont val="Trebuchet MS"/>
        <family val="2"/>
      </rPr>
      <t>( P/EXAME )</t>
    </r>
  </si>
  <si>
    <r>
      <t xml:space="preserve">AL. MONITOR CARDÍACO </t>
    </r>
    <r>
      <rPr>
        <b/>
        <sz val="12"/>
        <rFont val="Trebuchet MS"/>
        <family val="2"/>
      </rPr>
      <t>( DIÁRIA )</t>
    </r>
    <r>
      <rPr>
        <sz val="12"/>
        <rFont val="Trebuchet MS"/>
        <family val="2"/>
      </rPr>
      <t xml:space="preserve"> C.T.I.</t>
    </r>
  </si>
  <si>
    <r>
      <t xml:space="preserve">AL. DE MONITOR P/DÉBITO CARDÍACO </t>
    </r>
    <r>
      <rPr>
        <b/>
        <sz val="12"/>
        <rFont val="Trebuchet MS"/>
        <family val="2"/>
      </rPr>
      <t>( DIÁRIA )</t>
    </r>
  </si>
  <si>
    <r>
      <t xml:space="preserve">AL. DE PERFURADOR ELÉTRICO </t>
    </r>
    <r>
      <rPr>
        <b/>
        <sz val="12"/>
        <rFont val="Trebuchet MS"/>
        <family val="2"/>
      </rPr>
      <t>(SÓ P/CIR. DE CRÂNIO)</t>
    </r>
  </si>
  <si>
    <r>
      <t xml:space="preserve">AL. DE RESPIRADOR S/OXIG. OU AR COMPR. </t>
    </r>
    <r>
      <rPr>
        <b/>
        <sz val="12"/>
        <rFont val="Trebuchet MS"/>
        <family val="2"/>
      </rPr>
      <t>(DIÁRIA)</t>
    </r>
  </si>
  <si>
    <r>
      <t xml:space="preserve">AL. DE RESPIRADOR VOLUMÉTRICO </t>
    </r>
    <r>
      <rPr>
        <b/>
        <sz val="12"/>
        <rFont val="Trebuchet MS"/>
        <family val="2"/>
      </rPr>
      <t>( DIÁRIA )</t>
    </r>
  </si>
  <si>
    <t>TAXAS DE CURATIVOS</t>
  </si>
  <si>
    <t>TAXA DE REFEIÇÃO DE ACOMPANHANTE 
(ALMOÇO OU JANTAR)</t>
  </si>
  <si>
    <r>
      <t xml:space="preserve">TAXA DE REFEIÇÃO
</t>
    </r>
    <r>
      <rPr>
        <sz val="10"/>
        <rFont val="Trebuchet MS"/>
        <family val="2"/>
      </rPr>
      <t xml:space="preserve"> (Poderá ser cobrada nas situações previstas em lei, até 2 no período de 24h)</t>
    </r>
  </si>
  <si>
    <t>VALORES/HORA</t>
  </si>
  <si>
    <t>GASES MEDICINAIS - PROTÓXIDO</t>
  </si>
  <si>
    <t>*ORIENTAÇÕES PARA UTILIZAÇÃO DOS GASES POR TIPO DE VAZÃO</t>
  </si>
  <si>
    <t xml:space="preserve"> A</t>
  </si>
  <si>
    <t>TAXA P/ UNID. DE CURATIVO PEQUENO NEONATAL, ABERTO, 
NÃO CONTAMINADO, FORA DA UTI/SEMI-UTI E DO CC</t>
  </si>
  <si>
    <t>TAXA DE ASPIRAÇÃO ORO/TRAQUEAL INTERMITENTE/SESSÃO,  
FORA DA UTI/SEMI-UTI E DO CENTRO CIRÚRGICO</t>
  </si>
  <si>
    <t>GASES MEDICINAIS - OXIGÊNIO</t>
  </si>
  <si>
    <t>TAXA DE SERVIÇO DE ARMAZENAMENTO, MANIPULAÇÃO, ESTERELIZAÇÃO, DISPENSAÇÃO, 
CONTROLE E AQUISIÇÃO DE ÓRTESES, PRÓTESES e MATERIAIS ESPECIAIS</t>
  </si>
  <si>
    <t>CÓDIGO</t>
  </si>
  <si>
    <t>MATERIAIS</t>
  </si>
  <si>
    <t>DESCRIÇÃO TABELA HOSPITAL FEDERATIVA</t>
  </si>
  <si>
    <t>UNIDADE MÍNIMA 
DE FRAÇÃO</t>
  </si>
  <si>
    <t>VALOR</t>
  </si>
  <si>
    <t>UN</t>
  </si>
  <si>
    <t>ABSORVENTE HOSPITALAR</t>
  </si>
  <si>
    <t xml:space="preserve">CURATIVO ACTSORB PLUS 19 X 10,5CM </t>
  </si>
  <si>
    <t>TORNEIRA THREE -WAY</t>
  </si>
  <si>
    <t>70012873</t>
  </si>
  <si>
    <t>SISTEMA FECHADO P/ COLETA DE SANGUE (VAMP)</t>
  </si>
  <si>
    <t>FIXADOR P/ TUBO ENDOTRAQUEAL</t>
  </si>
  <si>
    <t>APARELHO PARA TRICOTOMIA - TRICOTOMIZADOR</t>
  </si>
  <si>
    <t>CURATIVO ALGINATO CALCIO CALCICARE</t>
  </si>
  <si>
    <t>FIO ACIFLEX M 351 / 660 / 663 / 650 / 651 G (FIO DE AÇO)</t>
  </si>
  <si>
    <t>ATADURA DE CREPOM (06 CM)</t>
  </si>
  <si>
    <t xml:space="preserve">ATADURA DE CREPOM (10 CM) </t>
  </si>
  <si>
    <t xml:space="preserve">ATADURA DE CREPOM (15 CM) </t>
  </si>
  <si>
    <t xml:space="preserve">ATADURA DE CREPOM (20 CM) </t>
  </si>
  <si>
    <t xml:space="preserve">ATADURA DE CREPOM (30 CM) </t>
  </si>
  <si>
    <t xml:space="preserve">ATADURA DE GESSO (06 CM) </t>
  </si>
  <si>
    <t xml:space="preserve">ATADURA DE GESSO (10 CM) </t>
  </si>
  <si>
    <t>LANCETA ACCU-CHEK SAFE-T PRO UNO</t>
  </si>
  <si>
    <t>OCLUSOR OCULAR</t>
  </si>
  <si>
    <t>KIT</t>
  </si>
  <si>
    <t>CM</t>
  </si>
  <si>
    <t xml:space="preserve">BOLSA COLOSTOMIA DRENAVEL TRANSPARENTE </t>
  </si>
  <si>
    <t>BOLSA EVA P/ AUTOMIX 1000ML</t>
  </si>
  <si>
    <t>BOLSA EVA P/ AUTOMIX 2000ML</t>
  </si>
  <si>
    <t>BOLSA EVA P/ AUTOMIX 3000ML</t>
  </si>
  <si>
    <t>BOLSA MIX BAG 500ML</t>
  </si>
  <si>
    <t>BOLSA MIX BAG 250ML</t>
  </si>
  <si>
    <t>PC</t>
  </si>
  <si>
    <t>CAMPO CIRURGICO IOBAN 6650 900X450</t>
  </si>
  <si>
    <t xml:space="preserve">CAPA P/ MICROSC.  C.ZEISS </t>
  </si>
  <si>
    <t xml:space="preserve">CATETER EPIDURAL PORTEX </t>
  </si>
  <si>
    <t xml:space="preserve">CATETER SWAN GANZ  </t>
  </si>
  <si>
    <t xml:space="preserve">KIT DUPLO J COM GUIA </t>
  </si>
  <si>
    <t>71332251</t>
  </si>
  <si>
    <t>CATETER TRIPLO LUMEN</t>
  </si>
  <si>
    <t xml:space="preserve">CATETER UMBILICAL </t>
  </si>
  <si>
    <t>CIRCUITO PARA RESP. BIRD DESC</t>
  </si>
  <si>
    <t xml:space="preserve">CURATIVO TRANSP BIOCLUSIVE (5 X 8)  </t>
  </si>
  <si>
    <t xml:space="preserve">BAND AID </t>
  </si>
  <si>
    <t>CURATIVO CARVAO ATIV.PRATA 19X10,5</t>
  </si>
  <si>
    <t>CURATIVO TRANSPARENTE TEGADERM 10X25 CM</t>
  </si>
  <si>
    <t>CURATIVO HIDROGEL (INTRASITE 25G)</t>
  </si>
  <si>
    <t>G</t>
  </si>
  <si>
    <t>FILTRO DIALISADOR</t>
  </si>
  <si>
    <t xml:space="preserve">DRENO BLAKE  HUBLESS TROCARTE </t>
  </si>
  <si>
    <t>DRENO PEN ROSE Nº 1</t>
  </si>
  <si>
    <t>DRENO PEN ROSE Nº 2</t>
  </si>
  <si>
    <t>DRENO PEN ROSE Nº 3</t>
  </si>
  <si>
    <t>DRENO PEN ROSE Nº 4</t>
  </si>
  <si>
    <t>HEMOSTATICO SURGICEL 10CM X 20CM</t>
  </si>
  <si>
    <t>EQUIPO PARA SORO</t>
  </si>
  <si>
    <t>EQUIPO PARA MICROGOTAS</t>
  </si>
  <si>
    <t>EQUIPO DE BI C/ FILTRO PARA NPT</t>
  </si>
  <si>
    <t>MARCODINE SCRUB</t>
  </si>
  <si>
    <t>BOLS</t>
  </si>
  <si>
    <t xml:space="preserve">EXTENSOR 20 CM </t>
  </si>
  <si>
    <t>70236739</t>
  </si>
  <si>
    <t xml:space="preserve">FILTRO PARA RESPIRADOR </t>
  </si>
  <si>
    <t>FIO ACIFLEX BSS 25 / 26 / 28 T (S/AGULHA)</t>
  </si>
  <si>
    <t>FIO ACIFLEX M 400 / 652 / 653 G (FIO DE AÇO)</t>
  </si>
  <si>
    <t>FIO POLYCOT AZUL P 12 / 13 / 14 / 19 T (CUTICULAR)</t>
  </si>
  <si>
    <t>FIO POLYCOT AZUL P 21 / 22 / 23 / 24 T (GASTRO INTESTINAL)</t>
  </si>
  <si>
    <t>FIO ALGODAO - FITA UMBILICAL U 10-T</t>
  </si>
  <si>
    <t>FIO ALGODAO - FITA CARDIACA FAB46-T</t>
  </si>
  <si>
    <t>FIO LINHO BRANCO SLF 93 / 94 / 95 / 96 T (S/AGULHA)</t>
  </si>
  <si>
    <t xml:space="preserve">FIO POLYCOT AZUL PA 423 / 424 / 425 T (GASTRO INTESTINAL) </t>
  </si>
  <si>
    <t>FIO CAPROFYL VIOLETA CF 111 / 112 / 113 / 114 / 115 T (GASTRO INTESTINAL)</t>
  </si>
  <si>
    <t>FIO CAPROFYL VLT CF 126 / 127 / 128 / 129 T (GASTRO INTESTINAL)</t>
  </si>
  <si>
    <t>FIO CAPROFYL VIOLETA CF 203 / 204 T (UROLOGIA)</t>
  </si>
  <si>
    <t>FIO CATGUT CROMADO CC 124 / 125 / 126 T (S/AGULHA)</t>
  </si>
  <si>
    <t>FIO CATGUT CROMADO 801 / 802 / 803 T (OBSTETRÍCIA)</t>
  </si>
  <si>
    <t>FIO CATGUT CROMADO 810 / 811 / 812 / 813 / 883 T  ( OBSTETRÍCIA )</t>
  </si>
  <si>
    <t>FIO CATGUT CROMADO AG. N-1 48G</t>
  </si>
  <si>
    <t xml:space="preserve">FIO CATGUT CROMADO G 122 / 123 / 124 / 163 / 164 / 165 / 196 / T (GASTRO INTESTINAL) </t>
  </si>
  <si>
    <t>FIO CATGUT CROMADO G 112 / 113 / 114 / 115 / T (GASTRO INTESTINAL)</t>
  </si>
  <si>
    <t>FIO CATGUT CROMADO G 127 / 128 T (GASTRO INTESTINAL)</t>
  </si>
  <si>
    <t>FIO CATGUT CROMADO G 181 / 182 T (GASTRO INTESTINAL)</t>
  </si>
  <si>
    <t>FIO CATGUT CROMADO U 202 / 203 T (UROLOGIA)</t>
  </si>
  <si>
    <t>FIO CATGUT SIMPLES CS 102 /103 / 104 / 105 / 106 T (S/AGULHA)</t>
  </si>
  <si>
    <t>FIO CATGUT SIMPLES CS 114 / 115 T ( S/ AGULHA )</t>
  </si>
  <si>
    <t>FIO CATGUT SIMPLES A 2414 T (AMIGDALECTOMIA)</t>
  </si>
  <si>
    <t>FIO CATGUT SIMPLES 843 / 853 / 854 T  (OBSTETRÍCIA)</t>
  </si>
  <si>
    <t>FIO CATGUT SIMPLES G 312 / 313 / 314 / 315 T  (GASTRO INTESTINAL)</t>
  </si>
  <si>
    <t>FIO CATGUT SIMPLES G 322 / 323 / 324 T (GASTRO INTESTINAL)</t>
  </si>
  <si>
    <t>FIO CATGUT SIMPLES U 207 / 208 T  (UROLOGIA)</t>
  </si>
  <si>
    <t>FIO ETHIBOND VERDE MB 46 G (FECHAMENTO DE ESTERNO)</t>
  </si>
  <si>
    <t>FIO MARCAPASSO EP 15</t>
  </si>
  <si>
    <t>FIO ETHIBOND VERDE X 520 / 538 T (ORTOPEDIA)</t>
  </si>
  <si>
    <t>FIO ETHIBOND VERDE BP 93 T (VASCULAR)</t>
  </si>
  <si>
    <t>FIO ETHIBOND VERDE E 7217 / 7225 / 7226 / 7317 / 7325 / 7326 G (LAPAROSCOPIA)</t>
  </si>
  <si>
    <t>FIO LINHO BRANCO G 633 / 634 / 635 T (GASTRO INTESTINAL)</t>
  </si>
  <si>
    <t>FIO MERSILENE VERDE 9762 / 9763 T (VASCULAR)</t>
  </si>
  <si>
    <t>FIO MERSILENE VERDE G 704 T (GASTRO INTESTINAL)</t>
  </si>
  <si>
    <t xml:space="preserve">FIO MERSILENE BRANCO 1722 / 1760 / 1778 G (OFTALMOLOGIA) </t>
  </si>
  <si>
    <t>70853509</t>
  </si>
  <si>
    <t>FIO MERSILENE VERDE R 770 G (OFTALMOLOGIA)</t>
  </si>
  <si>
    <t>FIO MONOCRYL INCOLOR Y 494 / 496 G (PLÁSTICA)</t>
  </si>
  <si>
    <t>FIO MONOCRYL AG. 4-0 Y 426 H</t>
  </si>
  <si>
    <t>FIO VICRYL VIOLETA J 332 / 333 / 334 / 338 / 339 /340 / 341 H (OBSTETRÍCIA)</t>
  </si>
  <si>
    <t>FIO MONONYLON PRETO 3626 / 3627 T (CUTICULAR - AG RETA)</t>
  </si>
  <si>
    <t xml:space="preserve">FIO MONONYLON PRETO 3129 / 3163 / 3171 T (CUTICULAR) </t>
  </si>
  <si>
    <t>FIO MONONYLON PRETO 13502 / 13503 T (CUTICULAR)</t>
  </si>
  <si>
    <t>FIO MONONYLON PRETO 13500 / 13501 T  (CUTICULAR)</t>
  </si>
  <si>
    <t>FIO MONONYLON PRETO 14500 / 14501 T (CUTICULAR)</t>
  </si>
  <si>
    <t>FIO MONONYLON PRETO 1162 / 1163 / 1164 / 1167 / 1168 T (PLÁSTICA)</t>
  </si>
  <si>
    <t>FIO MONONYLON INCOLOR P 1603 / 1611 T (PLÁSTICA)</t>
  </si>
  <si>
    <t>FIO MONONYLON INCOLOR P 689  / 1602 T (PLÁSTICA)</t>
  </si>
  <si>
    <t>FIO MONONYLON PRETO 1160 / 1161 / 1165 / 1166 T  (PLÁSTICA)</t>
  </si>
  <si>
    <t>FIO MONONYLON PRETO 2809 / 2819 / 2820 G  (MICROCIRURGIA)</t>
  </si>
  <si>
    <t>FIO MONONYLON PRETO W 2850  (MICROCIRURGIA)</t>
  </si>
  <si>
    <t>FIO MONONYLON PRETO N 2035 T (NEUROCIRURGIA)</t>
  </si>
  <si>
    <t>FIO MONONYLON PRETO N 5002 T (NEUROCIRURGIA)</t>
  </si>
  <si>
    <t>FIO MONONYLON PRETO 7618 G (OFTALMOLOGIA)</t>
  </si>
  <si>
    <t>FIO MONONYLON PRETO 9023 G (OFTALMOLOGIA)</t>
  </si>
  <si>
    <t>FIO MONONYLON PRETO 9033 G (OFTALMOLOGIA)</t>
  </si>
  <si>
    <t>FIO MONONYLON PRETO 9000 / 9003 / 9013 G (OFTALMOLOGIA)</t>
  </si>
  <si>
    <t>FIO MONONYLON PRETO 1714 / 1715 / 7717 / 7718 / 7719 G (OFTALMOLOGIA)</t>
  </si>
  <si>
    <t xml:space="preserve">FIO MONONYLON INCOLOR 1111 T (PLÁSTICA) </t>
  </si>
  <si>
    <t>FIO MONONYLON PRETO P 1662 / 1663 / 1664 / 1667 T (PLÁSTICA)</t>
  </si>
  <si>
    <t>FIO MONONYLON PRETO FN 502 / 503 / 504 / 505 T (S/AGULHA)</t>
  </si>
  <si>
    <t>FIO MONONYLON PRETO V 4653 T (VASCULAR)</t>
  </si>
  <si>
    <t>FIO MONONYLON PRETO V 4452 T (VASCULAR)</t>
  </si>
  <si>
    <t>FIO MONONYLON PRETO V 2351 / 8350 / 8552 T (VASCULAR)</t>
  </si>
  <si>
    <t>FIO PROLENE AZUL 8357 / 8521 / 8822  / 9557 / 9558 T (VASCULAR)</t>
  </si>
  <si>
    <t>FIO PROLENE AZUL 8722 / 8723 / 9521 / 9522 / 9523 T (VASCULAR)</t>
  </si>
  <si>
    <t xml:space="preserve">FIO PROLENE AZUL 8356 / 9556 T (VASCULAR) </t>
  </si>
  <si>
    <t>FIO PROLENE AZUL M 8306 / 8706 T (VASCULAR)</t>
  </si>
  <si>
    <t>FIO PROLENE AZUL 8411 / 8412 / 8423 / 8424 T (OBSTETRÍCIA)</t>
  </si>
  <si>
    <t xml:space="preserve">FIO PROLENE AZUL 3846 G (OBSTETRÍCIA) </t>
  </si>
  <si>
    <t>FIO PROLENE AZUL 8512 / 8513 T  (GASTRO INTESTINAL)</t>
  </si>
  <si>
    <t>FIO PROLENE AZUL 8831 / 8832 T (GASTRO INTESTINAL)</t>
  </si>
  <si>
    <t>FIO PROLENE AZUL 1771 G  (OFTALMOLOGIA)</t>
  </si>
  <si>
    <t>FIO PROLENE AZUL P 8682 T (PLÁSTICA)</t>
  </si>
  <si>
    <t>FIO PDS II Z 303 / 304 / 305 H (CARDIOVASCULAR)</t>
  </si>
  <si>
    <t>FIO PDS II Z 126 / 127 H (CARDIOVASCULAR)</t>
  </si>
  <si>
    <t>FIO PDS II Z 320 H (CARDIOVASCULAR)</t>
  </si>
  <si>
    <t>FIO PDS II Z117 / 135 H (CARDIOVASCULAR)</t>
  </si>
  <si>
    <t>FIO PDS II Z 333 / 334 / 338 / 339 / 341 / 352 / 353 H (OBSTETRÍCIA)</t>
  </si>
  <si>
    <t>FIO PDS II Z 310 / 311 / 315 / 316 / 317 H (GASTRO INTESTINAL)</t>
  </si>
  <si>
    <t>FIO VICRYL INCOLOR J 107 / 183 / 196 G  (PLÁSTICA)</t>
  </si>
  <si>
    <t>FIO VICRYL VIOLETA J 369 / 370 / 371 H (OBSTETRÍCIA)</t>
  </si>
  <si>
    <t>FIO VICRYL VIOLETA J 406 / 407 / 408 H (GASTRO INTESTINAL)</t>
  </si>
  <si>
    <t>FIO VICRYL VIOLETA J 544 / 555 / 570 / 571 G (OFTALMOLOGIA)</t>
  </si>
  <si>
    <t>FIO VICRYL VIOLETA J 546 / 547 / 548 G  ( OFTALMOLOGIA )</t>
  </si>
  <si>
    <t xml:space="preserve">FIO PROLENE AZUL 8881 T (VASCULAR) </t>
  </si>
  <si>
    <t>FIO PROLENE AZUL 8183 / 8184 / 8185 T (CUTICULAR)</t>
  </si>
  <si>
    <t>FIO VICRYL VIOLETA J 374 / 375 / 376 H (UROLOGIA)</t>
  </si>
  <si>
    <t>FIO PROLENE AZUL N- 7.0 M 8702 T</t>
  </si>
  <si>
    <t>FIO PROLENE AZUL 8434 T (OBSTETRÍCIA)</t>
  </si>
  <si>
    <t>FIO VICRYL VIOLETA J 350 / 351 / 352 / 353 H (OBSTETRÍCIA)</t>
  </si>
  <si>
    <t>FIO VICRYL VIOLETA V 960 G (OFTALMOLOGIA)</t>
  </si>
  <si>
    <t>FIO SEDA PRETO G 812 / 813 / 814 T (GASTRO INTESTINAL)</t>
  </si>
  <si>
    <t>FIO SEDA PRETO 1732  G (OFTALMOLOGIA)</t>
  </si>
  <si>
    <t>FIO SEDA PRETO P 639 / 1685 / 1686 T (PLÁSTICA)</t>
  </si>
  <si>
    <t>FIO SEDA PRETO 1187  T (PLÁSTICA)</t>
  </si>
  <si>
    <t>FIO SEDA PRETO 1753 / 1767 G (OFTALMOLOGIA)</t>
  </si>
  <si>
    <t>FIO VICRYL VIOLETA J 314 / 315 / 316 / 317 / 318 H (GASTRO INTESTINAL)</t>
  </si>
  <si>
    <t>FITA UMBILICAL</t>
  </si>
  <si>
    <t>FIXADOR P/ CANULA TRAQUEOSTOMIA</t>
  </si>
  <si>
    <t>HEMOSTATICO SURGICEL 5CM X 35CM</t>
  </si>
  <si>
    <t>HEMOSTATICO SURGICEL 10,2CM X 10,2CM</t>
  </si>
  <si>
    <t>KIT CATARATA KF 310 G (OFTALMOLOGIA)</t>
  </si>
  <si>
    <t>KIT CATARATA KF 410 G (OFTALMOLOGIA)</t>
  </si>
  <si>
    <t>KIT CATARATA KF 903 G (OFTALMOLOGIA)</t>
  </si>
  <si>
    <t>KIT CATARATA KF 910 G (OFTALMOLOGIA)</t>
  </si>
  <si>
    <t>FIO VALVEKIT ETHIBOND AKV15G</t>
  </si>
  <si>
    <t>FIO VALVEKIT ETHIBOND KAT15G</t>
  </si>
  <si>
    <t>PAR</t>
  </si>
  <si>
    <t>70859027</t>
  </si>
  <si>
    <t>TUBO ENDOTRAQUEAL ARAMADO</t>
  </si>
  <si>
    <t>TUBO ENDOTRAQUEAL ARAMADO C/ CUFF Nº 7</t>
  </si>
  <si>
    <t>TUBO ENDOTRAQUEAL ARAMADO C/ CUFF Nº 7,5</t>
  </si>
  <si>
    <t>TUBO ENDOTRAQUEAL ARAMADO C/ CUFF Nº 8</t>
  </si>
  <si>
    <r>
      <t xml:space="preserve"> APARELHOS GESSADOS E NÃO GESSADOS - </t>
    </r>
    <r>
      <rPr>
        <b/>
        <u val="single"/>
        <sz val="20"/>
        <rFont val="Trebuchet MS"/>
        <family val="2"/>
      </rPr>
      <t>CLINÍCAS ORTOPÉDICAS</t>
    </r>
  </si>
  <si>
    <r>
      <t xml:space="preserve"> APARELHOS GESSADOS E NÃO GESSADOS PARA </t>
    </r>
    <r>
      <rPr>
        <b/>
        <u val="single"/>
        <sz val="20"/>
        <rFont val="Trebuchet MS"/>
        <family val="2"/>
      </rPr>
      <t>HOSPITAIS</t>
    </r>
  </si>
  <si>
    <r>
      <t xml:space="preserve">AL. DE ÓXIMETRO </t>
    </r>
    <r>
      <rPr>
        <b/>
        <sz val="12"/>
        <rFont val="Trebuchet MS"/>
        <family val="2"/>
      </rPr>
      <t>(POR HORA)</t>
    </r>
  </si>
  <si>
    <t>CURATIVO HIDROGEL C/ALGINATO 10X10CM</t>
  </si>
  <si>
    <t>CURATIVO HIDROGEL C/ALGINATO 30CM</t>
  </si>
  <si>
    <t>CURATIVO HIDROGEL C/ALGINATO 05X05CM</t>
  </si>
  <si>
    <t>CURATIVO HIDROGEL C/ALGINATO 10X20CM</t>
  </si>
  <si>
    <t>CURATIVO HIDROCEL ALLEVYN 22,5X22,5CM</t>
  </si>
  <si>
    <t>CURATIVO CARVAO ATIVADO  PRATA 10X10CM</t>
  </si>
  <si>
    <t>CURATIVO CARVAO ATIVADO  PRATA 08X15CM</t>
  </si>
  <si>
    <t>CURATIVO HIDROCEL ALLEVYN 7,5X7,5CM</t>
  </si>
  <si>
    <t>FAIXA DE SMARCH</t>
  </si>
  <si>
    <t>CANULA PARA TRAQ. AJUST. P/OBESO</t>
  </si>
  <si>
    <t>70092281</t>
  </si>
  <si>
    <t>70015716</t>
  </si>
  <si>
    <t>70960127</t>
  </si>
  <si>
    <t>70051232</t>
  </si>
  <si>
    <t>70053979</t>
  </si>
  <si>
    <t>70870900</t>
  </si>
  <si>
    <t>ELETRODO MULTIFUNCAO DESC.P/MARCAP</t>
  </si>
  <si>
    <t>70896143</t>
  </si>
  <si>
    <t>70896127</t>
  </si>
  <si>
    <t>70223181</t>
  </si>
  <si>
    <t>70222835</t>
  </si>
  <si>
    <t>70872260</t>
  </si>
  <si>
    <t>FITA GLICEMIA</t>
  </si>
  <si>
    <t>70353670</t>
  </si>
  <si>
    <t>70354634</t>
  </si>
  <si>
    <t>70568456</t>
  </si>
  <si>
    <t>70851654</t>
  </si>
  <si>
    <t>70138958</t>
  </si>
  <si>
    <t>70182191</t>
  </si>
  <si>
    <t>CAMPO CIRURGICO DESC. OFTALMICO</t>
  </si>
  <si>
    <t>00601594</t>
  </si>
  <si>
    <t xml:space="preserve">ABAIXADOR DE LINGUA </t>
  </si>
  <si>
    <t>00246085</t>
  </si>
  <si>
    <t>70001871</t>
  </si>
  <si>
    <t>ACESSÓRIO TRANSOFIX N</t>
  </si>
  <si>
    <t>00608823</t>
  </si>
  <si>
    <t>ADESIVO HISTOACRYL P/ SUTURA</t>
  </si>
  <si>
    <t>70902615</t>
  </si>
  <si>
    <t>ADESIVO LÍQUIDO TÓPICO DERMABOND</t>
  </si>
  <si>
    <t>00126632</t>
  </si>
  <si>
    <t>AGULHA BIOPSIA (TODOS OS TAMANHOS)</t>
  </si>
  <si>
    <t>AGULHA BIOPSIA ASPIRATIVA - CHIBA (TODOS OS TAMANHOS)</t>
  </si>
  <si>
    <t>00482749</t>
  </si>
  <si>
    <t>AGULHA BIOPSIA CHIBA  (TODOS OS TAMANHOS)</t>
  </si>
  <si>
    <t>AGULHA BIOPSIA CHIBA  DCHN</t>
  </si>
  <si>
    <t>AGULHA BIOPSIA LOCAL MAMARIA (TODOS OS TAMANHOS)</t>
  </si>
  <si>
    <t>AGULHA BIOPSIA MEDULA OSSEA (TODOS OS TAMANHOS)</t>
  </si>
  <si>
    <t>AGULHA BIOPSIA P/ MIELOGRAMA (TODOS OS TAMANHOS)</t>
  </si>
  <si>
    <t>70011222</t>
  </si>
  <si>
    <t>AGULHA BIOPSIA PROSTATA (TODOS OS TAMANHOS)</t>
  </si>
  <si>
    <t>AGULHA CYTOCAN (TODOS OS TAMANHOS)</t>
  </si>
  <si>
    <t>AGULHA DESCARTÁVEL (TODOS OS TAMANHOS)</t>
  </si>
  <si>
    <t>00401498</t>
  </si>
  <si>
    <t>AGULHA EPIDURAL (TODOS OS TAMANHOS)</t>
  </si>
  <si>
    <t>AGULHA ESPINHAL (TODOS OS TAMANHOS)</t>
  </si>
  <si>
    <t>AGULHA ESPINHAL LONGA (TODOS OS TAMANHOS)</t>
  </si>
  <si>
    <t>00157759</t>
  </si>
  <si>
    <t>AGULHA GENGIVAL (TODOS OS TAMANHOS)</t>
  </si>
  <si>
    <t>00024066</t>
  </si>
  <si>
    <t xml:space="preserve">AGULHA P/ BIOPSIA TIPO QUICK-CORE </t>
  </si>
  <si>
    <t>00467510</t>
  </si>
  <si>
    <t xml:space="preserve">AGULHA P/ LOCALIZAÇÃO MAMARIA - ESTEROTAXIA </t>
  </si>
  <si>
    <t xml:space="preserve">AGULHA P/ PUNCAO ARTICULAR </t>
  </si>
  <si>
    <t>00593303</t>
  </si>
  <si>
    <t xml:space="preserve">AGULHA PARA BLOQUEIO PLEXO BRAQUIAL / AXILAR </t>
  </si>
  <si>
    <t>AGULHA  PLEXO STIMUPLEX (TODOS TAMANHOS)</t>
  </si>
  <si>
    <t>00421820</t>
  </si>
  <si>
    <t>AGULHA RAQUI ESPINHAL OBESO (TODOS TAMANHOS)</t>
  </si>
  <si>
    <t>00419877</t>
  </si>
  <si>
    <t>AGULHA SURECAN (TODOS OS TAMANHOS)</t>
  </si>
  <si>
    <t>00151750</t>
  </si>
  <si>
    <t xml:space="preserve">ALGODÃO EM BOLA </t>
  </si>
  <si>
    <t>00321745</t>
  </si>
  <si>
    <t xml:space="preserve">ATADURA DE ALGODÃO ORTOPÉDICO (10 CM) </t>
  </si>
  <si>
    <t>00320030</t>
  </si>
  <si>
    <t xml:space="preserve">ATADURA DE ALGODÃO ORTOPÉDICO (15 CM) </t>
  </si>
  <si>
    <t>00321710</t>
  </si>
  <si>
    <t xml:space="preserve">ATADURA DE ALGODÃO ORTOPÉDICO (20 CM) </t>
  </si>
  <si>
    <t>70852600</t>
  </si>
  <si>
    <t>70852588</t>
  </si>
  <si>
    <t>70852570</t>
  </si>
  <si>
    <t>00319937</t>
  </si>
  <si>
    <t>00222844</t>
  </si>
  <si>
    <t>00222860</t>
  </si>
  <si>
    <t>00222887</t>
  </si>
  <si>
    <t xml:space="preserve">ATADURA DE GESSO (15 CM) </t>
  </si>
  <si>
    <t>00222879</t>
  </si>
  <si>
    <t xml:space="preserve">ATADURA DE GESSO (20 CM) </t>
  </si>
  <si>
    <t>00082538</t>
  </si>
  <si>
    <t xml:space="preserve">AVENTAL DESCARTÁVEL </t>
  </si>
  <si>
    <t>00594938</t>
  </si>
  <si>
    <t>BISTURI DESCARTÁVEL (TODOS OS TAMANHOS)</t>
  </si>
  <si>
    <t>00321265</t>
  </si>
  <si>
    <t>BOLSA ABERTA OPACA SISTEMA DUPLO (TODOS OS TAMANHOS)</t>
  </si>
  <si>
    <t>00319457</t>
  </si>
  <si>
    <t>00251976</t>
  </si>
  <si>
    <t>BOLSA DE COLOSTOMIA (TODOS OS TAMANHOS)</t>
  </si>
  <si>
    <t>00597180</t>
  </si>
  <si>
    <t>BOLSA DE COLOSTOMIA C / KARAYA (TODOS OS TAMANHOS)</t>
  </si>
  <si>
    <t>70053995</t>
  </si>
  <si>
    <t xml:space="preserve">CABO DE MARCAPASSO C/ BALÃO </t>
  </si>
  <si>
    <t>CABO DE MARCAPASSO S/ BALÃO</t>
  </si>
  <si>
    <t>00159735</t>
  </si>
  <si>
    <t>CAMPO CIRURGICO IOBAN 6648 900X600</t>
  </si>
  <si>
    <t>CAMPO CIRURGICO STERI  DRAPE OFTALMICO (UNIDADE)</t>
  </si>
  <si>
    <t>00175978</t>
  </si>
  <si>
    <t xml:space="preserve">CANETA ELETRO CIRÚRGICA  </t>
  </si>
  <si>
    <t>00176885</t>
  </si>
  <si>
    <t>CÂNULA DE GUEDEL  (TODOS OS TAMANHOS)</t>
  </si>
  <si>
    <t>70869774</t>
  </si>
  <si>
    <t xml:space="preserve">CÂNULA PARA TRAQUEOSTOMIA </t>
  </si>
  <si>
    <t>00102997</t>
  </si>
  <si>
    <t>70857571</t>
  </si>
  <si>
    <t>00610852</t>
  </si>
  <si>
    <t xml:space="preserve">CAPA PLÁSTICA ESTÉRIL   </t>
  </si>
  <si>
    <t>00117528</t>
  </si>
  <si>
    <t xml:space="preserve">CATETER DUPLA LUZ HEMODIÁLISE  </t>
  </si>
  <si>
    <t>70118426</t>
  </si>
  <si>
    <t>CATETER DUPLO LUMEN ADULTO / NEO / PEDIÁTRICO</t>
  </si>
  <si>
    <t>CATETER FOGARTY (TODOS OS TAMANHOS)</t>
  </si>
  <si>
    <t>00214418</t>
  </si>
  <si>
    <t>CATETER JELCO (TODOS OS TAMANHOS)</t>
  </si>
  <si>
    <t>00397180</t>
  </si>
  <si>
    <t xml:space="preserve">CATETER JELCO C/ DISPOSITO SEGURANÇA </t>
  </si>
  <si>
    <t>00160547</t>
  </si>
  <si>
    <t>CATETER LIFCATH PICC</t>
  </si>
  <si>
    <t>CATETER MOMO LUMEN</t>
  </si>
  <si>
    <t>00619663</t>
  </si>
  <si>
    <t>CATETER NASAL (TODOS OS TAMANHOS)</t>
  </si>
  <si>
    <t>00598682</t>
  </si>
  <si>
    <t>CATETER P/ OXIGÊNIO TIPO OCULOS</t>
  </si>
  <si>
    <t xml:space="preserve">CATETER PARA DIÁLISE PERITONEAL  </t>
  </si>
  <si>
    <t>00593222</t>
  </si>
  <si>
    <t>00160130</t>
  </si>
  <si>
    <t>70147906</t>
  </si>
  <si>
    <t xml:space="preserve">CERA ÓSSEA  </t>
  </si>
  <si>
    <t>00507822</t>
  </si>
  <si>
    <t>00161381</t>
  </si>
  <si>
    <t xml:space="preserve">CIRCUITO PARA RESPIRADOR VOLUMÉTRICO  </t>
  </si>
  <si>
    <t xml:space="preserve">CLAMP UMBILICAL </t>
  </si>
  <si>
    <t>COLAR CERVICAL ESPUMA ESPECIAL (TODOS OS TAMANHOS)</t>
  </si>
  <si>
    <t>00020605</t>
  </si>
  <si>
    <t>COLCHÃO CAIXA DE OVO</t>
  </si>
  <si>
    <t>00601047</t>
  </si>
  <si>
    <t xml:space="preserve">COLETOR DE URINA FECHADO COM DIURESE HORÁRIA </t>
  </si>
  <si>
    <t>00319597</t>
  </si>
  <si>
    <t xml:space="preserve">COLETOR DE URINA FECHADO </t>
  </si>
  <si>
    <t>00620360</t>
  </si>
  <si>
    <t xml:space="preserve">COLETOR DRENO DE TÓRAX ( FRASCO ) </t>
  </si>
  <si>
    <t>00589241</t>
  </si>
  <si>
    <t>COLETOR SECREÇÃO VIA AEREA</t>
  </si>
  <si>
    <t>00600369</t>
  </si>
  <si>
    <t>COLETOR URINA INFANTIL UNISSEX</t>
  </si>
  <si>
    <t>00009121</t>
  </si>
  <si>
    <t xml:space="preserve">COLETOR URINA SISTEMA ABERTO </t>
  </si>
  <si>
    <t>70176230</t>
  </si>
  <si>
    <t xml:space="preserve">COMPRESSA CIRÚRGICA </t>
  </si>
  <si>
    <t>00596299</t>
  </si>
  <si>
    <t xml:space="preserve">COMPRESSA GAZE CIRÚRGICA 7,5 X 7,5 ESTÉRIL (10 UNIDADES) </t>
  </si>
  <si>
    <t>00214795</t>
  </si>
  <si>
    <t>CONECTOR EM T22MM X F22MM X 22MM</t>
  </si>
  <si>
    <t>CONJUNTO PARA P.A.M. (CONJ)</t>
  </si>
  <si>
    <t>00588440</t>
  </si>
  <si>
    <t xml:space="preserve">COTONETE (UNIDADE) </t>
  </si>
  <si>
    <t>70188041</t>
  </si>
  <si>
    <t xml:space="preserve">COTONÓIDE CIRÚRGICO 25 X 76 MM(UNIDADE) </t>
  </si>
  <si>
    <t>00245259</t>
  </si>
  <si>
    <t>CURATIVO ACTISORB PLUS 10,5X10,5CM</t>
  </si>
  <si>
    <t>00245240</t>
  </si>
  <si>
    <t>00245232</t>
  </si>
  <si>
    <t>CURATIVO ACTISORB PLUS 6,5X9,5CM</t>
  </si>
  <si>
    <t>70861056</t>
  </si>
  <si>
    <t>00159530</t>
  </si>
  <si>
    <t>CURATIVO CARVAO ATIVADO PRATA 10,5X10CM</t>
  </si>
  <si>
    <t>00159255</t>
  </si>
  <si>
    <t>70191557</t>
  </si>
  <si>
    <t>00168513</t>
  </si>
  <si>
    <t>00620505</t>
  </si>
  <si>
    <t>CURATIVO HIDROCEL ALLEVYN 12,5X12,5CM</t>
  </si>
  <si>
    <t>00213721</t>
  </si>
  <si>
    <t>CURATIVO HIDROCEL ALLEVYN 17,5X17,5CM</t>
  </si>
  <si>
    <t>00385468</t>
  </si>
  <si>
    <t>00406929</t>
  </si>
  <si>
    <t>CURATIVO HIDROCEL ALLEVYN TRAQUEO 09X09CM</t>
  </si>
  <si>
    <t>00513288</t>
  </si>
  <si>
    <t>CURATIVO HIDROCOLÓIDE ESTÉRIL BIOFILM 10X10CM</t>
  </si>
  <si>
    <t>00625086</t>
  </si>
  <si>
    <t>CURATIVO HIDROCOLÓIDE ESTÉRIL BIOFILM 15X15CM</t>
  </si>
  <si>
    <t>CURATIVO HIDROCOLÓIDE ESTÉRIL BIOFILM 20X20CM</t>
  </si>
  <si>
    <t>70192650</t>
  </si>
  <si>
    <t xml:space="preserve">CURATIVO HIDROCOLÓIDE TEGASORB OVAL 07X09CM </t>
  </si>
  <si>
    <t>70192600</t>
  </si>
  <si>
    <t>CURATIVO HIDROCOLÓIDE TEGASORB OVAL 10X12CM</t>
  </si>
  <si>
    <t>70192618</t>
  </si>
  <si>
    <t>CURATIVO HIDROCOLÓIDE TEGASORB OVAL 14X17CM</t>
  </si>
  <si>
    <t>00408344</t>
  </si>
  <si>
    <t>00157481</t>
  </si>
  <si>
    <t>00625167</t>
  </si>
  <si>
    <t xml:space="preserve">CURATIVO TRANSP BIOCLUSIVE (13 X 18)  </t>
  </si>
  <si>
    <t>00625140</t>
  </si>
  <si>
    <t>70850224</t>
  </si>
  <si>
    <t>70850259</t>
  </si>
  <si>
    <t xml:space="preserve">CURATIVO TRANSPARENTE TEGADERM 10X12 CM </t>
  </si>
  <si>
    <t>DRENO DE TÓRAX (SILICONE) (TODOS OS TAMANHOS)</t>
  </si>
  <si>
    <t>00621404</t>
  </si>
  <si>
    <t>DRENO DE TÓRAX DESCARTÁVEL (TODOS OS TAMANHOS)</t>
  </si>
  <si>
    <t>00119997</t>
  </si>
  <si>
    <t>00120014</t>
  </si>
  <si>
    <t>00120030</t>
  </si>
  <si>
    <t>00120049</t>
  </si>
  <si>
    <t>00315150</t>
  </si>
  <si>
    <t>DRENO SUCÇÃO DESCARTÁVEL (TODOS OS TAMANHOS)</t>
  </si>
  <si>
    <t>00180122</t>
  </si>
  <si>
    <t>ELETRODO DESCARTÁVEL</t>
  </si>
  <si>
    <t>00122610</t>
  </si>
  <si>
    <t>00093033</t>
  </si>
  <si>
    <t>00110809</t>
  </si>
  <si>
    <t>EQUIPO DE NUTRIÇÃO ENTERAL</t>
  </si>
  <si>
    <t>00206075</t>
  </si>
  <si>
    <t>EQUIPO EUROFIX AIR IL MIC PARA INFUSÃO SISTEMA PARENTERAL FOTOSSENSÍVEL</t>
  </si>
  <si>
    <t>00112879</t>
  </si>
  <si>
    <t>EQUIPO EUROFIX AIR PARA INFUSÃO SISTEMA PARENTERAL FOTOSENSÍVEL</t>
  </si>
  <si>
    <t>EQUIPO FS AMBAR (QT)</t>
  </si>
  <si>
    <t>00103306</t>
  </si>
  <si>
    <t>EQUIPO IRRIGAFIX  (CISTOSCOPIA)</t>
  </si>
  <si>
    <t>70223386</t>
  </si>
  <si>
    <t>EQUIPO LIFE SHIELD P/ ANESTESIA BOMBA ANNE - FRASCO</t>
  </si>
  <si>
    <t>70846855</t>
  </si>
  <si>
    <t>EQUIPO LIFE SHIELD P/ ANESTESIA BOMBA ANNE - SERINGA</t>
  </si>
  <si>
    <t>EQUIPO P/TRANSFUSÃO AMINOMIX</t>
  </si>
  <si>
    <t>EQUIPO P/TRANSFUSÃO AMINOMIX AIR P/MIX BAG</t>
  </si>
  <si>
    <t>70867429</t>
  </si>
  <si>
    <t>EQUIPO PARA ARTROSCOPIA</t>
  </si>
  <si>
    <t>EQUIPO PARA BOMBA INFUSORA COMPACT AIR</t>
  </si>
  <si>
    <t>70223378</t>
  </si>
  <si>
    <t>EQUIPO PARA BOMBA INFUSORA COMPACT PVC FREE</t>
  </si>
  <si>
    <t>00113417</t>
  </si>
  <si>
    <t>EQUIPO PARA BOMBA INFUSORA FOTOSSENSÍVEL</t>
  </si>
  <si>
    <t>70223521</t>
  </si>
  <si>
    <t>EQUIPO PARA DIÁLISE PERITONEAL</t>
  </si>
  <si>
    <t>00619736</t>
  </si>
  <si>
    <t>EQUIPO PARA PRESSÃO VENOSA CENTRAL ( PVC )</t>
  </si>
  <si>
    <t>EQUIPO PARA SORO C/ BURETA (MICROGOTAS COM ÂMPOLA GRADUADA)</t>
  </si>
  <si>
    <t>EQUIPO PARA SORO C/  SUSPIRO</t>
  </si>
  <si>
    <t>00236462</t>
  </si>
  <si>
    <t>EQUIPO POLIFIX 2 VIAS C/ FOTOSSENSÍVEL</t>
  </si>
  <si>
    <t>EQUIPO POLIFIX 2 VIAS C/ INJETOR</t>
  </si>
  <si>
    <t>00420018</t>
  </si>
  <si>
    <t>EQUIPO POLIFIX 4 VIAS C/ INJETOR</t>
  </si>
  <si>
    <t>ESPARADRAPO (5CM x 4,5 M )</t>
  </si>
  <si>
    <t>00011266</t>
  </si>
  <si>
    <t xml:space="preserve">EXTENSOR 120 CM </t>
  </si>
  <si>
    <t>00011231</t>
  </si>
  <si>
    <t>00624390</t>
  </si>
  <si>
    <t>00252972</t>
  </si>
  <si>
    <t>FILTRO P/ REMOÇÃO DE LEUCOCITOS DE HEMÁCIAS</t>
  </si>
  <si>
    <t>00252980</t>
  </si>
  <si>
    <t>FILTRO P/ REMOÇÃO DE LEUCOCITOS DE PLAQUETAS</t>
  </si>
  <si>
    <t>00147850</t>
  </si>
  <si>
    <t>00134902</t>
  </si>
  <si>
    <t>00135321</t>
  </si>
  <si>
    <t>00136468</t>
  </si>
  <si>
    <t>00137464</t>
  </si>
  <si>
    <t>00133922</t>
  </si>
  <si>
    <t>00137103</t>
  </si>
  <si>
    <t>00132683</t>
  </si>
  <si>
    <t>FIO CAPROFLYL VIOLETA CF 801 / 802 / 803 / 810 / 811 / 812 / 813 T (OBSTETRÍCIA)</t>
  </si>
  <si>
    <t>00135623</t>
  </si>
  <si>
    <t>00134210</t>
  </si>
  <si>
    <t>00132659</t>
  </si>
  <si>
    <t>00133221</t>
  </si>
  <si>
    <t>00136760</t>
  </si>
  <si>
    <t>00133949</t>
  </si>
  <si>
    <t>00133230</t>
  </si>
  <si>
    <t>00134872</t>
  </si>
  <si>
    <t>FIO CATGUT CROMADO CC 135 / 136 T (S/AGULHA)</t>
  </si>
  <si>
    <t>00134929</t>
  </si>
  <si>
    <t>00133140</t>
  </si>
  <si>
    <t>00133256</t>
  </si>
  <si>
    <t>00137510</t>
  </si>
  <si>
    <t>FIO CATGUT CROMADO LAÇADO 1801 / 1802 T (OBSTETRÍCIA)</t>
  </si>
  <si>
    <t>00133310</t>
  </si>
  <si>
    <t>00136506</t>
  </si>
  <si>
    <t>FIO CATGUT SIMPLES G 365 T/344T/364T/363T</t>
  </si>
  <si>
    <t>00137235</t>
  </si>
  <si>
    <t>00137367</t>
  </si>
  <si>
    <t>00133353</t>
  </si>
  <si>
    <t>00133361</t>
  </si>
  <si>
    <t>00133370</t>
  </si>
  <si>
    <t>00133434</t>
  </si>
  <si>
    <t>FIO CATGUT SIMPLES G 318 / 319 / 320 T (GASTRO INTESTINAL)</t>
  </si>
  <si>
    <t>00133450</t>
  </si>
  <si>
    <t>00137502</t>
  </si>
  <si>
    <t>FIO CATGUT SIMPLES LAÇADO 1853 / 1854 T (OBSTETRÍCIA)</t>
  </si>
  <si>
    <t>00133485</t>
  </si>
  <si>
    <t>00314579</t>
  </si>
  <si>
    <t>FIO CERCLAGEM (TODOS TAMANHOS)</t>
  </si>
  <si>
    <t>00137979</t>
  </si>
  <si>
    <t>FIO ETHIBOND VERDE B 203 / 204 / 718 T (VASCULAR)</t>
  </si>
  <si>
    <t>00137391</t>
  </si>
  <si>
    <t>FIO ETHIBOND VERDE B 551 / 552 / 553 / 562 / 563 T (VASCULAR)</t>
  </si>
  <si>
    <t>00135232</t>
  </si>
  <si>
    <t xml:space="preserve">FIO ETHIBOND VERDE BR 43 / 44 / 762 / 763 T (VASCULAR) </t>
  </si>
  <si>
    <t>00136166</t>
  </si>
  <si>
    <t>00134937</t>
  </si>
  <si>
    <t>00137561</t>
  </si>
  <si>
    <t>00134090</t>
  </si>
  <si>
    <t>FIO DE KIRSNHNER   (TODOS TAMANHOS)</t>
  </si>
  <si>
    <t>00134635</t>
  </si>
  <si>
    <t>00134562</t>
  </si>
  <si>
    <t>00235610</t>
  </si>
  <si>
    <t>70853525</t>
  </si>
  <si>
    <t>00137120</t>
  </si>
  <si>
    <t>70775680</t>
  </si>
  <si>
    <t>00133566</t>
  </si>
  <si>
    <t>FIO MONOCRYL AG. 5-0 Y 495</t>
  </si>
  <si>
    <t>00133540</t>
  </si>
  <si>
    <t>00133558</t>
  </si>
  <si>
    <t>00133698</t>
  </si>
  <si>
    <t>00137839</t>
  </si>
  <si>
    <t>00137863</t>
  </si>
  <si>
    <t>00135879</t>
  </si>
  <si>
    <t>00133728</t>
  </si>
  <si>
    <t>FIO MONONYLON PRETO  163 / 14502 / 14503 / 14504 / 14505 T (CUTICULAR)</t>
  </si>
  <si>
    <t>00133663</t>
  </si>
  <si>
    <t>FIO MONONYLON PRETO 1129 / 1171 / 1174 / 1215 T (CUTICULAR)</t>
  </si>
  <si>
    <t>00133779</t>
  </si>
  <si>
    <t>00135054</t>
  </si>
  <si>
    <t>00133760</t>
  </si>
  <si>
    <t>00133680</t>
  </si>
  <si>
    <t>00133787</t>
  </si>
  <si>
    <t>00134104</t>
  </si>
  <si>
    <t>00135704</t>
  </si>
  <si>
    <t>00135801</t>
  </si>
  <si>
    <t>00135895</t>
  </si>
  <si>
    <t>00133590</t>
  </si>
  <si>
    <t>00137944</t>
  </si>
  <si>
    <t>00137928</t>
  </si>
  <si>
    <t>00135836</t>
  </si>
  <si>
    <t>00138118</t>
  </si>
  <si>
    <t>00133124</t>
  </si>
  <si>
    <t>00134252</t>
  </si>
  <si>
    <t>00137260</t>
  </si>
  <si>
    <t>00137820</t>
  </si>
  <si>
    <t>00135860</t>
  </si>
  <si>
    <t>00135666</t>
  </si>
  <si>
    <t>00135852</t>
  </si>
  <si>
    <t>00136247</t>
  </si>
  <si>
    <t>00136255</t>
  </si>
  <si>
    <t>00136352</t>
  </si>
  <si>
    <t>00136263</t>
  </si>
  <si>
    <t>00133957</t>
  </si>
  <si>
    <t>00137790</t>
  </si>
  <si>
    <t>00136115</t>
  </si>
  <si>
    <t>00133108</t>
  </si>
  <si>
    <t>00135399</t>
  </si>
  <si>
    <t>FIO POLYCOT AZUL SPA 42 / 43 / 44 / 45 T (S/AGULHA)</t>
  </si>
  <si>
    <t>00136069</t>
  </si>
  <si>
    <t xml:space="preserve">FIO POLYCOT INCOLOR SPI 32 / 33 / 34 / 35 T (S/AGULHA) </t>
  </si>
  <si>
    <t>00137723</t>
  </si>
  <si>
    <t>00135003</t>
  </si>
  <si>
    <t>00136808</t>
  </si>
  <si>
    <t>00136964</t>
  </si>
  <si>
    <t>00135810</t>
  </si>
  <si>
    <t>00134988</t>
  </si>
  <si>
    <t>00134732</t>
  </si>
  <si>
    <t>00133850</t>
  </si>
  <si>
    <t>00137618</t>
  </si>
  <si>
    <t>00134228</t>
  </si>
  <si>
    <t>00136956</t>
  </si>
  <si>
    <t>00136999</t>
  </si>
  <si>
    <t>00137006</t>
  </si>
  <si>
    <t>00134554</t>
  </si>
  <si>
    <t>00134830</t>
  </si>
  <si>
    <t>00134309</t>
  </si>
  <si>
    <t>00137090</t>
  </si>
  <si>
    <t>00134287</t>
  </si>
  <si>
    <t>FIO SEDA PRETO 789 / 790 G (OFTALMOLOGIA)</t>
  </si>
  <si>
    <t>00133795</t>
  </si>
  <si>
    <t>00134295</t>
  </si>
  <si>
    <t>00133884</t>
  </si>
  <si>
    <t>FIO SEDA PRETO SSP 12 / 13 / 14 / 15 / 16 T / 214 / 215 / 216 / 217 (S/AGULHA)</t>
  </si>
  <si>
    <t>00116947</t>
  </si>
  <si>
    <t>FIO STEINMANN  (TODOS TAMANHOS)</t>
  </si>
  <si>
    <t>00136182</t>
  </si>
  <si>
    <t>00138614</t>
  </si>
  <si>
    <t>00137081</t>
  </si>
  <si>
    <t>00132926</t>
  </si>
  <si>
    <t>FIO VICRYL RAPID INCOLOR V 4170 G (GASTRO INTESTINAL)</t>
  </si>
  <si>
    <t>00136565</t>
  </si>
  <si>
    <t xml:space="preserve">FIO VICRYL VIOLETA J 302 / 303 / 304 / 305 H (UROLOGIA) </t>
  </si>
  <si>
    <t>00134430</t>
  </si>
  <si>
    <t>00133027</t>
  </si>
  <si>
    <t>FIO VICRYL VIOLETA J 322 / 323 / 324 H (GASTRO INTESTINAL)</t>
  </si>
  <si>
    <t>00136549</t>
  </si>
  <si>
    <t>00137324</t>
  </si>
  <si>
    <t>00133892</t>
  </si>
  <si>
    <t>00137332</t>
  </si>
  <si>
    <t>00134449</t>
  </si>
  <si>
    <t>00133132</t>
  </si>
  <si>
    <t>00134856</t>
  </si>
  <si>
    <t>00137146</t>
  </si>
  <si>
    <t>FIO VICRYL VIOLETA N - 3.0 J 311 H</t>
  </si>
  <si>
    <t>00136719</t>
  </si>
  <si>
    <t>00133914</t>
  </si>
  <si>
    <t>FIO VICYRL INCOLOR J 121 / 122 / 123 H ( CUTICULAR )</t>
  </si>
  <si>
    <t>00426946</t>
  </si>
  <si>
    <t>FITA CARDÍACA</t>
  </si>
  <si>
    <t>00239178</t>
  </si>
  <si>
    <t>70883033</t>
  </si>
  <si>
    <t>70906513</t>
  </si>
  <si>
    <t>00166820</t>
  </si>
  <si>
    <t>00625256</t>
  </si>
  <si>
    <t>FIXADOR TUBO OROTRAQUEAL (TRACH-FIX)</t>
  </si>
  <si>
    <t>00598526</t>
  </si>
  <si>
    <t>FRALDA DESCARTÁVEL ADULTO</t>
  </si>
  <si>
    <t>00067652</t>
  </si>
  <si>
    <t>FRALDA DESCARTAVEL EXTRA GRAND MAXI</t>
  </si>
  <si>
    <t>00589160</t>
  </si>
  <si>
    <t>FRALDA DESCARTÁVEL PEDIÁTRICA</t>
  </si>
  <si>
    <t>00009199</t>
  </si>
  <si>
    <t>FRASCO P/ NUTRIÇÃO ENTERAL</t>
  </si>
  <si>
    <t>GAZE ACOLCHOADA</t>
  </si>
  <si>
    <t>GORRO DESCARTÁVEL</t>
  </si>
  <si>
    <t>00419745</t>
  </si>
  <si>
    <t>HAEMOGLUCO TEST</t>
  </si>
  <si>
    <t>HEMOSTÁTICO SPONGOSTAN-GELFOAN</t>
  </si>
  <si>
    <t>74304496</t>
  </si>
  <si>
    <t>HEMOSTATICO SURGICEL 1,5 CM X 5CM</t>
  </si>
  <si>
    <t>00171522</t>
  </si>
  <si>
    <t>00467634</t>
  </si>
  <si>
    <t>00173746</t>
  </si>
  <si>
    <t>INCONTINÊNCIA URINÁRIA (JONTEX)</t>
  </si>
  <si>
    <t>INTRODUTOR PERCUTÂNEO PARA CATETER SWANS GANZ</t>
  </si>
  <si>
    <t>00168335</t>
  </si>
  <si>
    <t>KIT AFÉRESE (CS 3000 E ACCESS)</t>
  </si>
  <si>
    <t>00586943</t>
  </si>
  <si>
    <t>00623350</t>
  </si>
  <si>
    <t>00623369</t>
  </si>
  <si>
    <t>00140686</t>
  </si>
  <si>
    <t>KIT CESÁREA COM CATGUT CK 120 G (OBSTETRÍCIA)</t>
  </si>
  <si>
    <t>00320277</t>
  </si>
  <si>
    <t>KIT CESÁREA COM VICRYL JCK 12 G (OBSTETRÍCIA)</t>
  </si>
  <si>
    <t>70182418</t>
  </si>
  <si>
    <t>CONJ</t>
  </si>
  <si>
    <t>00601128</t>
  </si>
  <si>
    <t>00133000</t>
  </si>
  <si>
    <t>KIT OBSTETRÍCIA COM VICRYL RAPID KOV 14 / 15 G (OBSTETRÍCIA)</t>
  </si>
  <si>
    <t>00136514</t>
  </si>
  <si>
    <t>KIT OBSTETRÍCIA KO 104 / 105 / 124 / 125 G (OBSTETRÍCIA)</t>
  </si>
  <si>
    <t>KIT P/ MONITORIZAÇÃO</t>
  </si>
  <si>
    <t>70360855</t>
  </si>
  <si>
    <t>LÂMINA DE BISTURI RETO (TODOS OS TAMANHOS)</t>
  </si>
  <si>
    <t>00598844</t>
  </si>
  <si>
    <t xml:space="preserve">LAMINA DE SHAVER </t>
  </si>
  <si>
    <t>00593850</t>
  </si>
  <si>
    <t>LÂMINA GIGLI</t>
  </si>
  <si>
    <t>00429201</t>
  </si>
  <si>
    <t>00591629</t>
  </si>
  <si>
    <t>LINHA DE SANGUE ARTERIAL / VENOSO</t>
  </si>
  <si>
    <t>00319864</t>
  </si>
  <si>
    <t>LUVA DESCARTÁVEL (TODOS OS TAMANHOS)</t>
  </si>
  <si>
    <t>00315346</t>
  </si>
  <si>
    <t>MALHA TUBULAR EXTREMIDADE</t>
  </si>
  <si>
    <t>MALHA TUBULAR TÓRAX</t>
  </si>
  <si>
    <t>00595993</t>
  </si>
  <si>
    <t>MANTA P/AQUECIMENTO PÓS OPERATÓRIO</t>
  </si>
  <si>
    <t>00318680</t>
  </si>
  <si>
    <t>00168866</t>
  </si>
  <si>
    <t>MÁSCARA DESCARTÁVEL</t>
  </si>
  <si>
    <t>00593427</t>
  </si>
  <si>
    <t>MICROLANCE</t>
  </si>
  <si>
    <t>MICROPORI (TODOS OS TAMANHOS)</t>
  </si>
  <si>
    <t>00154385</t>
  </si>
  <si>
    <t xml:space="preserve">PERFUSOR SET </t>
  </si>
  <si>
    <t>PERFUSOR SET 120CM</t>
  </si>
  <si>
    <t>00169617</t>
  </si>
  <si>
    <t>PERNEIRA P/ COMPRESSÃO  (TODOS TAMANHOS)</t>
  </si>
  <si>
    <t>PLACA ELETROCIRÚRGICA DESCARTÁVEL</t>
  </si>
  <si>
    <t>PONTA DESCARTÁVEL PARA ASPIRADOR</t>
  </si>
  <si>
    <t>PULSEIRA MÃE / FILHO NUMERADA</t>
  </si>
  <si>
    <t>00615250</t>
  </si>
  <si>
    <t>RESERVATÓRIO TIPO PÊRA</t>
  </si>
  <si>
    <t>00598518</t>
  </si>
  <si>
    <t>SAPATILHA DESCARTÁVEL (PAR)</t>
  </si>
  <si>
    <t>00589748</t>
  </si>
  <si>
    <t>SALTO DE BORRACHA ORTOPÉDICA</t>
  </si>
  <si>
    <t>SCALP (TODOS OS TAMANHOS)</t>
  </si>
  <si>
    <t>00119709</t>
  </si>
  <si>
    <t>SERINGA DESCARTÁVEL  ( 1 ML )</t>
  </si>
  <si>
    <t>00119717</t>
  </si>
  <si>
    <t>SERINGA DESCARTÁVEL  ( 20 ML )</t>
  </si>
  <si>
    <t>00119725</t>
  </si>
  <si>
    <t>SERINGA DESCARTÁVEL ( 10 ML )</t>
  </si>
  <si>
    <t>00119741</t>
  </si>
  <si>
    <t>SERINGA DESCARTÁVEL ( 3 ML )</t>
  </si>
  <si>
    <t>00119733</t>
  </si>
  <si>
    <t>SERINGA DESCARTÁVEL ( 5 ML )</t>
  </si>
  <si>
    <t>00481769</t>
  </si>
  <si>
    <t>SERINGA DESCARTÁVEL ( 50 ML )</t>
  </si>
  <si>
    <t>00003301</t>
  </si>
  <si>
    <t>SERINGA DESCARTÁVEL C/ AGULHA DISPOS. SEG. RETRATIL 10CC/ML 21G 1 1/2 (40X8.0)CA1011B</t>
  </si>
  <si>
    <t>00488895</t>
  </si>
  <si>
    <t>SERINGA INSULINA SEG. RETRAÇÃO AUT. (1ML)</t>
  </si>
  <si>
    <t>00605549</t>
  </si>
  <si>
    <t>SISTEMA FECHADO DE ASPIRAÇÃO TRAQUEAL</t>
  </si>
  <si>
    <t>70709068</t>
  </si>
  <si>
    <t>70917060</t>
  </si>
  <si>
    <t>SONDA DORMIA ( EXTRATOR DE CÁLCULO ) (TODOS OS TAMANHOS)</t>
  </si>
  <si>
    <t>00319414</t>
  </si>
  <si>
    <t>SONDA FILIFORME P/DIL URETERAL (TODOS OS TAMANHOS)</t>
  </si>
  <si>
    <t>SONDA FOLEY 2 VIAS ( SILICONE ) (TODOS OS TAMANHOS)</t>
  </si>
  <si>
    <t>00611549</t>
  </si>
  <si>
    <t>SONDA FOLEY 2 VIAS (TODOS OS TAMANHOS)</t>
  </si>
  <si>
    <t>SONDA FOLLEY 3 VIAS (TODOS OS TAMANHOS)</t>
  </si>
  <si>
    <t>00607347</t>
  </si>
  <si>
    <t>SONDA FOLLEY 3 VIAS P/ PROSTATECTOMIA (TODOS OS TAMANHOS)</t>
  </si>
  <si>
    <t>00321958</t>
  </si>
  <si>
    <t>SONDA LEVINE (TODOS OS TAMANHOS)</t>
  </si>
  <si>
    <t>SONDA NELATON URETRAL (TODOS OS TAMANHOS)</t>
  </si>
  <si>
    <t>70715610</t>
  </si>
  <si>
    <t>SONDA NUTRIÇÃO ENTERAL ( SILICONE ) (TODOS OS TAMANHOS)</t>
  </si>
  <si>
    <t>SONDA NUTRIÇÃO ENTERAL C/ GUIA (TODOS OS TAMANHOS)</t>
  </si>
  <si>
    <t>00320510</t>
  </si>
  <si>
    <t>SONDA P/ ASPIRAÇÃO TRAQUEAL (TODOS OS TAMANHOS)</t>
  </si>
  <si>
    <t>00590312</t>
  </si>
  <si>
    <t>SONDA PEZZER (TODOS OS TAMANHOS)</t>
  </si>
  <si>
    <t>00168483</t>
  </si>
  <si>
    <t>SONDA RETAL (TODOS OS TAMANHOS)</t>
  </si>
  <si>
    <t>00175714</t>
  </si>
  <si>
    <t>SUSPENSÓRIO ESCROTAL P/M/G</t>
  </si>
  <si>
    <t>00608661</t>
  </si>
  <si>
    <t>TALA DE ALUMÍNIO PARA QUIRODÁCTILO</t>
  </si>
  <si>
    <t>00604143</t>
  </si>
  <si>
    <t>TENSOPLASTIC (METRO)</t>
  </si>
  <si>
    <t>00610356</t>
  </si>
  <si>
    <t xml:space="preserve">TOUCA DESCARTÁVEL </t>
  </si>
  <si>
    <t>TRANSPORE (CM)</t>
  </si>
  <si>
    <t>00317810</t>
  </si>
  <si>
    <t>TUBO  ENDOTRAQUEAL (TODOS OS TAMANHOS)</t>
  </si>
  <si>
    <t>00050393</t>
  </si>
  <si>
    <t>00150770</t>
  </si>
  <si>
    <t>00499528</t>
  </si>
  <si>
    <t>00587966</t>
  </si>
  <si>
    <t>00319350</t>
  </si>
  <si>
    <t>TAXA DE SALA DE REPOUSO/OBSERVAÇÃO PA / PS, ATÉ 6 HORAS</t>
  </si>
  <si>
    <t>00311332</t>
  </si>
  <si>
    <t>00239690</t>
  </si>
  <si>
    <t xml:space="preserve">                     TABELA HOSPITALAR FEDERATIVA - 01/10/2019</t>
  </si>
  <si>
    <t>TABELA HOSPITALAR FEDERATIVA - 01/02/2020</t>
  </si>
  <si>
    <t>ACOMPANHANTE - Enfermaria</t>
  </si>
  <si>
    <t>15% com teto de 
R$ 1.500,00</t>
  </si>
  <si>
    <t>ÚLTIMO REAJUSTE 01/02/2020</t>
  </si>
  <si>
    <t>00642002</t>
  </si>
  <si>
    <t>00308277</t>
  </si>
  <si>
    <t>00058475</t>
  </si>
  <si>
    <t>00642975</t>
  </si>
  <si>
    <t>00151726</t>
  </si>
  <si>
    <t>00167347</t>
  </si>
  <si>
    <t>00423068</t>
  </si>
  <si>
    <t>00223360</t>
  </si>
  <si>
    <t>00226386</t>
  </si>
  <si>
    <t>00226424</t>
  </si>
  <si>
    <t>00251631</t>
  </si>
  <si>
    <t>00251836</t>
  </si>
  <si>
    <t>00110922</t>
  </si>
  <si>
    <t>00014478</t>
  </si>
  <si>
    <t>00214523</t>
  </si>
  <si>
    <t>00484938</t>
  </si>
  <si>
    <t>00424323</t>
  </si>
  <si>
    <t>00578851</t>
  </si>
  <si>
    <t>00487597</t>
  </si>
  <si>
    <t xml:space="preserve">* O Valor da taxa é acrescido de 20% (vinte por cento):  Sábado após ás 12 horas, Domingos, Feriados e Dias úteis no período                           de 22:00 às 7:00 h. </t>
  </si>
  <si>
    <t>79215424</t>
  </si>
  <si>
    <t>74312383</t>
  </si>
  <si>
    <r>
      <rPr>
        <b/>
        <sz val="16"/>
        <color indexed="10"/>
        <rFont val="Calibri"/>
        <family val="2"/>
      </rPr>
      <t xml:space="preserve">OBS.: </t>
    </r>
    <r>
      <rPr>
        <b/>
        <sz val="16"/>
        <rFont val="Calibri"/>
        <family val="2"/>
      </rPr>
      <t>os códigos em vermelho foram alterados com a versão da TNUMM 01/02/2020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</si>
</sst>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&quot;R$&quot;\ #,##0.0000;\-&quot;R$&quot;\ #,##0.0000"/>
    <numFmt numFmtId="171" formatCode="&quot;R$&quot;\ 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Trebuchet MS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sz val="13"/>
      <name val="Trebuchet MS"/>
      <family val="2"/>
    </font>
    <font>
      <sz val="12"/>
      <name val="Trebuchet MS"/>
      <family val="2"/>
    </font>
    <font>
      <sz val="16"/>
      <name val="Trebuchet MS"/>
      <family val="2"/>
    </font>
    <font>
      <b/>
      <u val="single"/>
      <sz val="13"/>
      <name val="Trebuchet MS"/>
      <family val="2"/>
    </font>
    <font>
      <b/>
      <sz val="15"/>
      <name val="Trebuchet MS"/>
      <family val="2"/>
    </font>
    <font>
      <sz val="10"/>
      <name val="Arial"/>
      <family val="2"/>
    </font>
    <font>
      <b/>
      <u val="single"/>
      <sz val="14"/>
      <name val="Trebuchet MS"/>
      <family val="2"/>
    </font>
    <font>
      <sz val="10"/>
      <name val="Trebuchet MS"/>
      <family val="2"/>
    </font>
    <font>
      <i/>
      <sz val="12"/>
      <name val="Trebuchet MS"/>
      <family val="2"/>
    </font>
    <font>
      <i/>
      <sz val="13"/>
      <name val="Trebuchet MS"/>
      <family val="2"/>
    </font>
    <font>
      <b/>
      <u val="single"/>
      <sz val="12"/>
      <name val="Trebuchet MS"/>
      <family val="2"/>
    </font>
    <font>
      <sz val="20"/>
      <name val="Trebuchet MS"/>
      <family val="2"/>
    </font>
    <font>
      <b/>
      <sz val="20"/>
      <name val="Trebuchet MS"/>
      <family val="2"/>
    </font>
    <font>
      <b/>
      <u val="single"/>
      <sz val="20"/>
      <name val="Trebuchet MS"/>
      <family val="2"/>
    </font>
    <font>
      <sz val="10"/>
      <name val="MS Sans Serif"/>
      <family val="2"/>
    </font>
    <font>
      <b/>
      <sz val="22"/>
      <name val="Trebuchet MS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9"/>
      <name val="Trebuchet MS"/>
      <family val="2"/>
    </font>
    <font>
      <sz val="17"/>
      <color indexed="9"/>
      <name val="Trebuchet MS"/>
      <family val="2"/>
    </font>
    <font>
      <sz val="12"/>
      <color indexed="8"/>
      <name val="Trebuchet MS"/>
      <family val="2"/>
    </font>
    <font>
      <sz val="11"/>
      <name val="Calibri"/>
      <family val="2"/>
    </font>
    <font>
      <b/>
      <sz val="18"/>
      <color indexed="9"/>
      <name val="Trebuchet MS"/>
      <family val="2"/>
    </font>
    <font>
      <b/>
      <sz val="17"/>
      <color indexed="9"/>
      <name val="Trebuchet MS"/>
      <family val="2"/>
    </font>
    <font>
      <b/>
      <sz val="15"/>
      <color indexed="9"/>
      <name val="Trebuchet MS"/>
      <family val="2"/>
    </font>
    <font>
      <b/>
      <sz val="16"/>
      <color indexed="8"/>
      <name val="Calibri"/>
      <family val="2"/>
    </font>
    <font>
      <b/>
      <sz val="11"/>
      <color indexed="63"/>
      <name val="Trebuchet MS"/>
      <family val="2"/>
    </font>
    <font>
      <b/>
      <sz val="12"/>
      <color indexed="63"/>
      <name val="Trebuchet MS"/>
      <family val="2"/>
    </font>
    <font>
      <sz val="12"/>
      <color indexed="10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0"/>
      <name val="Trebuchet MS"/>
      <family val="2"/>
    </font>
    <font>
      <sz val="17"/>
      <color theme="0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b/>
      <sz val="18"/>
      <color theme="0"/>
      <name val="Trebuchet MS"/>
      <family val="2"/>
    </font>
    <font>
      <b/>
      <sz val="20"/>
      <color theme="0"/>
      <name val="Trebuchet MS"/>
      <family val="2"/>
    </font>
    <font>
      <b/>
      <sz val="17"/>
      <color theme="0"/>
      <name val="Trebuchet MS"/>
      <family val="2"/>
    </font>
    <font>
      <b/>
      <sz val="15"/>
      <color theme="0"/>
      <name val="Trebuchet MS"/>
      <family val="2"/>
    </font>
    <font>
      <b/>
      <sz val="12"/>
      <color theme="1" tint="0.24998000264167786"/>
      <name val="Trebuchet MS"/>
      <family val="2"/>
    </font>
    <font>
      <b/>
      <sz val="11"/>
      <color theme="1" tint="0.24998000264167786"/>
      <name val="Trebuchet MS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64" fontId="8" fillId="0" borderId="18" xfId="0" applyNumberFormat="1" applyFont="1" applyBorder="1" applyAlignment="1" applyProtection="1">
      <alignment vertical="center"/>
      <protection/>
    </xf>
    <xf numFmtId="164" fontId="8" fillId="0" borderId="19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165" fontId="8" fillId="0" borderId="20" xfId="0" applyNumberFormat="1" applyFont="1" applyBorder="1" applyAlignment="1" applyProtection="1">
      <alignment vertical="center"/>
      <protection/>
    </xf>
    <xf numFmtId="164" fontId="8" fillId="0" borderId="14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8" fillId="0" borderId="13" xfId="0" applyNumberFormat="1" applyFont="1" applyBorder="1" applyAlignment="1" applyProtection="1">
      <alignment vertical="center"/>
      <protection/>
    </xf>
    <xf numFmtId="164" fontId="8" fillId="0" borderId="21" xfId="0" applyNumberFormat="1" applyFont="1" applyBorder="1" applyAlignment="1" applyProtection="1">
      <alignment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vertical="center"/>
      <protection/>
    </xf>
    <xf numFmtId="164" fontId="8" fillId="0" borderId="13" xfId="0" applyNumberFormat="1" applyFont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1" fontId="8" fillId="0" borderId="18" xfId="0" applyNumberFormat="1" applyFont="1" applyBorder="1" applyAlignment="1" applyProtection="1">
      <alignment horizontal="center"/>
      <protection/>
    </xf>
    <xf numFmtId="164" fontId="8" fillId="0" borderId="18" xfId="0" applyNumberFormat="1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/>
      <protection/>
    </xf>
    <xf numFmtId="44" fontId="8" fillId="0" borderId="18" xfId="47" applyFont="1" applyBorder="1" applyAlignment="1" applyProtection="1">
      <alignment vertical="center"/>
      <protection/>
    </xf>
    <xf numFmtId="164" fontId="8" fillId="0" borderId="25" xfId="0" applyNumberFormat="1" applyFont="1" applyBorder="1" applyAlignment="1" applyProtection="1">
      <alignment vertical="center"/>
      <protection/>
    </xf>
    <xf numFmtId="164" fontId="8" fillId="0" borderId="26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164" fontId="8" fillId="0" borderId="20" xfId="0" applyNumberFormat="1" applyFont="1" applyBorder="1" applyAlignment="1" applyProtection="1">
      <alignment vertical="center"/>
      <protection/>
    </xf>
    <xf numFmtId="44" fontId="8" fillId="0" borderId="20" xfId="47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44" fontId="7" fillId="34" borderId="0" xfId="47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4" fontId="8" fillId="34" borderId="18" xfId="47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4" fontId="4" fillId="35" borderId="13" xfId="0" applyNumberFormat="1" applyFont="1" applyFill="1" applyBorder="1" applyAlignment="1" applyProtection="1">
      <alignment horizontal="center" vertical="center"/>
      <protection/>
    </xf>
    <xf numFmtId="14" fontId="4" fillId="35" borderId="21" xfId="0" applyNumberFormat="1" applyFont="1" applyFill="1" applyBorder="1" applyAlignment="1" applyProtection="1">
      <alignment horizontal="center" vertical="center"/>
      <protection/>
    </xf>
    <xf numFmtId="164" fontId="4" fillId="35" borderId="22" xfId="0" applyNumberFormat="1" applyFont="1" applyFill="1" applyBorder="1" applyAlignment="1" applyProtection="1">
      <alignment vertical="center"/>
      <protection/>
    </xf>
    <xf numFmtId="164" fontId="4" fillId="35" borderId="23" xfId="0" applyNumberFormat="1" applyFont="1" applyFill="1" applyBorder="1" applyAlignment="1" applyProtection="1">
      <alignment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73" fillId="35" borderId="23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vertical="center"/>
      <protection/>
    </xf>
    <xf numFmtId="1" fontId="4" fillId="35" borderId="18" xfId="0" applyNumberFormat="1" applyFont="1" applyFill="1" applyBorder="1" applyAlignment="1" applyProtection="1">
      <alignment horizontal="center" vertical="center"/>
      <protection/>
    </xf>
    <xf numFmtId="14" fontId="4" fillId="35" borderId="18" xfId="0" applyNumberFormat="1" applyFont="1" applyFill="1" applyBorder="1" applyAlignment="1" applyProtection="1">
      <alignment horizontal="center" vertical="center"/>
      <protection/>
    </xf>
    <xf numFmtId="164" fontId="8" fillId="0" borderId="20" xfId="69" applyNumberFormat="1" applyFont="1" applyBorder="1" applyAlignment="1" applyProtection="1">
      <alignment/>
      <protection/>
    </xf>
    <xf numFmtId="164" fontId="8" fillId="0" borderId="18" xfId="69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3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 wrapText="1"/>
      <protection/>
    </xf>
    <xf numFmtId="0" fontId="8" fillId="0" borderId="3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34" borderId="18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75" fillId="0" borderId="18" xfId="0" applyFont="1" applyBorder="1" applyAlignment="1">
      <alignment horizontal="center" wrapText="1"/>
    </xf>
    <xf numFmtId="164" fontId="8" fillId="0" borderId="24" xfId="0" applyNumberFormat="1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8" fillId="33" borderId="24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8" xfId="56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quotePrefix="1">
      <alignment vertical="center" wrapText="1"/>
    </xf>
    <xf numFmtId="0" fontId="8" fillId="0" borderId="18" xfId="56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vertical="center" wrapText="1"/>
    </xf>
    <xf numFmtId="0" fontId="8" fillId="0" borderId="18" xfId="55" applyFont="1" applyFill="1" applyBorder="1" applyAlignment="1" applyProtection="1">
      <alignment vertical="center"/>
      <protection/>
    </xf>
    <xf numFmtId="0" fontId="8" fillId="0" borderId="24" xfId="53" applyFont="1" applyFill="1" applyBorder="1" applyAlignment="1" quotePrefix="1">
      <alignment vertical="center" wrapText="1"/>
      <protection/>
    </xf>
    <xf numFmtId="0" fontId="8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56" applyFont="1" applyFill="1" applyBorder="1" applyAlignment="1" applyProtection="1">
      <alignment vertical="center" wrapText="1"/>
      <protection/>
    </xf>
    <xf numFmtId="0" fontId="8" fillId="0" borderId="18" xfId="55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quotePrefix="1">
      <alignment horizontal="center" vertical="center" wrapText="1"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20" xfId="56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44" fontId="8" fillId="0" borderId="18" xfId="47" applyFont="1" applyBorder="1" applyAlignment="1">
      <alignment vertical="center"/>
    </xf>
    <xf numFmtId="44" fontId="8" fillId="0" borderId="18" xfId="47" applyFont="1" applyFill="1" applyBorder="1" applyAlignment="1">
      <alignment vertical="center"/>
    </xf>
    <xf numFmtId="44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2" fillId="36" borderId="18" xfId="0" applyFont="1" applyFill="1" applyBorder="1" applyAlignment="1" applyProtection="1">
      <alignment/>
      <protection/>
    </xf>
    <xf numFmtId="49" fontId="76" fillId="0" borderId="18" xfId="0" applyNumberFormat="1" applyFont="1" applyFill="1" applyBorder="1" applyAlignment="1">
      <alignment horizontal="center" vertical="center" wrapText="1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/>
    </xf>
    <xf numFmtId="0" fontId="75" fillId="0" borderId="0" xfId="0" applyFont="1" applyAlignment="1">
      <alignment/>
    </xf>
    <xf numFmtId="44" fontId="8" fillId="0" borderId="18" xfId="0" applyNumberFormat="1" applyFont="1" applyBorder="1" applyAlignment="1">
      <alignment vertical="center"/>
    </xf>
    <xf numFmtId="44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4" xfId="0" applyNumberFormat="1" applyFont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77" fillId="37" borderId="33" xfId="0" applyFont="1" applyFill="1" applyBorder="1" applyAlignment="1" applyProtection="1">
      <alignment horizontal="center" vertical="center"/>
      <protection/>
    </xf>
    <xf numFmtId="0" fontId="77" fillId="37" borderId="22" xfId="0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4" fillId="35" borderId="33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77" fillId="37" borderId="41" xfId="0" applyFont="1" applyFill="1" applyBorder="1" applyAlignment="1" applyProtection="1">
      <alignment horizontal="center" vertical="center"/>
      <protection/>
    </xf>
    <xf numFmtId="0" fontId="77" fillId="37" borderId="23" xfId="0" applyFont="1" applyFill="1" applyBorder="1" applyAlignment="1" applyProtection="1">
      <alignment horizontal="center" vertical="center"/>
      <protection/>
    </xf>
    <xf numFmtId="0" fontId="77" fillId="37" borderId="32" xfId="0" applyFont="1" applyFill="1" applyBorder="1" applyAlignment="1" applyProtection="1">
      <alignment horizontal="center" vertical="center"/>
      <protection/>
    </xf>
    <xf numFmtId="2" fontId="78" fillId="38" borderId="42" xfId="0" applyNumberFormat="1" applyFont="1" applyFill="1" applyBorder="1" applyAlignment="1" applyProtection="1">
      <alignment horizontal="center" vertical="center"/>
      <protection/>
    </xf>
    <xf numFmtId="2" fontId="78" fillId="38" borderId="43" xfId="0" applyNumberFormat="1" applyFont="1" applyFill="1" applyBorder="1" applyAlignment="1" applyProtection="1">
      <alignment horizontal="center" vertical="center"/>
      <protection/>
    </xf>
    <xf numFmtId="2" fontId="78" fillId="38" borderId="44" xfId="0" applyNumberFormat="1" applyFont="1" applyFill="1" applyBorder="1" applyAlignment="1" applyProtection="1">
      <alignment horizontal="center" vertical="center"/>
      <protection/>
    </xf>
    <xf numFmtId="2" fontId="77" fillId="37" borderId="20" xfId="0" applyNumberFormat="1" applyFont="1" applyFill="1" applyBorder="1" applyAlignment="1" applyProtection="1">
      <alignment horizontal="center" vertical="center"/>
      <protection/>
    </xf>
    <xf numFmtId="2" fontId="77" fillId="37" borderId="22" xfId="0" applyNumberFormat="1" applyFont="1" applyFill="1" applyBorder="1" applyAlignment="1" applyProtection="1">
      <alignment horizontal="center" vertical="center"/>
      <protection/>
    </xf>
    <xf numFmtId="2" fontId="77" fillId="37" borderId="24" xfId="0" applyNumberFormat="1" applyFont="1" applyFill="1" applyBorder="1" applyAlignment="1" applyProtection="1">
      <alignment horizontal="center" vertical="center"/>
      <protection/>
    </xf>
    <xf numFmtId="0" fontId="4" fillId="35" borderId="36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14" fontId="4" fillId="35" borderId="30" xfId="0" applyNumberFormat="1" applyFont="1" applyFill="1" applyBorder="1" applyAlignment="1" applyProtection="1">
      <alignment horizontal="center" vertical="center"/>
      <protection/>
    </xf>
    <xf numFmtId="14" fontId="4" fillId="35" borderId="15" xfId="0" applyNumberFormat="1" applyFont="1" applyFill="1" applyBorder="1" applyAlignment="1" applyProtection="1">
      <alignment horizontal="center" vertical="center"/>
      <protection/>
    </xf>
    <xf numFmtId="14" fontId="4" fillId="35" borderId="18" xfId="0" applyNumberFormat="1" applyFont="1" applyFill="1" applyBorder="1" applyAlignment="1" applyProtection="1">
      <alignment horizontal="center" vertical="center"/>
      <protection/>
    </xf>
    <xf numFmtId="0" fontId="22" fillId="36" borderId="18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22" xfId="0" applyFont="1" applyFill="1" applyBorder="1" applyAlignment="1" applyProtection="1">
      <alignment horizontal="center"/>
      <protection/>
    </xf>
    <xf numFmtId="0" fontId="7" fillId="34" borderId="24" xfId="0" applyFont="1" applyFill="1" applyBorder="1" applyAlignment="1" applyProtection="1">
      <alignment horizontal="center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12" xfId="0" applyFont="1" applyFill="1" applyBorder="1" applyAlignment="1" applyProtection="1">
      <alignment horizontal="center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/>
    </xf>
    <xf numFmtId="0" fontId="2" fillId="38" borderId="20" xfId="0" applyFont="1" applyFill="1" applyBorder="1" applyAlignment="1" applyProtection="1">
      <alignment vertical="center"/>
      <protection/>
    </xf>
    <xf numFmtId="0" fontId="2" fillId="38" borderId="22" xfId="0" applyFont="1" applyFill="1" applyBorder="1" applyAlignment="1" applyProtection="1">
      <alignment vertical="center"/>
      <protection/>
    </xf>
    <xf numFmtId="0" fontId="2" fillId="38" borderId="24" xfId="0" applyFont="1" applyFill="1" applyBorder="1" applyAlignment="1" applyProtection="1">
      <alignment vertical="center"/>
      <protection/>
    </xf>
    <xf numFmtId="0" fontId="79" fillId="37" borderId="20" xfId="0" applyFont="1" applyFill="1" applyBorder="1" applyAlignment="1" applyProtection="1">
      <alignment horizontal="center" vertical="center"/>
      <protection/>
    </xf>
    <xf numFmtId="0" fontId="79" fillId="37" borderId="22" xfId="0" applyFont="1" applyFill="1" applyBorder="1" applyAlignment="1" applyProtection="1">
      <alignment horizontal="center" vertical="center"/>
      <protection/>
    </xf>
    <xf numFmtId="0" fontId="79" fillId="37" borderId="24" xfId="0" applyFont="1" applyFill="1" applyBorder="1" applyAlignment="1" applyProtection="1">
      <alignment horizontal="center" vertical="center"/>
      <protection/>
    </xf>
    <xf numFmtId="0" fontId="79" fillId="37" borderId="19" xfId="0" applyFont="1" applyFill="1" applyBorder="1" applyAlignment="1" applyProtection="1">
      <alignment horizontal="center" vertical="center"/>
      <protection/>
    </xf>
    <xf numFmtId="0" fontId="79" fillId="37" borderId="23" xfId="0" applyFont="1" applyFill="1" applyBorder="1" applyAlignment="1" applyProtection="1">
      <alignment horizontal="center" vertical="center"/>
      <protection/>
    </xf>
    <xf numFmtId="0" fontId="79" fillId="37" borderId="15" xfId="0" applyFont="1" applyFill="1" applyBorder="1" applyAlignment="1" applyProtection="1">
      <alignment horizontal="center" vertical="center"/>
      <protection/>
    </xf>
    <xf numFmtId="0" fontId="80" fillId="37" borderId="20" xfId="0" applyFont="1" applyFill="1" applyBorder="1" applyAlignment="1" applyProtection="1">
      <alignment horizontal="center" vertical="center"/>
      <protection/>
    </xf>
    <xf numFmtId="0" fontId="80" fillId="37" borderId="22" xfId="0" applyFont="1" applyFill="1" applyBorder="1" applyAlignment="1" applyProtection="1">
      <alignment horizontal="center" vertical="center"/>
      <protection/>
    </xf>
    <xf numFmtId="0" fontId="80" fillId="37" borderId="24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22" fillId="36" borderId="16" xfId="0" applyFont="1" applyFill="1" applyBorder="1" applyAlignment="1" applyProtection="1">
      <alignment horizontal="center" vertical="center"/>
      <protection/>
    </xf>
    <xf numFmtId="0" fontId="22" fillId="36" borderId="17" xfId="0" applyFont="1" applyFill="1" applyBorder="1" applyAlignment="1" applyProtection="1">
      <alignment horizontal="center" vertical="center"/>
      <protection/>
    </xf>
    <xf numFmtId="0" fontId="22" fillId="36" borderId="30" xfId="0" applyFont="1" applyFill="1" applyBorder="1" applyAlignment="1" applyProtection="1">
      <alignment horizontal="center" vertical="center"/>
      <protection/>
    </xf>
    <xf numFmtId="0" fontId="22" fillId="36" borderId="19" xfId="0" applyFont="1" applyFill="1" applyBorder="1" applyAlignment="1" applyProtection="1">
      <alignment horizontal="center" vertical="center"/>
      <protection/>
    </xf>
    <xf numFmtId="0" fontId="22" fillId="36" borderId="23" xfId="0" applyFont="1" applyFill="1" applyBorder="1" applyAlignment="1" applyProtection="1">
      <alignment horizontal="center" vertical="center"/>
      <protection/>
    </xf>
    <xf numFmtId="0" fontId="22" fillId="36" borderId="15" xfId="0" applyFont="1" applyFill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/>
      <protection/>
    </xf>
    <xf numFmtId="164" fontId="8" fillId="0" borderId="13" xfId="0" applyNumberFormat="1" applyFont="1" applyBorder="1" applyAlignment="1" applyProtection="1">
      <alignment horizontal="center"/>
      <protection/>
    </xf>
    <xf numFmtId="164" fontId="8" fillId="0" borderId="20" xfId="0" applyNumberFormat="1" applyFont="1" applyBorder="1" applyAlignment="1" applyProtection="1">
      <alignment horizontal="center"/>
      <protection/>
    </xf>
    <xf numFmtId="164" fontId="8" fillId="0" borderId="22" xfId="0" applyNumberFormat="1" applyFont="1" applyBorder="1" applyAlignment="1" applyProtection="1">
      <alignment horizontal="center"/>
      <protection/>
    </xf>
    <xf numFmtId="164" fontId="8" fillId="0" borderId="24" xfId="0" applyNumberFormat="1" applyFont="1" applyBorder="1" applyAlignment="1" applyProtection="1">
      <alignment horizontal="center"/>
      <protection/>
    </xf>
    <xf numFmtId="1" fontId="4" fillId="35" borderId="13" xfId="0" applyNumberFormat="1" applyFont="1" applyFill="1" applyBorder="1" applyAlignment="1" applyProtection="1">
      <alignment horizontal="center" vertical="center"/>
      <protection/>
    </xf>
    <xf numFmtId="1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30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164" fontId="8" fillId="33" borderId="18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8" fillId="39" borderId="46" xfId="0" applyFont="1" applyFill="1" applyBorder="1" applyAlignment="1" applyProtection="1">
      <alignment horizontal="center" vertical="center"/>
      <protection/>
    </xf>
    <xf numFmtId="0" fontId="78" fillId="39" borderId="0" xfId="0" applyFont="1" applyFill="1" applyBorder="1" applyAlignment="1" applyProtection="1">
      <alignment horizontal="center" vertical="center"/>
      <protection/>
    </xf>
    <xf numFmtId="0" fontId="19" fillId="37" borderId="14" xfId="0" applyFont="1" applyFill="1" applyBorder="1" applyAlignment="1" applyProtection="1">
      <alignment horizontal="center" vertical="center"/>
      <protection/>
    </xf>
    <xf numFmtId="0" fontId="19" fillId="37" borderId="0" xfId="0" applyFont="1" applyFill="1" applyBorder="1" applyAlignment="1" applyProtection="1">
      <alignment horizontal="center" vertical="center"/>
      <protection/>
    </xf>
    <xf numFmtId="0" fontId="81" fillId="40" borderId="18" xfId="53" applyNumberFormat="1" applyFont="1" applyFill="1" applyBorder="1" applyAlignment="1" quotePrefix="1">
      <alignment horizontal="center" vertical="center" wrapText="1"/>
      <protection/>
    </xf>
    <xf numFmtId="0" fontId="81" fillId="40" borderId="25" xfId="53" applyNumberFormat="1" applyFont="1" applyFill="1" applyBorder="1" applyAlignment="1" quotePrefix="1">
      <alignment horizontal="center" vertical="center" wrapText="1"/>
      <protection/>
    </xf>
    <xf numFmtId="0" fontId="78" fillId="38" borderId="47" xfId="0" applyFont="1" applyFill="1" applyBorder="1" applyAlignment="1" applyProtection="1">
      <alignment horizontal="center" vertical="center"/>
      <protection/>
    </xf>
    <xf numFmtId="0" fontId="78" fillId="38" borderId="0" xfId="0" applyFont="1" applyFill="1" applyBorder="1" applyAlignment="1" applyProtection="1">
      <alignment horizontal="center" vertical="center"/>
      <protection/>
    </xf>
    <xf numFmtId="0" fontId="82" fillId="40" borderId="18" xfId="53" applyNumberFormat="1" applyFont="1" applyFill="1" applyBorder="1" applyAlignment="1" quotePrefix="1">
      <alignment horizontal="center" vertical="center" wrapText="1"/>
      <protection/>
    </xf>
    <xf numFmtId="0" fontId="82" fillId="40" borderId="25" xfId="53" applyNumberFormat="1" applyFont="1" applyFill="1" applyBorder="1" applyAlignment="1" quotePrefix="1">
      <alignment horizontal="center" vertical="center" wrapText="1"/>
      <protection/>
    </xf>
    <xf numFmtId="0" fontId="81" fillId="40" borderId="30" xfId="53" applyNumberFormat="1" applyFont="1" applyFill="1" applyBorder="1" applyAlignment="1" quotePrefix="1">
      <alignment horizontal="center" vertical="center" wrapText="1"/>
      <protection/>
    </xf>
    <xf numFmtId="0" fontId="81" fillId="40" borderId="48" xfId="53" applyNumberFormat="1" applyFont="1" applyFill="1" applyBorder="1" applyAlignment="1" quotePrefix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right" vertical="center"/>
      <protection/>
    </xf>
    <xf numFmtId="0" fontId="2" fillId="38" borderId="0" xfId="0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vertical="top" wrapText="1"/>
      <protection/>
    </xf>
    <xf numFmtId="0" fontId="25" fillId="0" borderId="0" xfId="0" applyFont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0" fontId="83" fillId="36" borderId="20" xfId="0" applyFont="1" applyFill="1" applyBorder="1" applyAlignment="1">
      <alignment vertical="center"/>
    </xf>
    <xf numFmtId="0" fontId="83" fillId="36" borderId="22" xfId="0" applyFont="1" applyFill="1" applyBorder="1" applyAlignment="1">
      <alignment vertical="center"/>
    </xf>
    <xf numFmtId="0" fontId="83" fillId="36" borderId="24" xfId="0" applyFont="1" applyFill="1" applyBorder="1" applyAlignment="1">
      <alignment vertical="center"/>
    </xf>
    <xf numFmtId="0" fontId="24" fillId="0" borderId="20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24" xfId="0" applyFont="1" applyBorder="1" applyAlignment="1">
      <alignment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1 2" xfId="52"/>
    <cellStyle name="Normal 13" xfId="53"/>
    <cellStyle name="Normal 2" xfId="54"/>
    <cellStyle name="Normal_Materiais Descartáveis   Casa de S. Stª Lúcia  2000" xfId="55"/>
    <cellStyle name="Normal_Tabela Materiais Descartáveis 1998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66675</xdr:rowOff>
    </xdr:from>
    <xdr:to>
      <xdr:col>0</xdr:col>
      <xdr:colOff>1905000</xdr:colOff>
      <xdr:row>0</xdr:row>
      <xdr:rowOff>723900</xdr:rowOff>
    </xdr:to>
    <xdr:pic>
      <xdr:nvPicPr>
        <xdr:cNvPr id="1" name="Imagem 1" descr="Federação selo 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647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1571625</xdr:colOff>
      <xdr:row>0</xdr:row>
      <xdr:rowOff>733425</xdr:rowOff>
    </xdr:to>
    <xdr:pic>
      <xdr:nvPicPr>
        <xdr:cNvPr id="1" name="Imagem 1" descr="Federação selo 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1</xdr:col>
      <xdr:colOff>257175</xdr:colOff>
      <xdr:row>0</xdr:row>
      <xdr:rowOff>695325</xdr:rowOff>
    </xdr:to>
    <xdr:pic>
      <xdr:nvPicPr>
        <xdr:cNvPr id="1" name="Imagem 2" descr="Federação selo 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466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9525</xdr:colOff>
      <xdr:row>1</xdr:row>
      <xdr:rowOff>219075</xdr:rowOff>
    </xdr:to>
    <xdr:pic>
      <xdr:nvPicPr>
        <xdr:cNvPr id="1" name="Imagem 1" descr="Federação selo 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161925</xdr:colOff>
      <xdr:row>0</xdr:row>
      <xdr:rowOff>695325</xdr:rowOff>
    </xdr:to>
    <xdr:pic>
      <xdr:nvPicPr>
        <xdr:cNvPr id="1" name="Imagem 2" descr="Federação selo 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94"/>
  <sheetViews>
    <sheetView showGridLines="0" zoomScale="70" zoomScaleNormal="70" zoomScalePageLayoutView="0" workbookViewId="0" topLeftCell="A1">
      <selection activeCell="U6" sqref="U6"/>
    </sheetView>
  </sheetViews>
  <sheetFormatPr defaultColWidth="9.140625" defaultRowHeight="15"/>
  <cols>
    <col min="1" max="1" width="93.00390625" style="130" bestFit="1" customWidth="1"/>
    <col min="2" max="6" width="15.00390625" style="9" hidden="1" customWidth="1"/>
    <col min="7" max="7" width="0.2890625" style="9" hidden="1" customWidth="1"/>
    <col min="8" max="8" width="18.28125" style="9" hidden="1" customWidth="1"/>
    <col min="9" max="9" width="13.57421875" style="9" customWidth="1"/>
    <col min="10" max="13" width="13.00390625" style="9" hidden="1" customWidth="1"/>
    <col min="14" max="15" width="18.57421875" style="9" hidden="1" customWidth="1"/>
    <col min="16" max="16" width="13.00390625" style="9" bestFit="1" customWidth="1"/>
    <col min="17" max="17" width="11.57421875" style="9" bestFit="1" customWidth="1"/>
    <col min="18" max="18" width="94.00390625" style="11" bestFit="1" customWidth="1"/>
    <col min="19" max="20" width="9.140625" style="8" customWidth="1"/>
    <col min="21" max="22" width="14.57421875" style="8" bestFit="1" customWidth="1"/>
    <col min="23" max="50" width="9.140625" style="8" customWidth="1"/>
    <col min="51" max="16384" width="9.140625" style="9" customWidth="1"/>
  </cols>
  <sheetData>
    <row r="1" spans="1:50" s="2" customFormat="1" ht="60" customHeight="1">
      <c r="A1" s="207" t="s">
        <v>967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ht="4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8" s="72" customFormat="1" ht="21.75" customHeight="1">
      <c r="A3" s="213" t="s">
        <v>1</v>
      </c>
      <c r="B3" s="215"/>
      <c r="C3" s="90"/>
      <c r="D3" s="90"/>
      <c r="E3" s="90"/>
      <c r="F3" s="90"/>
      <c r="G3" s="90"/>
      <c r="H3" s="90"/>
      <c r="I3" s="217" t="s">
        <v>144</v>
      </c>
      <c r="J3" s="217"/>
      <c r="K3" s="217"/>
      <c r="L3" s="217"/>
      <c r="M3" s="217"/>
      <c r="N3" s="217"/>
      <c r="O3" s="217"/>
      <c r="P3" s="217"/>
      <c r="Q3" s="183" t="s">
        <v>237</v>
      </c>
      <c r="R3" s="188" t="s">
        <v>3</v>
      </c>
    </row>
    <row r="4" spans="1:18" s="72" customFormat="1" ht="21.75" customHeight="1">
      <c r="A4" s="214"/>
      <c r="B4" s="216"/>
      <c r="C4" s="91"/>
      <c r="D4" s="91"/>
      <c r="E4" s="91"/>
      <c r="F4" s="91"/>
      <c r="G4" s="91"/>
      <c r="H4" s="91"/>
      <c r="I4" s="104" t="s">
        <v>232</v>
      </c>
      <c r="J4" s="104" t="s">
        <v>2</v>
      </c>
      <c r="K4" s="104" t="s">
        <v>2</v>
      </c>
      <c r="L4" s="104" t="s">
        <v>2</v>
      </c>
      <c r="M4" s="104" t="s">
        <v>2</v>
      </c>
      <c r="N4" s="104" t="s">
        <v>2</v>
      </c>
      <c r="O4" s="104" t="s">
        <v>2</v>
      </c>
      <c r="P4" s="104" t="s">
        <v>146</v>
      </c>
      <c r="Q4" s="184"/>
      <c r="R4" s="189"/>
    </row>
    <row r="5" spans="1:50" s="38" customFormat="1" ht="21.75" customHeight="1">
      <c r="A5" s="125" t="s">
        <v>212</v>
      </c>
      <c r="B5" s="39">
        <v>90.258</v>
      </c>
      <c r="C5" s="40">
        <v>103.34</v>
      </c>
      <c r="D5" s="40">
        <v>113.88</v>
      </c>
      <c r="E5" s="40">
        <f aca="true" t="shared" si="0" ref="E5:E10">D5*2.86%+D5</f>
        <v>117.136968</v>
      </c>
      <c r="F5" s="40">
        <f aca="true" t="shared" si="1" ref="F5:F10">E5*6%+E5</f>
        <v>124.16518608</v>
      </c>
      <c r="G5" s="40">
        <f aca="true" t="shared" si="2" ref="G5:G10">F5*2%+F5</f>
        <v>126.6484898016</v>
      </c>
      <c r="H5" s="40">
        <f aca="true" t="shared" si="3" ref="H5:H10">G5*10%+G5</f>
        <v>139.31333878176</v>
      </c>
      <c r="I5" s="40">
        <v>176.24</v>
      </c>
      <c r="J5" s="40">
        <v>71.23</v>
      </c>
      <c r="K5" s="40">
        <v>78.48</v>
      </c>
      <c r="L5" s="40">
        <f aca="true" t="shared" si="4" ref="L5:L10">K5*2.86%+K5</f>
        <v>80.724528</v>
      </c>
      <c r="M5" s="40">
        <f aca="true" t="shared" si="5" ref="M5:M10">L5*6%+L5</f>
        <v>85.56799968000001</v>
      </c>
      <c r="N5" s="61">
        <f>M5*2%+M5</f>
        <v>87.27935967360001</v>
      </c>
      <c r="O5" s="69">
        <f aca="true" t="shared" si="6" ref="O5:O10">N5*10%+N5</f>
        <v>96.00729564096001</v>
      </c>
      <c r="P5" s="61">
        <v>121.46</v>
      </c>
      <c r="Q5" s="134">
        <v>60000805</v>
      </c>
      <c r="R5" s="4" t="s">
        <v>4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</row>
    <row r="6" spans="1:50" s="38" customFormat="1" ht="21.75" customHeight="1">
      <c r="A6" s="126" t="s">
        <v>213</v>
      </c>
      <c r="B6" s="39">
        <v>67.76700000000001</v>
      </c>
      <c r="C6" s="40">
        <v>77.59</v>
      </c>
      <c r="D6" s="40">
        <v>85.52</v>
      </c>
      <c r="E6" s="40">
        <f t="shared" si="0"/>
        <v>87.96587199999999</v>
      </c>
      <c r="F6" s="40">
        <f t="shared" si="1"/>
        <v>93.24382431999999</v>
      </c>
      <c r="G6" s="40">
        <f t="shared" si="2"/>
        <v>95.10870080639998</v>
      </c>
      <c r="H6" s="40">
        <f t="shared" si="3"/>
        <v>104.61957088703998</v>
      </c>
      <c r="I6" s="40">
        <v>132.35</v>
      </c>
      <c r="J6" s="40">
        <v>53.43</v>
      </c>
      <c r="K6" s="40">
        <v>58.88</v>
      </c>
      <c r="L6" s="40">
        <f t="shared" si="4"/>
        <v>60.563968</v>
      </c>
      <c r="M6" s="40">
        <f t="shared" si="5"/>
        <v>64.19780608</v>
      </c>
      <c r="N6" s="61">
        <f aca="true" t="shared" si="7" ref="N6:N17">M6*2%+M6</f>
        <v>65.4817622016</v>
      </c>
      <c r="O6" s="69">
        <f t="shared" si="6"/>
        <v>72.02993842176001</v>
      </c>
      <c r="P6" s="61">
        <v>91.12</v>
      </c>
      <c r="Q6" s="123">
        <v>60000694</v>
      </c>
      <c r="R6" s="4" t="s">
        <v>5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</row>
    <row r="7" spans="1:50" s="38" customFormat="1" ht="21.75" customHeight="1">
      <c r="A7" s="126" t="s">
        <v>214</v>
      </c>
      <c r="B7" s="39">
        <v>135.387</v>
      </c>
      <c r="C7" s="40">
        <v>155</v>
      </c>
      <c r="D7" s="40">
        <v>170.81</v>
      </c>
      <c r="E7" s="40">
        <f t="shared" si="0"/>
        <v>175.695166</v>
      </c>
      <c r="F7" s="40">
        <f t="shared" si="1"/>
        <v>186.23687596</v>
      </c>
      <c r="G7" s="40">
        <f t="shared" si="2"/>
        <v>189.9616134792</v>
      </c>
      <c r="H7" s="40">
        <f t="shared" si="3"/>
        <v>208.95777482712</v>
      </c>
      <c r="I7" s="40">
        <v>264.33</v>
      </c>
      <c r="J7" s="40">
        <v>106.97</v>
      </c>
      <c r="K7" s="40">
        <v>117.86</v>
      </c>
      <c r="L7" s="40">
        <f t="shared" si="4"/>
        <v>121.230796</v>
      </c>
      <c r="M7" s="40">
        <f t="shared" si="5"/>
        <v>128.50464376</v>
      </c>
      <c r="N7" s="61">
        <f t="shared" si="7"/>
        <v>131.0747366352</v>
      </c>
      <c r="O7" s="69">
        <f t="shared" si="6"/>
        <v>144.18221029872</v>
      </c>
      <c r="P7" s="61">
        <v>182.4</v>
      </c>
      <c r="Q7" s="123">
        <v>60000511</v>
      </c>
      <c r="R7" s="4" t="s">
        <v>6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</row>
    <row r="8" spans="1:50" s="38" customFormat="1" ht="21.75" customHeight="1">
      <c r="A8" s="126" t="s">
        <v>7</v>
      </c>
      <c r="B8" s="39">
        <v>54.21150000000001</v>
      </c>
      <c r="C8" s="40">
        <v>62.07</v>
      </c>
      <c r="D8" s="40">
        <v>68.4</v>
      </c>
      <c r="E8" s="40">
        <f t="shared" si="0"/>
        <v>70.35624</v>
      </c>
      <c r="F8" s="40">
        <f t="shared" si="1"/>
        <v>74.5776144</v>
      </c>
      <c r="G8" s="40">
        <f t="shared" si="2"/>
        <v>76.069166688</v>
      </c>
      <c r="H8" s="40">
        <f t="shared" si="3"/>
        <v>83.67608335679999</v>
      </c>
      <c r="I8" s="40">
        <v>105.86</v>
      </c>
      <c r="J8" s="40">
        <v>42.77</v>
      </c>
      <c r="K8" s="40">
        <v>47.14</v>
      </c>
      <c r="L8" s="40">
        <f t="shared" si="4"/>
        <v>48.488204</v>
      </c>
      <c r="M8" s="40">
        <f t="shared" si="5"/>
        <v>51.39749624</v>
      </c>
      <c r="N8" s="61">
        <f t="shared" si="7"/>
        <v>52.4254461648</v>
      </c>
      <c r="O8" s="69">
        <f t="shared" si="6"/>
        <v>57.66799078128</v>
      </c>
      <c r="P8" s="61">
        <v>72.96</v>
      </c>
      <c r="Q8" s="123">
        <v>60000783</v>
      </c>
      <c r="R8" s="4" t="s">
        <v>8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</row>
    <row r="9" spans="1:50" s="38" customFormat="1" ht="21.75" customHeight="1">
      <c r="A9" s="126" t="s">
        <v>9</v>
      </c>
      <c r="B9" s="39">
        <v>54.21150000000001</v>
      </c>
      <c r="C9" s="40">
        <v>62.07</v>
      </c>
      <c r="D9" s="40">
        <v>68.4</v>
      </c>
      <c r="E9" s="40">
        <f t="shared" si="0"/>
        <v>70.35624</v>
      </c>
      <c r="F9" s="40">
        <f t="shared" si="1"/>
        <v>74.5776144</v>
      </c>
      <c r="G9" s="40">
        <f t="shared" si="2"/>
        <v>76.069166688</v>
      </c>
      <c r="H9" s="40">
        <f t="shared" si="3"/>
        <v>83.67608335679999</v>
      </c>
      <c r="I9" s="40">
        <v>105.86</v>
      </c>
      <c r="J9" s="40">
        <v>42.77</v>
      </c>
      <c r="K9" s="40">
        <v>47.14</v>
      </c>
      <c r="L9" s="40">
        <f t="shared" si="4"/>
        <v>48.488204</v>
      </c>
      <c r="M9" s="40">
        <f t="shared" si="5"/>
        <v>51.39749624</v>
      </c>
      <c r="N9" s="61">
        <f t="shared" si="7"/>
        <v>52.4254461648</v>
      </c>
      <c r="O9" s="69">
        <f t="shared" si="6"/>
        <v>57.66799078128</v>
      </c>
      <c r="P9" s="61">
        <v>72.96</v>
      </c>
      <c r="Q9" s="123">
        <v>60000775</v>
      </c>
      <c r="R9" s="4" t="s">
        <v>10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</row>
    <row r="10" spans="1:50" s="38" customFormat="1" ht="21.75" customHeight="1">
      <c r="A10" s="126" t="s">
        <v>11</v>
      </c>
      <c r="B10" s="39">
        <v>270.80550000000005</v>
      </c>
      <c r="C10" s="40">
        <v>310.05</v>
      </c>
      <c r="D10" s="40">
        <v>341.63</v>
      </c>
      <c r="E10" s="40">
        <f t="shared" si="0"/>
        <v>351.400618</v>
      </c>
      <c r="F10" s="40">
        <f t="shared" si="1"/>
        <v>372.48465508</v>
      </c>
      <c r="G10" s="40">
        <f t="shared" si="2"/>
        <v>379.9343481816</v>
      </c>
      <c r="H10" s="40">
        <f t="shared" si="3"/>
        <v>417.92778299976</v>
      </c>
      <c r="I10" s="40">
        <v>528.69</v>
      </c>
      <c r="J10" s="40">
        <v>213.76</v>
      </c>
      <c r="K10" s="40">
        <v>235.54</v>
      </c>
      <c r="L10" s="40">
        <f t="shared" si="4"/>
        <v>242.276444</v>
      </c>
      <c r="M10" s="40">
        <f t="shared" si="5"/>
        <v>256.81303064</v>
      </c>
      <c r="N10" s="61">
        <f t="shared" si="7"/>
        <v>261.94929125280004</v>
      </c>
      <c r="O10" s="69">
        <f t="shared" si="6"/>
        <v>288.14422037808004</v>
      </c>
      <c r="P10" s="61">
        <v>364.51</v>
      </c>
      <c r="Q10" s="123">
        <v>60001038</v>
      </c>
      <c r="R10" s="4" t="s">
        <v>12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</row>
    <row r="11" spans="1:50" s="73" customFormat="1" ht="21.75" customHeight="1">
      <c r="A11" s="202" t="s">
        <v>13</v>
      </c>
      <c r="B11" s="92"/>
      <c r="C11" s="93"/>
      <c r="D11" s="93"/>
      <c r="E11" s="93"/>
      <c r="F11" s="93"/>
      <c r="G11" s="93"/>
      <c r="H11" s="93"/>
      <c r="I11" s="217" t="s">
        <v>144</v>
      </c>
      <c r="J11" s="217"/>
      <c r="K11" s="217"/>
      <c r="L11" s="217"/>
      <c r="M11" s="217"/>
      <c r="N11" s="217"/>
      <c r="O11" s="217"/>
      <c r="P11" s="217"/>
      <c r="Q11" s="183" t="s">
        <v>237</v>
      </c>
      <c r="R11" s="188" t="s">
        <v>3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</row>
    <row r="12" spans="1:50" s="73" customFormat="1" ht="21.75" customHeight="1">
      <c r="A12" s="203"/>
      <c r="B12" s="94"/>
      <c r="C12" s="94"/>
      <c r="D12" s="94"/>
      <c r="E12" s="94"/>
      <c r="F12" s="94"/>
      <c r="G12" s="94"/>
      <c r="H12" s="94"/>
      <c r="I12" s="104" t="s">
        <v>232</v>
      </c>
      <c r="J12" s="104" t="s">
        <v>2</v>
      </c>
      <c r="K12" s="104" t="s">
        <v>2</v>
      </c>
      <c r="L12" s="104" t="s">
        <v>2</v>
      </c>
      <c r="M12" s="104" t="s">
        <v>2</v>
      </c>
      <c r="N12" s="104" t="s">
        <v>2</v>
      </c>
      <c r="O12" s="104" t="s">
        <v>2</v>
      </c>
      <c r="P12" s="104" t="s">
        <v>146</v>
      </c>
      <c r="Q12" s="184"/>
      <c r="R12" s="18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</row>
    <row r="13" spans="1:50" s="38" customFormat="1" ht="21.75" customHeight="1">
      <c r="A13" s="126" t="s">
        <v>216</v>
      </c>
      <c r="B13" s="39">
        <v>40.6875</v>
      </c>
      <c r="C13" s="40">
        <v>46.58</v>
      </c>
      <c r="D13" s="40">
        <v>51.34</v>
      </c>
      <c r="E13" s="40">
        <f>D13*2.86%+D13</f>
        <v>52.808324000000006</v>
      </c>
      <c r="F13" s="40">
        <f>E13*6%+E13</f>
        <v>55.976823440000004</v>
      </c>
      <c r="G13" s="40">
        <f>F13*2%+F13</f>
        <v>57.096359908800004</v>
      </c>
      <c r="H13" s="40">
        <f>G13*10%+G13</f>
        <v>62.805995899680006</v>
      </c>
      <c r="I13" s="40">
        <v>79.46</v>
      </c>
      <c r="J13" s="40">
        <v>32.03</v>
      </c>
      <c r="K13" s="40">
        <v>35.31</v>
      </c>
      <c r="L13" s="40">
        <f>K13*2.86%+K13</f>
        <v>36.319866000000005</v>
      </c>
      <c r="M13" s="40">
        <f>L13*6%+L13</f>
        <v>38.49905796</v>
      </c>
      <c r="N13" s="41">
        <f t="shared" si="7"/>
        <v>39.2690391192</v>
      </c>
      <c r="O13" s="41">
        <f>N13*10%+N13</f>
        <v>43.19594303112</v>
      </c>
      <c r="P13" s="61">
        <v>54.65</v>
      </c>
      <c r="Q13" s="123">
        <v>60000619</v>
      </c>
      <c r="R13" s="4" t="s">
        <v>14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s="38" customFormat="1" ht="21.75" customHeight="1">
      <c r="A14" s="126" t="s">
        <v>215</v>
      </c>
      <c r="B14" s="39">
        <v>60.93150000000001</v>
      </c>
      <c r="C14" s="40">
        <v>69.76</v>
      </c>
      <c r="D14" s="40">
        <v>76.9</v>
      </c>
      <c r="E14" s="40">
        <f>D14*2.86%+D14</f>
        <v>79.09934000000001</v>
      </c>
      <c r="F14" s="40">
        <f>E14*6%+E14</f>
        <v>83.84530040000001</v>
      </c>
      <c r="G14" s="40">
        <f>F14*2%+F14</f>
        <v>85.52220640800002</v>
      </c>
      <c r="H14" s="40">
        <f>G14*10%+G14</f>
        <v>94.07442704880002</v>
      </c>
      <c r="I14" s="40">
        <v>119.01</v>
      </c>
      <c r="J14" s="40">
        <v>48.12</v>
      </c>
      <c r="K14" s="40">
        <v>53.02</v>
      </c>
      <c r="L14" s="40">
        <f>K14*2.86%+K14</f>
        <v>54.536372</v>
      </c>
      <c r="M14" s="40">
        <f>L14*6%+L14</f>
        <v>57.80855432</v>
      </c>
      <c r="N14" s="41">
        <f t="shared" si="7"/>
        <v>58.9647254064</v>
      </c>
      <c r="O14" s="41">
        <f>N14*10%+N14</f>
        <v>64.86119794704</v>
      </c>
      <c r="P14" s="61">
        <v>82.05</v>
      </c>
      <c r="Q14" s="123">
        <v>60000627</v>
      </c>
      <c r="R14" s="4" t="s">
        <v>15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s="73" customFormat="1" ht="21.75" customHeight="1">
      <c r="A15" s="202" t="s">
        <v>16</v>
      </c>
      <c r="B15" s="92"/>
      <c r="C15" s="93"/>
      <c r="D15" s="93"/>
      <c r="E15" s="93"/>
      <c r="F15" s="93"/>
      <c r="G15" s="93"/>
      <c r="H15" s="93"/>
      <c r="I15" s="217" t="s">
        <v>144</v>
      </c>
      <c r="J15" s="217"/>
      <c r="K15" s="217"/>
      <c r="L15" s="217"/>
      <c r="M15" s="217"/>
      <c r="N15" s="217"/>
      <c r="O15" s="217"/>
      <c r="P15" s="217"/>
      <c r="Q15" s="183" t="s">
        <v>237</v>
      </c>
      <c r="R15" s="188" t="s">
        <v>3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</row>
    <row r="16" spans="1:50" s="73" customFormat="1" ht="21.75" customHeight="1">
      <c r="A16" s="203"/>
      <c r="B16" s="94"/>
      <c r="C16" s="94"/>
      <c r="D16" s="94"/>
      <c r="E16" s="94"/>
      <c r="F16" s="94"/>
      <c r="G16" s="94"/>
      <c r="H16" s="94"/>
      <c r="I16" s="104" t="s">
        <v>232</v>
      </c>
      <c r="J16" s="104" t="s">
        <v>2</v>
      </c>
      <c r="K16" s="104" t="s">
        <v>2</v>
      </c>
      <c r="L16" s="104" t="s">
        <v>2</v>
      </c>
      <c r="M16" s="104" t="s">
        <v>2</v>
      </c>
      <c r="N16" s="104" t="s">
        <v>2</v>
      </c>
      <c r="O16" s="104" t="s">
        <v>2</v>
      </c>
      <c r="P16" s="104" t="s">
        <v>146</v>
      </c>
      <c r="Q16" s="184"/>
      <c r="R16" s="189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</row>
    <row r="17" spans="1:50" s="38" customFormat="1" ht="21.75" customHeight="1">
      <c r="A17" s="126" t="s">
        <v>17</v>
      </c>
      <c r="B17" s="39">
        <v>40.6875</v>
      </c>
      <c r="C17" s="40">
        <v>46.58</v>
      </c>
      <c r="D17" s="40">
        <v>51.33</v>
      </c>
      <c r="E17" s="40">
        <f>D17*2.86%+D17</f>
        <v>52.798038</v>
      </c>
      <c r="F17" s="40">
        <f>E17*6%+E17</f>
        <v>55.96592028</v>
      </c>
      <c r="G17" s="40">
        <f>F17*2%+F17</f>
        <v>57.0852386856</v>
      </c>
      <c r="H17" s="40">
        <f>G17*10%+G17</f>
        <v>62.79376255416</v>
      </c>
      <c r="I17" s="40">
        <v>79.44</v>
      </c>
      <c r="J17" s="40">
        <v>32.03</v>
      </c>
      <c r="K17" s="40">
        <v>35.3</v>
      </c>
      <c r="L17" s="40">
        <f>K17*2.86%+K17</f>
        <v>36.30958</v>
      </c>
      <c r="M17" s="40">
        <f>L17*6%+L17</f>
        <v>38.4881548</v>
      </c>
      <c r="N17" s="41">
        <f t="shared" si="7"/>
        <v>39.257917895999995</v>
      </c>
      <c r="O17" s="41">
        <f>N17*10%+N17</f>
        <v>43.18370968559999</v>
      </c>
      <c r="P17" s="61">
        <v>54.63</v>
      </c>
      <c r="Q17" s="123">
        <v>60000473</v>
      </c>
      <c r="R17" s="7" t="s">
        <v>18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38" customFormat="1" ht="21.75" customHeight="1">
      <c r="A18" s="107" t="s">
        <v>968</v>
      </c>
      <c r="B18" s="43">
        <v>21.77</v>
      </c>
      <c r="C18" s="40">
        <v>23.29</v>
      </c>
      <c r="D18" s="44">
        <v>25.64</v>
      </c>
      <c r="E18" s="40">
        <f>D18*2.86%+D18</f>
        <v>26.373304</v>
      </c>
      <c r="F18" s="40">
        <f>E18*6%+E18</f>
        <v>27.95570224</v>
      </c>
      <c r="G18" s="40">
        <f>F18*2%+F18</f>
        <v>28.514816284800002</v>
      </c>
      <c r="H18" s="40">
        <f>G18*10%+G18</f>
        <v>31.36629791328</v>
      </c>
      <c r="I18" s="40">
        <v>39.68</v>
      </c>
      <c r="J18" s="40">
        <v>0</v>
      </c>
      <c r="K18" s="39">
        <f>J18*4.86%+J18</f>
        <v>0</v>
      </c>
      <c r="L18" s="40">
        <f>K18*2.86%+K18</f>
        <v>0</v>
      </c>
      <c r="M18" s="40">
        <f>L18*6%+L18</f>
        <v>0</v>
      </c>
      <c r="N18" s="39">
        <f>M18*6%+M18</f>
        <v>0</v>
      </c>
      <c r="O18" s="61">
        <f>N18*10%+N18</f>
        <v>0</v>
      </c>
      <c r="P18" s="61">
        <f>O18*15%+O18</f>
        <v>0</v>
      </c>
      <c r="Q18" s="124">
        <v>60000368</v>
      </c>
      <c r="R18" s="7" t="s">
        <v>19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6" customFormat="1" ht="45" customHeight="1">
      <c r="A19" s="204" t="s">
        <v>20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s="73" customFormat="1" ht="21.75" customHeight="1">
      <c r="A20" s="202" t="s">
        <v>21</v>
      </c>
      <c r="B20" s="95"/>
      <c r="C20" s="95"/>
      <c r="D20" s="95"/>
      <c r="E20" s="95"/>
      <c r="F20" s="95"/>
      <c r="G20" s="95"/>
      <c r="H20" s="95"/>
      <c r="I20" s="217" t="s">
        <v>144</v>
      </c>
      <c r="J20" s="217"/>
      <c r="K20" s="217"/>
      <c r="L20" s="217"/>
      <c r="M20" s="217"/>
      <c r="N20" s="217"/>
      <c r="O20" s="217"/>
      <c r="P20" s="217"/>
      <c r="Q20" s="183" t="s">
        <v>237</v>
      </c>
      <c r="R20" s="188" t="s">
        <v>3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</row>
    <row r="21" spans="1:50" s="73" customFormat="1" ht="21.75" customHeight="1">
      <c r="A21" s="203"/>
      <c r="B21" s="96"/>
      <c r="C21" s="97"/>
      <c r="D21" s="97"/>
      <c r="E21" s="97"/>
      <c r="F21" s="97"/>
      <c r="G21" s="97"/>
      <c r="H21" s="97"/>
      <c r="I21" s="104" t="s">
        <v>232</v>
      </c>
      <c r="J21" s="104" t="s">
        <v>2</v>
      </c>
      <c r="K21" s="104" t="s">
        <v>2</v>
      </c>
      <c r="L21" s="104" t="s">
        <v>2</v>
      </c>
      <c r="M21" s="104" t="s">
        <v>2</v>
      </c>
      <c r="N21" s="104" t="s">
        <v>2</v>
      </c>
      <c r="O21" s="104" t="s">
        <v>2</v>
      </c>
      <c r="P21" s="104" t="s">
        <v>146</v>
      </c>
      <c r="Q21" s="184"/>
      <c r="R21" s="189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</row>
    <row r="22" spans="1:50" s="38" customFormat="1" ht="21.75" customHeight="1">
      <c r="A22" s="126" t="s">
        <v>22</v>
      </c>
      <c r="B22" s="39">
        <v>30.5655</v>
      </c>
      <c r="C22" s="40">
        <v>34.29</v>
      </c>
      <c r="D22" s="40">
        <v>38.53</v>
      </c>
      <c r="E22" s="40">
        <f aca="true" t="shared" si="8" ref="E22:E29">D22*2.86%+D22</f>
        <v>39.631958000000004</v>
      </c>
      <c r="F22" s="40">
        <f aca="true" t="shared" si="9" ref="F22:F29">E22*6%+E22</f>
        <v>42.009875480000005</v>
      </c>
      <c r="G22" s="40">
        <f aca="true" t="shared" si="10" ref="G22:G29">F22*2%+F22</f>
        <v>42.85007298960001</v>
      </c>
      <c r="H22" s="40">
        <f>G22*10%+G22</f>
        <v>47.13508028856001</v>
      </c>
      <c r="I22" s="40">
        <v>59.64</v>
      </c>
      <c r="J22" s="40">
        <v>27.54</v>
      </c>
      <c r="K22" s="40">
        <v>30.96</v>
      </c>
      <c r="L22" s="40">
        <f aca="true" t="shared" si="11" ref="L22:L29">K22*2.86%+K22</f>
        <v>31.845456000000002</v>
      </c>
      <c r="M22" s="40">
        <f aca="true" t="shared" si="12" ref="M22:M29">L22*6%+L22</f>
        <v>33.75618336</v>
      </c>
      <c r="N22" s="61">
        <f>M22*2%+M22</f>
        <v>34.4313070272</v>
      </c>
      <c r="O22" s="69">
        <f>N22*10%+N22</f>
        <v>37.87443772992</v>
      </c>
      <c r="P22" s="61">
        <v>47.92</v>
      </c>
      <c r="Q22" s="122">
        <v>60023090</v>
      </c>
      <c r="R22" s="4" t="s">
        <v>23</v>
      </c>
      <c r="S22" s="42"/>
      <c r="T22" s="45"/>
      <c r="U22" s="46"/>
      <c r="V22" s="47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38" customFormat="1" ht="21.75" customHeight="1">
      <c r="A23" s="126" t="s">
        <v>24</v>
      </c>
      <c r="B23" s="39">
        <v>40.803000000000004</v>
      </c>
      <c r="C23" s="40">
        <v>45.77</v>
      </c>
      <c r="D23" s="40">
        <v>51.45</v>
      </c>
      <c r="E23" s="40">
        <f t="shared" si="8"/>
        <v>52.92147</v>
      </c>
      <c r="F23" s="40">
        <f t="shared" si="9"/>
        <v>56.0967582</v>
      </c>
      <c r="G23" s="40">
        <f t="shared" si="10"/>
        <v>57.218693363999996</v>
      </c>
      <c r="H23" s="40">
        <f aca="true" t="shared" si="13" ref="H23:H29">G23*10%+G23</f>
        <v>62.940562700399994</v>
      </c>
      <c r="I23" s="40">
        <v>79.62</v>
      </c>
      <c r="J23" s="40">
        <v>36.6</v>
      </c>
      <c r="K23" s="40">
        <v>41.18</v>
      </c>
      <c r="L23" s="40">
        <f t="shared" si="11"/>
        <v>42.357748</v>
      </c>
      <c r="M23" s="40">
        <f t="shared" si="12"/>
        <v>44.89921288</v>
      </c>
      <c r="N23" s="61">
        <f aca="true" t="shared" si="14" ref="N23:N29">M23*2%+M23</f>
        <v>45.7971971376</v>
      </c>
      <c r="O23" s="69">
        <f aca="true" t="shared" si="15" ref="O23:O29">N23*10%+N23</f>
        <v>50.37691685136</v>
      </c>
      <c r="P23" s="61">
        <v>63.73</v>
      </c>
      <c r="Q23" s="122">
        <v>60023104</v>
      </c>
      <c r="R23" s="4" t="s">
        <v>25</v>
      </c>
      <c r="S23" s="42"/>
      <c r="T23" s="45"/>
      <c r="U23" s="46"/>
      <c r="V23" s="47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1:50" s="38" customFormat="1" ht="21.75" customHeight="1">
      <c r="A24" s="126" t="s">
        <v>26</v>
      </c>
      <c r="B24" s="39">
        <v>71.379</v>
      </c>
      <c r="C24" s="40">
        <v>80.07</v>
      </c>
      <c r="D24" s="40">
        <v>89.98</v>
      </c>
      <c r="E24" s="40">
        <f t="shared" si="8"/>
        <v>92.55342800000001</v>
      </c>
      <c r="F24" s="40">
        <f t="shared" si="9"/>
        <v>98.10663368000002</v>
      </c>
      <c r="G24" s="40">
        <f t="shared" si="10"/>
        <v>100.06876635360001</v>
      </c>
      <c r="H24" s="40">
        <f t="shared" si="13"/>
        <v>110.07564298896001</v>
      </c>
      <c r="I24" s="40">
        <v>139.25</v>
      </c>
      <c r="J24" s="40">
        <v>64.06</v>
      </c>
      <c r="K24" s="40">
        <v>71.99</v>
      </c>
      <c r="L24" s="40">
        <f t="shared" si="11"/>
        <v>74.048914</v>
      </c>
      <c r="M24" s="40">
        <f t="shared" si="12"/>
        <v>78.49184883999999</v>
      </c>
      <c r="N24" s="61">
        <f t="shared" si="14"/>
        <v>80.0616858168</v>
      </c>
      <c r="O24" s="69">
        <f t="shared" si="15"/>
        <v>88.06785439848</v>
      </c>
      <c r="P24" s="61">
        <v>111.41</v>
      </c>
      <c r="Q24" s="122">
        <v>60023112</v>
      </c>
      <c r="R24" s="4" t="s">
        <v>27</v>
      </c>
      <c r="S24" s="42"/>
      <c r="T24" s="45"/>
      <c r="U24" s="46"/>
      <c r="V24" s="4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38" customFormat="1" ht="21.75" customHeight="1">
      <c r="A25" s="126" t="s">
        <v>28</v>
      </c>
      <c r="B25" s="39">
        <v>101.71350000000001</v>
      </c>
      <c r="C25" s="40">
        <v>114.1</v>
      </c>
      <c r="D25" s="40">
        <v>128.22</v>
      </c>
      <c r="E25" s="40">
        <f t="shared" si="8"/>
        <v>131.887092</v>
      </c>
      <c r="F25" s="40">
        <f t="shared" si="9"/>
        <v>139.80031752</v>
      </c>
      <c r="G25" s="40">
        <f t="shared" si="10"/>
        <v>142.5963238704</v>
      </c>
      <c r="H25" s="40">
        <f t="shared" si="13"/>
        <v>156.85595625744</v>
      </c>
      <c r="I25" s="40">
        <v>198.42</v>
      </c>
      <c r="J25" s="40">
        <v>91.58</v>
      </c>
      <c r="K25" s="40">
        <v>102.9</v>
      </c>
      <c r="L25" s="40">
        <f t="shared" si="11"/>
        <v>105.84294</v>
      </c>
      <c r="M25" s="40">
        <f t="shared" si="12"/>
        <v>112.1935164</v>
      </c>
      <c r="N25" s="61">
        <f t="shared" si="14"/>
        <v>114.43738672799999</v>
      </c>
      <c r="O25" s="69">
        <f t="shared" si="15"/>
        <v>125.88112540079999</v>
      </c>
      <c r="P25" s="61">
        <v>159.24</v>
      </c>
      <c r="Q25" s="122">
        <v>60023120</v>
      </c>
      <c r="R25" s="4" t="s">
        <v>29</v>
      </c>
      <c r="S25" s="42"/>
      <c r="T25" s="45"/>
      <c r="U25" s="46"/>
      <c r="V25" s="4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</row>
    <row r="26" spans="1:50" s="38" customFormat="1" ht="21.75" customHeight="1">
      <c r="A26" s="126" t="s">
        <v>30</v>
      </c>
      <c r="B26" s="39">
        <v>126.3465</v>
      </c>
      <c r="C26" s="40">
        <v>141.73</v>
      </c>
      <c r="D26" s="40">
        <v>159.29</v>
      </c>
      <c r="E26" s="40">
        <f t="shared" si="8"/>
        <v>163.84569399999998</v>
      </c>
      <c r="F26" s="40">
        <f t="shared" si="9"/>
        <v>173.67643563999997</v>
      </c>
      <c r="G26" s="40">
        <f t="shared" si="10"/>
        <v>177.14996435279997</v>
      </c>
      <c r="H26" s="40">
        <f t="shared" si="13"/>
        <v>194.86496078807997</v>
      </c>
      <c r="I26" s="40">
        <v>246.5</v>
      </c>
      <c r="J26" s="40">
        <v>113.84</v>
      </c>
      <c r="K26" s="40">
        <v>127.43</v>
      </c>
      <c r="L26" s="40">
        <f t="shared" si="11"/>
        <v>131.074498</v>
      </c>
      <c r="M26" s="40">
        <f t="shared" si="12"/>
        <v>138.93896788</v>
      </c>
      <c r="N26" s="61">
        <f t="shared" si="14"/>
        <v>141.7177472376</v>
      </c>
      <c r="O26" s="69">
        <f t="shared" si="15"/>
        <v>155.88952196136</v>
      </c>
      <c r="P26" s="61">
        <v>197.2</v>
      </c>
      <c r="Q26" s="122">
        <v>60023139</v>
      </c>
      <c r="R26" s="4" t="s">
        <v>31</v>
      </c>
      <c r="S26" s="42"/>
      <c r="T26" s="45"/>
      <c r="U26" s="46"/>
      <c r="V26" s="47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</row>
    <row r="27" spans="1:50" s="38" customFormat="1" ht="21.75" customHeight="1">
      <c r="A27" s="126" t="s">
        <v>32</v>
      </c>
      <c r="B27" s="39">
        <v>152.7015</v>
      </c>
      <c r="C27" s="40">
        <v>171.3</v>
      </c>
      <c r="D27" s="40">
        <v>192.48</v>
      </c>
      <c r="E27" s="40">
        <f t="shared" si="8"/>
        <v>197.984928</v>
      </c>
      <c r="F27" s="40">
        <f t="shared" si="9"/>
        <v>209.86402368</v>
      </c>
      <c r="G27" s="40">
        <f t="shared" si="10"/>
        <v>214.0613041536</v>
      </c>
      <c r="H27" s="40">
        <f t="shared" si="13"/>
        <v>235.46743456896</v>
      </c>
      <c r="I27" s="40">
        <v>297.87</v>
      </c>
      <c r="J27" s="40">
        <v>137.24</v>
      </c>
      <c r="K27" s="40">
        <v>154.26</v>
      </c>
      <c r="L27" s="40">
        <f t="shared" si="11"/>
        <v>158.67183599999998</v>
      </c>
      <c r="M27" s="40">
        <f t="shared" si="12"/>
        <v>168.19214616</v>
      </c>
      <c r="N27" s="61">
        <f t="shared" si="14"/>
        <v>171.5559890832</v>
      </c>
      <c r="O27" s="69">
        <f t="shared" si="15"/>
        <v>188.71158799152</v>
      </c>
      <c r="P27" s="61">
        <v>238.73</v>
      </c>
      <c r="Q27" s="122">
        <v>60023147</v>
      </c>
      <c r="R27" s="4" t="s">
        <v>33</v>
      </c>
      <c r="S27" s="42"/>
      <c r="T27" s="45"/>
      <c r="U27" s="46"/>
      <c r="V27" s="47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</row>
    <row r="28" spans="1:50" s="38" customFormat="1" ht="21.75" customHeight="1">
      <c r="A28" s="126" t="s">
        <v>34</v>
      </c>
      <c r="B28" s="39">
        <v>193.57800000000003</v>
      </c>
      <c r="C28" s="40">
        <v>217.15</v>
      </c>
      <c r="D28" s="40">
        <v>244.02</v>
      </c>
      <c r="E28" s="40">
        <f t="shared" si="8"/>
        <v>250.998972</v>
      </c>
      <c r="F28" s="40">
        <f t="shared" si="9"/>
        <v>266.05891032</v>
      </c>
      <c r="G28" s="40">
        <f t="shared" si="10"/>
        <v>271.3800885264</v>
      </c>
      <c r="H28" s="40">
        <f t="shared" si="13"/>
        <v>298.51809737904</v>
      </c>
      <c r="I28" s="40">
        <v>377.63</v>
      </c>
      <c r="J28" s="40">
        <v>173.96</v>
      </c>
      <c r="K28" s="40">
        <v>195.51</v>
      </c>
      <c r="L28" s="40">
        <f t="shared" si="11"/>
        <v>201.101586</v>
      </c>
      <c r="M28" s="40">
        <f t="shared" si="12"/>
        <v>213.16768116</v>
      </c>
      <c r="N28" s="61">
        <f t="shared" si="14"/>
        <v>217.4310347832</v>
      </c>
      <c r="O28" s="69">
        <f t="shared" si="15"/>
        <v>239.17413826152</v>
      </c>
      <c r="P28" s="61">
        <v>302.56</v>
      </c>
      <c r="Q28" s="122">
        <v>60023155</v>
      </c>
      <c r="R28" s="4" t="s">
        <v>35</v>
      </c>
      <c r="S28" s="42"/>
      <c r="T28" s="45"/>
      <c r="U28" s="46"/>
      <c r="V28" s="47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</row>
    <row r="29" spans="1:50" s="38" customFormat="1" ht="21.75" customHeight="1">
      <c r="A29" s="126" t="s">
        <v>36</v>
      </c>
      <c r="B29" s="39">
        <v>224.16450000000003</v>
      </c>
      <c r="C29" s="40">
        <v>251.47</v>
      </c>
      <c r="D29" s="40">
        <v>282.56</v>
      </c>
      <c r="E29" s="40">
        <f t="shared" si="8"/>
        <v>290.641216</v>
      </c>
      <c r="F29" s="40">
        <f t="shared" si="9"/>
        <v>308.07968896</v>
      </c>
      <c r="G29" s="40">
        <f t="shared" si="10"/>
        <v>314.2412827392</v>
      </c>
      <c r="H29" s="40">
        <f t="shared" si="13"/>
        <v>345.66541101312004</v>
      </c>
      <c r="I29" s="40">
        <v>437.28</v>
      </c>
      <c r="J29" s="40">
        <v>201.37</v>
      </c>
      <c r="K29" s="40">
        <v>226.29</v>
      </c>
      <c r="L29" s="40">
        <f t="shared" si="11"/>
        <v>232.76189399999998</v>
      </c>
      <c r="M29" s="40">
        <f t="shared" si="12"/>
        <v>246.72760763999997</v>
      </c>
      <c r="N29" s="61">
        <f t="shared" si="14"/>
        <v>251.66215979279997</v>
      </c>
      <c r="O29" s="69">
        <f t="shared" si="15"/>
        <v>276.82837577208</v>
      </c>
      <c r="P29" s="61">
        <v>350.19</v>
      </c>
      <c r="Q29" s="122">
        <v>60023163</v>
      </c>
      <c r="R29" s="4" t="s">
        <v>37</v>
      </c>
      <c r="S29" s="42"/>
      <c r="T29" s="45"/>
      <c r="U29" s="46"/>
      <c r="V29" s="47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</row>
    <row r="30" spans="1:50" s="73" customFormat="1" ht="43.5" customHeight="1">
      <c r="A30" s="120" t="s">
        <v>38</v>
      </c>
      <c r="B30" s="94"/>
      <c r="C30" s="94"/>
      <c r="D30" s="94"/>
      <c r="E30" s="94"/>
      <c r="F30" s="94"/>
      <c r="G30" s="94"/>
      <c r="H30" s="94"/>
      <c r="I30" s="90" t="s">
        <v>140</v>
      </c>
      <c r="J30" s="91"/>
      <c r="K30" s="91"/>
      <c r="L30" s="91"/>
      <c r="M30" s="91"/>
      <c r="N30" s="91"/>
      <c r="O30" s="91"/>
      <c r="P30" s="190" t="s">
        <v>237</v>
      </c>
      <c r="Q30" s="191"/>
      <c r="R30" s="98" t="s">
        <v>3</v>
      </c>
      <c r="S30" s="72"/>
      <c r="T30" s="74"/>
      <c r="U30" s="74"/>
      <c r="V30" s="74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</row>
    <row r="31" spans="1:50" s="38" customFormat="1" ht="21.75" customHeight="1">
      <c r="A31" s="126" t="s">
        <v>39</v>
      </c>
      <c r="B31" s="39">
        <v>11.7285</v>
      </c>
      <c r="C31" s="40">
        <v>13.16</v>
      </c>
      <c r="D31" s="40">
        <v>14.79</v>
      </c>
      <c r="E31" s="39">
        <f aca="true" t="shared" si="16" ref="E31:E36">D31*2.86%+D31</f>
        <v>15.212993999999998</v>
      </c>
      <c r="F31" s="39">
        <f aca="true" t="shared" si="17" ref="F31:F36">E31*6%+E31</f>
        <v>16.12577364</v>
      </c>
      <c r="G31" s="39">
        <f aca="true" t="shared" si="18" ref="G31:G36">F31*2%+F31</f>
        <v>16.448289112799998</v>
      </c>
      <c r="H31" s="39">
        <f aca="true" t="shared" si="19" ref="H31:H36">G31*10%+G31</f>
        <v>18.09311802408</v>
      </c>
      <c r="I31" s="39">
        <v>22.9</v>
      </c>
      <c r="J31" s="180">
        <v>60025336</v>
      </c>
      <c r="K31" s="181"/>
      <c r="L31" s="181"/>
      <c r="M31" s="181"/>
      <c r="N31" s="181"/>
      <c r="O31" s="181"/>
      <c r="P31" s="181"/>
      <c r="Q31" s="182"/>
      <c r="R31" s="70" t="s">
        <v>40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</row>
    <row r="32" spans="1:50" s="38" customFormat="1" ht="33.75" customHeight="1">
      <c r="A32" s="126" t="s">
        <v>41</v>
      </c>
      <c r="B32" s="39">
        <v>7.4655000000000005</v>
      </c>
      <c r="C32" s="40">
        <v>8.37</v>
      </c>
      <c r="D32" s="40">
        <v>9.4</v>
      </c>
      <c r="E32" s="39">
        <f t="shared" si="16"/>
        <v>9.668840000000001</v>
      </c>
      <c r="F32" s="39">
        <f t="shared" si="17"/>
        <v>10.248970400000001</v>
      </c>
      <c r="G32" s="39">
        <f t="shared" si="18"/>
        <v>10.453949808</v>
      </c>
      <c r="H32" s="39">
        <f t="shared" si="19"/>
        <v>11.4993447888</v>
      </c>
      <c r="I32" s="39">
        <v>14.55</v>
      </c>
      <c r="J32" s="180">
        <v>60018240</v>
      </c>
      <c r="K32" s="181"/>
      <c r="L32" s="181"/>
      <c r="M32" s="181"/>
      <c r="N32" s="181"/>
      <c r="O32" s="181"/>
      <c r="P32" s="181"/>
      <c r="Q32" s="182"/>
      <c r="R32" s="76" t="s">
        <v>233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50" s="38" customFormat="1" ht="21.75" customHeight="1">
      <c r="A33" s="126" t="s">
        <v>217</v>
      </c>
      <c r="B33" s="39">
        <v>19.572000000000003</v>
      </c>
      <c r="C33" s="40">
        <v>21.96</v>
      </c>
      <c r="D33" s="40">
        <v>24.67</v>
      </c>
      <c r="E33" s="39">
        <f t="shared" si="16"/>
        <v>25.375562000000002</v>
      </c>
      <c r="F33" s="39">
        <f t="shared" si="17"/>
        <v>26.89809572</v>
      </c>
      <c r="G33" s="39">
        <f t="shared" si="18"/>
        <v>27.4360576344</v>
      </c>
      <c r="H33" s="39">
        <f t="shared" si="19"/>
        <v>30.179663397840002</v>
      </c>
      <c r="I33" s="39">
        <v>38.19</v>
      </c>
      <c r="J33" s="180">
        <v>60024976</v>
      </c>
      <c r="K33" s="181"/>
      <c r="L33" s="181"/>
      <c r="M33" s="181"/>
      <c r="N33" s="181"/>
      <c r="O33" s="181"/>
      <c r="P33" s="181"/>
      <c r="Q33" s="182"/>
      <c r="R33" s="70" t="s">
        <v>42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</row>
    <row r="34" spans="1:50" s="38" customFormat="1" ht="21.75" customHeight="1">
      <c r="A34" s="126" t="s">
        <v>43</v>
      </c>
      <c r="B34" s="39">
        <v>18.963</v>
      </c>
      <c r="C34" s="40">
        <v>21.27</v>
      </c>
      <c r="D34" s="40">
        <v>23.91</v>
      </c>
      <c r="E34" s="39">
        <f t="shared" si="16"/>
        <v>24.593826</v>
      </c>
      <c r="F34" s="39">
        <f t="shared" si="17"/>
        <v>26.06945556</v>
      </c>
      <c r="G34" s="39">
        <f t="shared" si="18"/>
        <v>26.590844671200003</v>
      </c>
      <c r="H34" s="39">
        <f t="shared" si="19"/>
        <v>29.249929138320002</v>
      </c>
      <c r="I34" s="39">
        <v>37.01</v>
      </c>
      <c r="J34" s="180">
        <v>60027134</v>
      </c>
      <c r="K34" s="181"/>
      <c r="L34" s="181"/>
      <c r="M34" s="181"/>
      <c r="N34" s="181"/>
      <c r="O34" s="181"/>
      <c r="P34" s="181"/>
      <c r="Q34" s="182"/>
      <c r="R34" s="70" t="s">
        <v>44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</row>
    <row r="35" spans="1:50" s="38" customFormat="1" ht="21.75" customHeight="1">
      <c r="A35" s="126" t="s">
        <v>45</v>
      </c>
      <c r="B35" s="39">
        <v>57.015</v>
      </c>
      <c r="C35" s="40">
        <v>63.96</v>
      </c>
      <c r="D35" s="40">
        <v>71.87</v>
      </c>
      <c r="E35" s="39">
        <f t="shared" si="16"/>
        <v>73.925482</v>
      </c>
      <c r="F35" s="39">
        <f t="shared" si="17"/>
        <v>78.36101092</v>
      </c>
      <c r="G35" s="39">
        <f t="shared" si="18"/>
        <v>79.9282311384</v>
      </c>
      <c r="H35" s="39">
        <f t="shared" si="19"/>
        <v>87.92105425224</v>
      </c>
      <c r="I35" s="39">
        <v>111.23</v>
      </c>
      <c r="J35" s="180">
        <v>60025034</v>
      </c>
      <c r="K35" s="181"/>
      <c r="L35" s="181"/>
      <c r="M35" s="181"/>
      <c r="N35" s="181"/>
      <c r="O35" s="181"/>
      <c r="P35" s="181"/>
      <c r="Q35" s="182"/>
      <c r="R35" s="70" t="s">
        <v>46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</row>
    <row r="36" spans="1:50" s="38" customFormat="1" ht="21.75" customHeight="1">
      <c r="A36" s="127" t="s">
        <v>47</v>
      </c>
      <c r="B36" s="48">
        <v>114.03</v>
      </c>
      <c r="C36" s="44">
        <v>127.92</v>
      </c>
      <c r="D36" s="44">
        <v>143.73</v>
      </c>
      <c r="E36" s="48">
        <f t="shared" si="16"/>
        <v>147.840678</v>
      </c>
      <c r="F36" s="39">
        <f t="shared" si="17"/>
        <v>156.71111868</v>
      </c>
      <c r="G36" s="39">
        <f t="shared" si="18"/>
        <v>159.8453410536</v>
      </c>
      <c r="H36" s="39">
        <f t="shared" si="19"/>
        <v>175.82987515896002</v>
      </c>
      <c r="I36" s="39">
        <v>222.42</v>
      </c>
      <c r="J36" s="180">
        <v>60027118</v>
      </c>
      <c r="K36" s="181"/>
      <c r="L36" s="181"/>
      <c r="M36" s="181"/>
      <c r="N36" s="181"/>
      <c r="O36" s="181"/>
      <c r="P36" s="181"/>
      <c r="Q36" s="182"/>
      <c r="R36" s="71" t="s">
        <v>48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</row>
    <row r="37" spans="1:50" s="73" customFormat="1" ht="43.5" customHeight="1">
      <c r="A37" s="200" t="s">
        <v>49</v>
      </c>
      <c r="B37" s="201"/>
      <c r="C37" s="201"/>
      <c r="D37" s="201"/>
      <c r="E37" s="201"/>
      <c r="F37" s="201"/>
      <c r="G37" s="201"/>
      <c r="H37" s="99"/>
      <c r="I37" s="90" t="s">
        <v>140</v>
      </c>
      <c r="J37" s="91"/>
      <c r="K37" s="91"/>
      <c r="L37" s="91"/>
      <c r="M37" s="91"/>
      <c r="N37" s="91"/>
      <c r="O37" s="91"/>
      <c r="P37" s="190" t="s">
        <v>237</v>
      </c>
      <c r="Q37" s="191"/>
      <c r="R37" s="100" t="s">
        <v>3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</row>
    <row r="38" spans="1:50" s="38" customFormat="1" ht="33.75" customHeight="1">
      <c r="A38" s="125" t="s">
        <v>50</v>
      </c>
      <c r="B38" s="49">
        <v>8.620500000000002</v>
      </c>
      <c r="C38" s="40">
        <v>9.67</v>
      </c>
      <c r="D38" s="40">
        <v>10.86</v>
      </c>
      <c r="E38" s="49">
        <f aca="true" t="shared" si="20" ref="E38:E56">D38*2.86%+D38</f>
        <v>11.170596</v>
      </c>
      <c r="F38" s="39">
        <f aca="true" t="shared" si="21" ref="F38:F55">E38*6%+E38</f>
        <v>11.84083176</v>
      </c>
      <c r="G38" s="39">
        <f aca="true" t="shared" si="22" ref="G38:G55">F38*2%+F38</f>
        <v>12.0776483952</v>
      </c>
      <c r="H38" s="39">
        <f>G38*10%+G38</f>
        <v>13.28541323472</v>
      </c>
      <c r="I38" s="39">
        <v>16.81</v>
      </c>
      <c r="J38" s="180">
        <v>60021861</v>
      </c>
      <c r="K38" s="181"/>
      <c r="L38" s="181"/>
      <c r="M38" s="181"/>
      <c r="N38" s="181"/>
      <c r="O38" s="181"/>
      <c r="P38" s="181"/>
      <c r="Q38" s="182"/>
      <c r="R38" s="119" t="s">
        <v>234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s="38" customFormat="1" ht="21.75" customHeight="1">
      <c r="A39" s="126" t="s">
        <v>51</v>
      </c>
      <c r="B39" s="39">
        <v>14.7</v>
      </c>
      <c r="C39" s="40">
        <v>16.49</v>
      </c>
      <c r="D39" s="40">
        <v>18.54</v>
      </c>
      <c r="E39" s="39">
        <f t="shared" si="20"/>
        <v>19.070244</v>
      </c>
      <c r="F39" s="39">
        <f t="shared" si="21"/>
        <v>20.21445864</v>
      </c>
      <c r="G39" s="39">
        <f t="shared" si="22"/>
        <v>20.6187478128</v>
      </c>
      <c r="H39" s="39">
        <f aca="true" t="shared" si="23" ref="H39:H55">G39*10%+G39</f>
        <v>22.68062259408</v>
      </c>
      <c r="I39" s="39">
        <v>28.69</v>
      </c>
      <c r="J39" s="180">
        <v>60026421</v>
      </c>
      <c r="K39" s="181"/>
      <c r="L39" s="181"/>
      <c r="M39" s="181"/>
      <c r="N39" s="181"/>
      <c r="O39" s="181"/>
      <c r="P39" s="181"/>
      <c r="Q39" s="182"/>
      <c r="R39" s="70" t="s">
        <v>52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s="38" customFormat="1" ht="54">
      <c r="A40" s="138" t="s">
        <v>236</v>
      </c>
      <c r="B40" s="137"/>
      <c r="C40" s="40"/>
      <c r="D40" s="40"/>
      <c r="E40" s="39"/>
      <c r="F40" s="39"/>
      <c r="G40" s="39"/>
      <c r="H40" s="39"/>
      <c r="I40" s="136" t="s">
        <v>969</v>
      </c>
      <c r="J40" s="122"/>
      <c r="K40" s="123"/>
      <c r="L40" s="123"/>
      <c r="M40" s="123"/>
      <c r="N40" s="123"/>
      <c r="O40" s="123"/>
      <c r="P40" s="181">
        <v>60033487</v>
      </c>
      <c r="Q40" s="182"/>
      <c r="R40" s="76" t="s">
        <v>236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s="38" customFormat="1" ht="21.75" customHeight="1">
      <c r="A41" s="126" t="s">
        <v>53</v>
      </c>
      <c r="B41" s="39">
        <v>16.1385</v>
      </c>
      <c r="C41" s="40">
        <v>18.1</v>
      </c>
      <c r="D41" s="40">
        <v>20.34</v>
      </c>
      <c r="E41" s="39">
        <f t="shared" si="20"/>
        <v>20.921724</v>
      </c>
      <c r="F41" s="39">
        <f t="shared" si="21"/>
        <v>22.17702744</v>
      </c>
      <c r="G41" s="39">
        <f t="shared" si="22"/>
        <v>22.6205679888</v>
      </c>
      <c r="H41" s="39">
        <f t="shared" si="23"/>
        <v>24.88262478768</v>
      </c>
      <c r="I41" s="39">
        <v>31.49</v>
      </c>
      <c r="J41" s="180">
        <v>60018585</v>
      </c>
      <c r="K41" s="181"/>
      <c r="L41" s="181"/>
      <c r="M41" s="181"/>
      <c r="N41" s="181"/>
      <c r="O41" s="181"/>
      <c r="P41" s="181"/>
      <c r="Q41" s="182"/>
      <c r="R41" s="70" t="s">
        <v>54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s="38" customFormat="1" ht="21.75" customHeight="1">
      <c r="A42" s="126" t="s">
        <v>55</v>
      </c>
      <c r="B42" s="39">
        <v>30.114</v>
      </c>
      <c r="C42" s="40">
        <v>33.78</v>
      </c>
      <c r="D42" s="40">
        <v>37.95</v>
      </c>
      <c r="E42" s="39">
        <f t="shared" si="20"/>
        <v>39.03537</v>
      </c>
      <c r="F42" s="39">
        <f t="shared" si="21"/>
        <v>41.3774922</v>
      </c>
      <c r="G42" s="39">
        <f t="shared" si="22"/>
        <v>42.205042043999995</v>
      </c>
      <c r="H42" s="39">
        <f t="shared" si="23"/>
        <v>46.425546248399996</v>
      </c>
      <c r="I42" s="39">
        <v>58.73</v>
      </c>
      <c r="J42" s="185" t="s">
        <v>56</v>
      </c>
      <c r="K42" s="186"/>
      <c r="L42" s="186"/>
      <c r="M42" s="186"/>
      <c r="N42" s="186"/>
      <c r="O42" s="186"/>
      <c r="P42" s="186"/>
      <c r="Q42" s="187"/>
      <c r="R42" s="70" t="s">
        <v>57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s="38" customFormat="1" ht="21.75" customHeight="1">
      <c r="A43" s="126" t="s">
        <v>58</v>
      </c>
      <c r="B43" s="39">
        <v>50.736000000000004</v>
      </c>
      <c r="C43" s="40">
        <v>56.92</v>
      </c>
      <c r="D43" s="40">
        <v>63.95</v>
      </c>
      <c r="E43" s="39">
        <f t="shared" si="20"/>
        <v>65.77897</v>
      </c>
      <c r="F43" s="39">
        <f t="shared" si="21"/>
        <v>69.7257082</v>
      </c>
      <c r="G43" s="39">
        <f t="shared" si="22"/>
        <v>71.120222364</v>
      </c>
      <c r="H43" s="39">
        <f t="shared" si="23"/>
        <v>78.2322446004</v>
      </c>
      <c r="I43" s="39">
        <v>98.97</v>
      </c>
      <c r="J43" s="185" t="s">
        <v>59</v>
      </c>
      <c r="K43" s="186"/>
      <c r="L43" s="186"/>
      <c r="M43" s="186"/>
      <c r="N43" s="186"/>
      <c r="O43" s="186"/>
      <c r="P43" s="186"/>
      <c r="Q43" s="187"/>
      <c r="R43" s="70" t="s">
        <v>60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s="38" customFormat="1" ht="21.75" customHeight="1">
      <c r="A44" s="126" t="s">
        <v>61</v>
      </c>
      <c r="B44" s="39">
        <v>16.758000000000003</v>
      </c>
      <c r="C44" s="40">
        <v>18.8</v>
      </c>
      <c r="D44" s="40">
        <v>21.12</v>
      </c>
      <c r="E44" s="39">
        <f t="shared" si="20"/>
        <v>21.724032</v>
      </c>
      <c r="F44" s="39">
        <f t="shared" si="21"/>
        <v>23.027473920000002</v>
      </c>
      <c r="G44" s="39">
        <f t="shared" si="22"/>
        <v>23.488023398400003</v>
      </c>
      <c r="H44" s="39">
        <f t="shared" si="23"/>
        <v>25.83682573824</v>
      </c>
      <c r="I44" s="39">
        <v>32.69</v>
      </c>
      <c r="J44" s="180">
        <v>60033568</v>
      </c>
      <c r="K44" s="181"/>
      <c r="L44" s="181"/>
      <c r="M44" s="181"/>
      <c r="N44" s="181"/>
      <c r="O44" s="181"/>
      <c r="P44" s="181"/>
      <c r="Q44" s="182"/>
      <c r="R44" s="70" t="s">
        <v>62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s="38" customFormat="1" ht="21.75" customHeight="1">
      <c r="A45" s="126" t="s">
        <v>63</v>
      </c>
      <c r="B45" s="39"/>
      <c r="C45" s="40">
        <f>B45*7%+B45</f>
        <v>0</v>
      </c>
      <c r="D45" s="40">
        <f>C45*7.02%+C45</f>
        <v>0</v>
      </c>
      <c r="E45" s="39">
        <f t="shared" si="20"/>
        <v>0</v>
      </c>
      <c r="F45" s="39">
        <f t="shared" si="21"/>
        <v>0</v>
      </c>
      <c r="G45" s="39">
        <f t="shared" si="22"/>
        <v>0</v>
      </c>
      <c r="H45" s="39">
        <f t="shared" si="23"/>
        <v>0</v>
      </c>
      <c r="I45" s="39">
        <f>H45*15%+H45</f>
        <v>0</v>
      </c>
      <c r="J45" s="185" t="s">
        <v>64</v>
      </c>
      <c r="K45" s="186"/>
      <c r="L45" s="186"/>
      <c r="M45" s="186"/>
      <c r="N45" s="186"/>
      <c r="O45" s="186"/>
      <c r="P45" s="186"/>
      <c r="Q45" s="187"/>
      <c r="R45" s="70" t="s">
        <v>65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s="38" customFormat="1" ht="21.75" customHeight="1">
      <c r="A46" s="126" t="s">
        <v>66</v>
      </c>
      <c r="B46" s="39">
        <v>57.2775</v>
      </c>
      <c r="C46" s="40">
        <v>64.25</v>
      </c>
      <c r="D46" s="40">
        <v>72.2</v>
      </c>
      <c r="E46" s="39">
        <f t="shared" si="20"/>
        <v>74.26492</v>
      </c>
      <c r="F46" s="39">
        <f t="shared" si="21"/>
        <v>78.7208152</v>
      </c>
      <c r="G46" s="39">
        <f t="shared" si="22"/>
        <v>80.295231504</v>
      </c>
      <c r="H46" s="39">
        <f t="shared" si="23"/>
        <v>88.3247546544</v>
      </c>
      <c r="I46" s="39">
        <v>111.73</v>
      </c>
      <c r="J46" s="180">
        <v>60029293</v>
      </c>
      <c r="K46" s="181"/>
      <c r="L46" s="181"/>
      <c r="M46" s="181"/>
      <c r="N46" s="181"/>
      <c r="O46" s="181"/>
      <c r="P46" s="181"/>
      <c r="Q46" s="182"/>
      <c r="R46" s="70" t="s">
        <v>67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s="38" customFormat="1" ht="21.75" customHeight="1">
      <c r="A47" s="126" t="s">
        <v>68</v>
      </c>
      <c r="B47" s="39">
        <v>84.53550000000001</v>
      </c>
      <c r="C47" s="40">
        <v>94.83</v>
      </c>
      <c r="D47" s="40">
        <v>106.57</v>
      </c>
      <c r="E47" s="39">
        <f t="shared" si="20"/>
        <v>109.61790199999999</v>
      </c>
      <c r="F47" s="39">
        <f t="shared" si="21"/>
        <v>116.19497611999998</v>
      </c>
      <c r="G47" s="39">
        <f t="shared" si="22"/>
        <v>118.51887564239998</v>
      </c>
      <c r="H47" s="39">
        <f t="shared" si="23"/>
        <v>130.37076320663996</v>
      </c>
      <c r="I47" s="39">
        <v>164.93</v>
      </c>
      <c r="J47" s="180">
        <v>60029269</v>
      </c>
      <c r="K47" s="181"/>
      <c r="L47" s="181"/>
      <c r="M47" s="181"/>
      <c r="N47" s="181"/>
      <c r="O47" s="181"/>
      <c r="P47" s="181"/>
      <c r="Q47" s="182"/>
      <c r="R47" s="70" t="s">
        <v>69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s="38" customFormat="1" ht="21.75" customHeight="1">
      <c r="A48" s="126" t="s">
        <v>70</v>
      </c>
      <c r="B48" s="39">
        <v>69.405</v>
      </c>
      <c r="C48" s="40">
        <v>77.86</v>
      </c>
      <c r="D48" s="40">
        <v>97.76</v>
      </c>
      <c r="E48" s="39">
        <f t="shared" si="20"/>
        <v>100.555936</v>
      </c>
      <c r="F48" s="39">
        <f t="shared" si="21"/>
        <v>106.58929216</v>
      </c>
      <c r="G48" s="39">
        <f t="shared" si="22"/>
        <v>108.7210780032</v>
      </c>
      <c r="H48" s="39">
        <f t="shared" si="23"/>
        <v>119.59318580352002</v>
      </c>
      <c r="I48" s="39">
        <v>151.29</v>
      </c>
      <c r="J48" s="180">
        <v>60029188</v>
      </c>
      <c r="K48" s="181"/>
      <c r="L48" s="181"/>
      <c r="M48" s="181"/>
      <c r="N48" s="181"/>
      <c r="O48" s="181"/>
      <c r="P48" s="181"/>
      <c r="Q48" s="182"/>
      <c r="R48" s="70" t="s">
        <v>71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s="38" customFormat="1" ht="21.75" customHeight="1">
      <c r="A49" s="126" t="s">
        <v>72</v>
      </c>
      <c r="B49" s="39">
        <v>4.2525</v>
      </c>
      <c r="C49" s="40">
        <v>4.77</v>
      </c>
      <c r="D49" s="40">
        <v>5.36</v>
      </c>
      <c r="E49" s="39">
        <f t="shared" si="20"/>
        <v>5.513296</v>
      </c>
      <c r="F49" s="39">
        <f t="shared" si="21"/>
        <v>5.844093760000001</v>
      </c>
      <c r="G49" s="39">
        <f t="shared" si="22"/>
        <v>5.9609756352000005</v>
      </c>
      <c r="H49" s="39">
        <f t="shared" si="23"/>
        <v>6.55707319872</v>
      </c>
      <c r="I49" s="39">
        <v>8.3</v>
      </c>
      <c r="J49" s="180">
        <v>60022965</v>
      </c>
      <c r="K49" s="181"/>
      <c r="L49" s="181"/>
      <c r="M49" s="181"/>
      <c r="N49" s="181"/>
      <c r="O49" s="181"/>
      <c r="P49" s="181"/>
      <c r="Q49" s="182"/>
      <c r="R49" s="70" t="s">
        <v>73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s="38" customFormat="1" ht="21.75" customHeight="1">
      <c r="A50" s="126" t="s">
        <v>74</v>
      </c>
      <c r="B50" s="50">
        <v>12.631499999999999</v>
      </c>
      <c r="C50" s="40">
        <v>14.17</v>
      </c>
      <c r="D50" s="40">
        <v>15.92</v>
      </c>
      <c r="E50" s="39">
        <f t="shared" si="20"/>
        <v>16.375312</v>
      </c>
      <c r="F50" s="39">
        <f t="shared" si="21"/>
        <v>17.357830720000003</v>
      </c>
      <c r="G50" s="39">
        <f t="shared" si="22"/>
        <v>17.704987334400002</v>
      </c>
      <c r="H50" s="39">
        <f t="shared" si="23"/>
        <v>19.475486067840002</v>
      </c>
      <c r="I50" s="39">
        <v>24.64</v>
      </c>
      <c r="J50" s="180">
        <v>60022817</v>
      </c>
      <c r="K50" s="181"/>
      <c r="L50" s="181"/>
      <c r="M50" s="181"/>
      <c r="N50" s="181"/>
      <c r="O50" s="181"/>
      <c r="P50" s="181"/>
      <c r="Q50" s="182"/>
      <c r="R50" s="70" t="s">
        <v>75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s="38" customFormat="1" ht="21.75" customHeight="1">
      <c r="A51" s="126" t="s">
        <v>76</v>
      </c>
      <c r="B51" s="50">
        <v>5.1975</v>
      </c>
      <c r="C51" s="40">
        <v>5.83</v>
      </c>
      <c r="D51" s="40">
        <v>6.55</v>
      </c>
      <c r="E51" s="39">
        <f t="shared" si="20"/>
        <v>6.73733</v>
      </c>
      <c r="F51" s="39">
        <f t="shared" si="21"/>
        <v>7.1415698</v>
      </c>
      <c r="G51" s="39">
        <f t="shared" si="22"/>
        <v>7.284401196</v>
      </c>
      <c r="H51" s="39">
        <f t="shared" si="23"/>
        <v>8.0128413156</v>
      </c>
      <c r="I51" s="39">
        <v>10.14</v>
      </c>
      <c r="J51" s="180">
        <v>60015160</v>
      </c>
      <c r="K51" s="181"/>
      <c r="L51" s="181"/>
      <c r="M51" s="181"/>
      <c r="N51" s="181"/>
      <c r="O51" s="181"/>
      <c r="P51" s="181"/>
      <c r="Q51" s="182"/>
      <c r="R51" s="70" t="s">
        <v>77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:50" s="38" customFormat="1" ht="21.75" customHeight="1">
      <c r="A52" s="126" t="s">
        <v>78</v>
      </c>
      <c r="B52" s="50">
        <v>7.833</v>
      </c>
      <c r="C52" s="40">
        <v>8.79</v>
      </c>
      <c r="D52" s="40">
        <v>9.88</v>
      </c>
      <c r="E52" s="39">
        <f t="shared" si="20"/>
        <v>10.162568</v>
      </c>
      <c r="F52" s="39">
        <f t="shared" si="21"/>
        <v>10.77232208</v>
      </c>
      <c r="G52" s="39">
        <f t="shared" si="22"/>
        <v>10.9877685216</v>
      </c>
      <c r="H52" s="39">
        <f t="shared" si="23"/>
        <v>12.08654537376</v>
      </c>
      <c r="I52" s="39">
        <v>15.29</v>
      </c>
      <c r="J52" s="180">
        <v>60015225</v>
      </c>
      <c r="K52" s="181"/>
      <c r="L52" s="181"/>
      <c r="M52" s="181"/>
      <c r="N52" s="181"/>
      <c r="O52" s="181"/>
      <c r="P52" s="181"/>
      <c r="Q52" s="182"/>
      <c r="R52" s="70" t="s">
        <v>79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1:50" s="38" customFormat="1" ht="21.75" customHeight="1">
      <c r="A53" s="126" t="s">
        <v>80</v>
      </c>
      <c r="B53" s="50">
        <v>14.5005</v>
      </c>
      <c r="C53" s="40">
        <v>16.27</v>
      </c>
      <c r="D53" s="40">
        <v>18.29</v>
      </c>
      <c r="E53" s="39">
        <f t="shared" si="20"/>
        <v>18.813094</v>
      </c>
      <c r="F53" s="39">
        <f t="shared" si="21"/>
        <v>19.94187964</v>
      </c>
      <c r="G53" s="39">
        <f t="shared" si="22"/>
        <v>20.3407172328</v>
      </c>
      <c r="H53" s="39">
        <f t="shared" si="23"/>
        <v>22.37478895608</v>
      </c>
      <c r="I53" s="39">
        <v>28.31</v>
      </c>
      <c r="J53" s="180">
        <v>60033681</v>
      </c>
      <c r="K53" s="181"/>
      <c r="L53" s="181"/>
      <c r="M53" s="181"/>
      <c r="N53" s="181"/>
      <c r="O53" s="181"/>
      <c r="P53" s="181"/>
      <c r="Q53" s="182"/>
      <c r="R53" s="70" t="s">
        <v>963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</row>
    <row r="54" spans="1:50" s="38" customFormat="1" ht="21.75" customHeight="1">
      <c r="A54" s="126" t="s">
        <v>81</v>
      </c>
      <c r="B54" s="50">
        <v>1.4805</v>
      </c>
      <c r="C54" s="40">
        <v>1.66</v>
      </c>
      <c r="D54" s="40">
        <v>1.85</v>
      </c>
      <c r="E54" s="39">
        <f t="shared" si="20"/>
        <v>1.90291</v>
      </c>
      <c r="F54" s="39">
        <f t="shared" si="21"/>
        <v>2.0170846</v>
      </c>
      <c r="G54" s="39">
        <f t="shared" si="22"/>
        <v>2.057426292</v>
      </c>
      <c r="H54" s="39">
        <f t="shared" si="23"/>
        <v>2.2631689212</v>
      </c>
      <c r="I54" s="39">
        <v>2.86</v>
      </c>
      <c r="J54" s="180">
        <v>60026790</v>
      </c>
      <c r="K54" s="181"/>
      <c r="L54" s="181"/>
      <c r="M54" s="181"/>
      <c r="N54" s="181"/>
      <c r="O54" s="181"/>
      <c r="P54" s="181"/>
      <c r="Q54" s="182"/>
      <c r="R54" s="70" t="s">
        <v>82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</row>
    <row r="55" spans="1:50" s="38" customFormat="1" ht="21.75" customHeight="1">
      <c r="A55" s="126" t="s">
        <v>83</v>
      </c>
      <c r="B55" s="50">
        <v>15.225</v>
      </c>
      <c r="C55" s="40">
        <v>17.08</v>
      </c>
      <c r="D55" s="40">
        <v>19.19</v>
      </c>
      <c r="E55" s="39">
        <f t="shared" si="20"/>
        <v>19.738834</v>
      </c>
      <c r="F55" s="39">
        <f t="shared" si="21"/>
        <v>20.92316404</v>
      </c>
      <c r="G55" s="39">
        <f t="shared" si="22"/>
        <v>21.3416273208</v>
      </c>
      <c r="H55" s="39">
        <f t="shared" si="23"/>
        <v>23.47579005288</v>
      </c>
      <c r="I55" s="39">
        <v>29.7</v>
      </c>
      <c r="J55" s="180">
        <v>60021543</v>
      </c>
      <c r="K55" s="181"/>
      <c r="L55" s="181"/>
      <c r="M55" s="181"/>
      <c r="N55" s="181"/>
      <c r="O55" s="181"/>
      <c r="P55" s="181"/>
      <c r="Q55" s="182"/>
      <c r="R55" s="70" t="s">
        <v>84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</row>
    <row r="56" spans="1:50" s="38" customFormat="1" ht="43.5" customHeight="1">
      <c r="A56" s="128" t="s">
        <v>228</v>
      </c>
      <c r="B56" s="51"/>
      <c r="C56" s="52"/>
      <c r="D56" s="53">
        <v>7.86</v>
      </c>
      <c r="E56" s="39">
        <f t="shared" si="20"/>
        <v>8.084796</v>
      </c>
      <c r="F56" s="39">
        <v>14</v>
      </c>
      <c r="G56" s="39">
        <v>10</v>
      </c>
      <c r="H56" s="39">
        <v>18</v>
      </c>
      <c r="I56" s="39">
        <v>22.77</v>
      </c>
      <c r="J56" s="194">
        <v>60033533</v>
      </c>
      <c r="K56" s="195"/>
      <c r="L56" s="195"/>
      <c r="M56" s="195"/>
      <c r="N56" s="195"/>
      <c r="O56" s="195"/>
      <c r="P56" s="195"/>
      <c r="Q56" s="196"/>
      <c r="R56" s="75" t="s">
        <v>227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</row>
    <row r="57" spans="1:50" s="73" customFormat="1" ht="43.5" customHeight="1">
      <c r="A57" s="120" t="s">
        <v>226</v>
      </c>
      <c r="B57" s="94"/>
      <c r="C57" s="94"/>
      <c r="D57" s="94"/>
      <c r="E57" s="94"/>
      <c r="F57" s="94"/>
      <c r="G57" s="94"/>
      <c r="H57" s="94"/>
      <c r="I57" s="90" t="s">
        <v>140</v>
      </c>
      <c r="J57" s="91"/>
      <c r="K57" s="91"/>
      <c r="L57" s="91"/>
      <c r="M57" s="91"/>
      <c r="N57" s="91"/>
      <c r="O57" s="91"/>
      <c r="P57" s="190" t="s">
        <v>237</v>
      </c>
      <c r="Q57" s="191"/>
      <c r="R57" s="100" t="s">
        <v>3</v>
      </c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</row>
    <row r="58" spans="1:50" s="38" customFormat="1" ht="21.75" customHeight="1">
      <c r="A58" s="126" t="s">
        <v>85</v>
      </c>
      <c r="B58" s="50">
        <v>11.098500000000001</v>
      </c>
      <c r="C58" s="40">
        <v>12.45</v>
      </c>
      <c r="D58" s="40">
        <v>14.12</v>
      </c>
      <c r="E58" s="39">
        <f>D58*2.86%+D58</f>
        <v>14.523831999999999</v>
      </c>
      <c r="F58" s="39">
        <f>E58*6%+E58</f>
        <v>15.39526192</v>
      </c>
      <c r="G58" s="39">
        <f>F58*2%+F58</f>
        <v>15.7031671584</v>
      </c>
      <c r="H58" s="39">
        <f>G58*10%+G58</f>
        <v>17.27348387424</v>
      </c>
      <c r="I58" s="39">
        <v>21.85</v>
      </c>
      <c r="J58" s="180">
        <v>60034009</v>
      </c>
      <c r="K58" s="181"/>
      <c r="L58" s="181"/>
      <c r="M58" s="181"/>
      <c r="N58" s="181"/>
      <c r="O58" s="181"/>
      <c r="P58" s="181"/>
      <c r="Q58" s="182"/>
      <c r="R58" s="4" t="s">
        <v>86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</row>
    <row r="59" spans="1:50" s="38" customFormat="1" ht="21.75" customHeight="1">
      <c r="A59" s="126" t="s">
        <v>87</v>
      </c>
      <c r="B59" s="50">
        <v>6.1530000000000005</v>
      </c>
      <c r="C59" s="40">
        <v>6.9</v>
      </c>
      <c r="D59" s="40">
        <v>7.75</v>
      </c>
      <c r="E59" s="39">
        <f>D59*2.86%+D59</f>
        <v>7.97165</v>
      </c>
      <c r="F59" s="39">
        <f>E59*6%+E59</f>
        <v>8.449949</v>
      </c>
      <c r="G59" s="39">
        <f>F59*2%+F59</f>
        <v>8.61894798</v>
      </c>
      <c r="H59" s="39">
        <f>G59*10%+G59</f>
        <v>9.480842778</v>
      </c>
      <c r="I59" s="39">
        <v>11.99</v>
      </c>
      <c r="J59" s="180">
        <v>60034017</v>
      </c>
      <c r="K59" s="181"/>
      <c r="L59" s="181"/>
      <c r="M59" s="181"/>
      <c r="N59" s="181"/>
      <c r="O59" s="181"/>
      <c r="P59" s="181"/>
      <c r="Q59" s="182"/>
      <c r="R59" s="4" t="s">
        <v>88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</row>
    <row r="60" spans="1:50" s="38" customFormat="1" ht="21.75" customHeight="1">
      <c r="A60" s="126" t="s">
        <v>89</v>
      </c>
      <c r="B60" s="50">
        <v>4.2525</v>
      </c>
      <c r="C60" s="40">
        <v>4.77</v>
      </c>
      <c r="D60" s="40">
        <v>5.36</v>
      </c>
      <c r="E60" s="39">
        <f>D60*2.86%+D60</f>
        <v>5.513296</v>
      </c>
      <c r="F60" s="39">
        <f>E60*6%+E60</f>
        <v>5.844093760000001</v>
      </c>
      <c r="G60" s="39">
        <f>F60*2%+F60</f>
        <v>5.9609756352000005</v>
      </c>
      <c r="H60" s="39">
        <f>G60*10%+G60</f>
        <v>6.55707319872</v>
      </c>
      <c r="I60" s="39">
        <v>8.3</v>
      </c>
      <c r="J60" s="180">
        <v>60034025</v>
      </c>
      <c r="K60" s="181"/>
      <c r="L60" s="181"/>
      <c r="M60" s="181"/>
      <c r="N60" s="181"/>
      <c r="O60" s="181"/>
      <c r="P60" s="181"/>
      <c r="Q60" s="182"/>
      <c r="R60" s="4" t="s">
        <v>90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</row>
    <row r="61" spans="1:50" s="38" customFormat="1" ht="21.75" customHeight="1">
      <c r="A61" s="126" t="s">
        <v>91</v>
      </c>
      <c r="B61" s="50">
        <v>11.098500000000001</v>
      </c>
      <c r="C61" s="40">
        <v>12.45</v>
      </c>
      <c r="D61" s="40">
        <v>14.12</v>
      </c>
      <c r="E61" s="39">
        <f>D61*2.86%+D61</f>
        <v>14.523831999999999</v>
      </c>
      <c r="F61" s="39">
        <f>E61*6%+E61</f>
        <v>15.39526192</v>
      </c>
      <c r="G61" s="39">
        <f>F61*2%+F61</f>
        <v>15.7031671584</v>
      </c>
      <c r="H61" s="39">
        <f>G61*10%+G61</f>
        <v>17.27348387424</v>
      </c>
      <c r="I61" s="39">
        <v>21.85</v>
      </c>
      <c r="J61" s="180">
        <v>60033975</v>
      </c>
      <c r="K61" s="181"/>
      <c r="L61" s="181"/>
      <c r="M61" s="181"/>
      <c r="N61" s="181"/>
      <c r="O61" s="181"/>
      <c r="P61" s="181"/>
      <c r="Q61" s="182"/>
      <c r="R61" s="4" t="s">
        <v>92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</row>
    <row r="62" spans="1:50" s="38" customFormat="1" ht="21.75" customHeight="1">
      <c r="A62" s="126" t="s">
        <v>93</v>
      </c>
      <c r="B62" s="50">
        <v>4.2525</v>
      </c>
      <c r="C62" s="40">
        <v>4.77</v>
      </c>
      <c r="D62" s="40">
        <v>5.36</v>
      </c>
      <c r="E62" s="39">
        <f>D62*2.86%+D62</f>
        <v>5.513296</v>
      </c>
      <c r="F62" s="39">
        <f>E62*6%+E62</f>
        <v>5.844093760000001</v>
      </c>
      <c r="G62" s="39">
        <f>F62*2%+F62</f>
        <v>5.9609756352000005</v>
      </c>
      <c r="H62" s="39">
        <f>G62*10%+G62</f>
        <v>6.55707319872</v>
      </c>
      <c r="I62" s="39">
        <v>8.3</v>
      </c>
      <c r="J62" s="180">
        <v>60033991</v>
      </c>
      <c r="K62" s="181"/>
      <c r="L62" s="181"/>
      <c r="M62" s="181"/>
      <c r="N62" s="181"/>
      <c r="O62" s="181"/>
      <c r="P62" s="181"/>
      <c r="Q62" s="182"/>
      <c r="R62" s="4" t="s">
        <v>94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</row>
    <row r="63" spans="1:50" s="38" customFormat="1" ht="45" customHeight="1">
      <c r="A63" s="192" t="s">
        <v>95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</row>
    <row r="64" spans="1:50" s="73" customFormat="1" ht="43.5" customHeight="1">
      <c r="A64" s="101" t="s">
        <v>95</v>
      </c>
      <c r="B64" s="102"/>
      <c r="C64" s="102"/>
      <c r="D64" s="102"/>
      <c r="E64" s="102"/>
      <c r="F64" s="102"/>
      <c r="G64" s="102"/>
      <c r="H64" s="102"/>
      <c r="I64" s="90" t="s">
        <v>140</v>
      </c>
      <c r="J64" s="91"/>
      <c r="K64" s="91"/>
      <c r="L64" s="91"/>
      <c r="M64" s="91"/>
      <c r="N64" s="91"/>
      <c r="O64" s="91"/>
      <c r="P64" s="190" t="s">
        <v>237</v>
      </c>
      <c r="Q64" s="191"/>
      <c r="R64" s="100" t="s">
        <v>3</v>
      </c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</row>
    <row r="65" spans="1:50" s="38" customFormat="1" ht="21.75" customHeight="1">
      <c r="A65" s="126" t="s">
        <v>96</v>
      </c>
      <c r="B65" s="39">
        <v>9.418500000000002</v>
      </c>
      <c r="C65" s="40">
        <v>10.57</v>
      </c>
      <c r="D65" s="40">
        <v>11.87</v>
      </c>
      <c r="E65" s="39">
        <f aca="true" t="shared" si="24" ref="E65:E90">D65*2.86%+D65</f>
        <v>12.209482</v>
      </c>
      <c r="F65" s="39">
        <f aca="true" t="shared" si="25" ref="F65:F90">E65*6%+E65</f>
        <v>12.94205092</v>
      </c>
      <c r="G65" s="39">
        <f aca="true" t="shared" si="26" ref="G65:G90">F65*2%+F65</f>
        <v>13.2008919384</v>
      </c>
      <c r="H65" s="39">
        <f>G65*10%+G65</f>
        <v>14.52098113224</v>
      </c>
      <c r="I65" s="39">
        <v>18.37</v>
      </c>
      <c r="J65" s="180">
        <v>60025565</v>
      </c>
      <c r="K65" s="181"/>
      <c r="L65" s="181"/>
      <c r="M65" s="181"/>
      <c r="N65" s="181"/>
      <c r="O65" s="181"/>
      <c r="P65" s="181"/>
      <c r="Q65" s="182"/>
      <c r="R65" s="4" t="s">
        <v>97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</row>
    <row r="66" spans="1:50" s="38" customFormat="1" ht="21.75" customHeight="1">
      <c r="A66" s="126" t="s">
        <v>98</v>
      </c>
      <c r="B66" s="39">
        <v>31.3005</v>
      </c>
      <c r="C66" s="40">
        <v>35.11</v>
      </c>
      <c r="D66" s="40">
        <v>39.44</v>
      </c>
      <c r="E66" s="39">
        <f t="shared" si="24"/>
        <v>40.567983999999996</v>
      </c>
      <c r="F66" s="39">
        <f t="shared" si="25"/>
        <v>43.002063039999996</v>
      </c>
      <c r="G66" s="39">
        <f t="shared" si="26"/>
        <v>43.8621043008</v>
      </c>
      <c r="H66" s="39">
        <f aca="true" t="shared" si="27" ref="H66:H90">G66*10%+G66</f>
        <v>48.24831473088</v>
      </c>
      <c r="I66" s="39">
        <v>61.04</v>
      </c>
      <c r="J66" s="180">
        <v>60025492</v>
      </c>
      <c r="K66" s="181"/>
      <c r="L66" s="181"/>
      <c r="M66" s="181"/>
      <c r="N66" s="181"/>
      <c r="O66" s="181"/>
      <c r="P66" s="181"/>
      <c r="Q66" s="182"/>
      <c r="R66" s="4" t="s">
        <v>99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</row>
    <row r="67" spans="1:50" s="38" customFormat="1" ht="21.75" customHeight="1">
      <c r="A67" s="126" t="s">
        <v>218</v>
      </c>
      <c r="B67" s="39">
        <v>24.045</v>
      </c>
      <c r="C67" s="40">
        <v>26.97</v>
      </c>
      <c r="D67" s="40">
        <v>30.31</v>
      </c>
      <c r="E67" s="39">
        <f t="shared" si="24"/>
        <v>31.176866</v>
      </c>
      <c r="F67" s="39">
        <f t="shared" si="25"/>
        <v>33.04747796</v>
      </c>
      <c r="G67" s="39">
        <f t="shared" si="26"/>
        <v>33.7084275192</v>
      </c>
      <c r="H67" s="39">
        <f t="shared" si="27"/>
        <v>37.07927027112</v>
      </c>
      <c r="I67" s="39">
        <v>46.91</v>
      </c>
      <c r="J67" s="180">
        <v>60025662</v>
      </c>
      <c r="K67" s="181"/>
      <c r="L67" s="181"/>
      <c r="M67" s="181"/>
      <c r="N67" s="181"/>
      <c r="O67" s="181"/>
      <c r="P67" s="181"/>
      <c r="Q67" s="182"/>
      <c r="R67" s="4" t="s">
        <v>100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</row>
    <row r="68" spans="1:50" s="38" customFormat="1" ht="21.75" customHeight="1">
      <c r="A68" s="126" t="s">
        <v>219</v>
      </c>
      <c r="B68" s="39">
        <v>6.3105</v>
      </c>
      <c r="C68" s="40">
        <v>7.08</v>
      </c>
      <c r="D68" s="40">
        <v>7.94</v>
      </c>
      <c r="E68" s="39">
        <f t="shared" si="24"/>
        <v>8.167084000000001</v>
      </c>
      <c r="F68" s="39">
        <f t="shared" si="25"/>
        <v>8.657109040000002</v>
      </c>
      <c r="G68" s="39">
        <f t="shared" si="26"/>
        <v>8.830251220800001</v>
      </c>
      <c r="H68" s="39">
        <f t="shared" si="27"/>
        <v>9.71327634288</v>
      </c>
      <c r="I68" s="39">
        <v>12.29</v>
      </c>
      <c r="J68" s="180">
        <v>60026324</v>
      </c>
      <c r="K68" s="181"/>
      <c r="L68" s="181"/>
      <c r="M68" s="181"/>
      <c r="N68" s="181"/>
      <c r="O68" s="181"/>
      <c r="P68" s="181"/>
      <c r="Q68" s="182"/>
      <c r="R68" s="4" t="s">
        <v>101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</row>
    <row r="69" spans="1:50" s="38" customFormat="1" ht="21.75" customHeight="1">
      <c r="A69" s="126" t="s">
        <v>220</v>
      </c>
      <c r="B69" s="39">
        <v>1.4805</v>
      </c>
      <c r="C69" s="40">
        <v>1.66</v>
      </c>
      <c r="D69" s="40">
        <v>1.85</v>
      </c>
      <c r="E69" s="39">
        <f t="shared" si="24"/>
        <v>1.90291</v>
      </c>
      <c r="F69" s="39">
        <f t="shared" si="25"/>
        <v>2.0170846</v>
      </c>
      <c r="G69" s="39">
        <f t="shared" si="26"/>
        <v>2.057426292</v>
      </c>
      <c r="H69" s="39">
        <f t="shared" si="27"/>
        <v>2.2631689212</v>
      </c>
      <c r="I69" s="39">
        <v>2.86</v>
      </c>
      <c r="J69" s="180">
        <v>60026553</v>
      </c>
      <c r="K69" s="181"/>
      <c r="L69" s="181"/>
      <c r="M69" s="181"/>
      <c r="N69" s="181"/>
      <c r="O69" s="181"/>
      <c r="P69" s="181"/>
      <c r="Q69" s="182"/>
      <c r="R69" s="4" t="s">
        <v>102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</row>
    <row r="70" spans="1:50" s="38" customFormat="1" ht="21.75" customHeight="1">
      <c r="A70" s="126" t="s">
        <v>103</v>
      </c>
      <c r="B70" s="39">
        <v>14.847000000000001</v>
      </c>
      <c r="C70" s="40">
        <v>16.66</v>
      </c>
      <c r="D70" s="40">
        <v>18.73</v>
      </c>
      <c r="E70" s="39">
        <f t="shared" si="24"/>
        <v>19.265678</v>
      </c>
      <c r="F70" s="39">
        <f t="shared" si="25"/>
        <v>20.42161868</v>
      </c>
      <c r="G70" s="39">
        <f t="shared" si="26"/>
        <v>20.830051053600002</v>
      </c>
      <c r="H70" s="39">
        <f t="shared" si="27"/>
        <v>22.913056158960003</v>
      </c>
      <c r="I70" s="39">
        <v>28.99</v>
      </c>
      <c r="J70" s="180">
        <v>60026022</v>
      </c>
      <c r="K70" s="181"/>
      <c r="L70" s="181"/>
      <c r="M70" s="181"/>
      <c r="N70" s="181"/>
      <c r="O70" s="181"/>
      <c r="P70" s="181"/>
      <c r="Q70" s="182"/>
      <c r="R70" s="4" t="s">
        <v>104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</row>
    <row r="71" spans="1:50" s="38" customFormat="1" ht="21.75" customHeight="1">
      <c r="A71" s="126" t="s">
        <v>105</v>
      </c>
      <c r="B71" s="39">
        <v>87.74849999999999</v>
      </c>
      <c r="C71" s="40">
        <v>98.44</v>
      </c>
      <c r="D71" s="40">
        <v>110.61</v>
      </c>
      <c r="E71" s="39">
        <f t="shared" si="24"/>
        <v>113.77344599999999</v>
      </c>
      <c r="F71" s="39">
        <f t="shared" si="25"/>
        <v>120.59985275999999</v>
      </c>
      <c r="G71" s="39">
        <f t="shared" si="26"/>
        <v>123.0118498152</v>
      </c>
      <c r="H71" s="39">
        <f t="shared" si="27"/>
        <v>135.31303479672</v>
      </c>
      <c r="I71" s="39">
        <v>171.18</v>
      </c>
      <c r="J71" s="180">
        <v>60027339</v>
      </c>
      <c r="K71" s="181"/>
      <c r="L71" s="181"/>
      <c r="M71" s="181"/>
      <c r="N71" s="181"/>
      <c r="O71" s="181"/>
      <c r="P71" s="181"/>
      <c r="Q71" s="182"/>
      <c r="R71" s="4" t="s">
        <v>106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</row>
    <row r="72" spans="1:50" s="38" customFormat="1" ht="21.75" customHeight="1">
      <c r="A72" s="126" t="s">
        <v>107</v>
      </c>
      <c r="B72" s="39">
        <v>89.355</v>
      </c>
      <c r="C72" s="40">
        <v>100.24</v>
      </c>
      <c r="D72" s="40">
        <v>112.65</v>
      </c>
      <c r="E72" s="39">
        <f t="shared" si="24"/>
        <v>115.87179</v>
      </c>
      <c r="F72" s="39">
        <f t="shared" si="25"/>
        <v>122.8240974</v>
      </c>
      <c r="G72" s="39">
        <f t="shared" si="26"/>
        <v>125.280579348</v>
      </c>
      <c r="H72" s="39">
        <f t="shared" si="27"/>
        <v>137.8086372828</v>
      </c>
      <c r="I72" s="39">
        <v>174.33</v>
      </c>
      <c r="J72" s="180">
        <v>60027428</v>
      </c>
      <c r="K72" s="181"/>
      <c r="L72" s="181"/>
      <c r="M72" s="181"/>
      <c r="N72" s="181"/>
      <c r="O72" s="181"/>
      <c r="P72" s="181"/>
      <c r="Q72" s="182"/>
      <c r="R72" s="4" t="s">
        <v>108</v>
      </c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</row>
    <row r="73" spans="1:50" s="38" customFormat="1" ht="21.75" customHeight="1">
      <c r="A73" s="126" t="s">
        <v>109</v>
      </c>
      <c r="B73" s="39">
        <v>118.6185</v>
      </c>
      <c r="C73" s="40">
        <v>133.06</v>
      </c>
      <c r="D73" s="40">
        <v>149.53</v>
      </c>
      <c r="E73" s="39">
        <f t="shared" si="24"/>
        <v>153.806558</v>
      </c>
      <c r="F73" s="39">
        <f t="shared" si="25"/>
        <v>163.03495148</v>
      </c>
      <c r="G73" s="39">
        <f t="shared" si="26"/>
        <v>166.2956505096</v>
      </c>
      <c r="H73" s="39">
        <f t="shared" si="27"/>
        <v>182.92521556056</v>
      </c>
      <c r="I73" s="39">
        <v>231.4</v>
      </c>
      <c r="J73" s="180">
        <v>60027363</v>
      </c>
      <c r="K73" s="181"/>
      <c r="L73" s="181"/>
      <c r="M73" s="181"/>
      <c r="N73" s="181"/>
      <c r="O73" s="181"/>
      <c r="P73" s="181"/>
      <c r="Q73" s="182"/>
      <c r="R73" s="4" t="s">
        <v>110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</row>
    <row r="74" spans="1:50" s="38" customFormat="1" ht="21.75" customHeight="1">
      <c r="A74" s="126" t="s">
        <v>221</v>
      </c>
      <c r="B74" s="39">
        <v>53.403</v>
      </c>
      <c r="C74" s="40">
        <v>59.91</v>
      </c>
      <c r="D74" s="40">
        <v>67.32</v>
      </c>
      <c r="E74" s="39">
        <f t="shared" si="24"/>
        <v>69.245352</v>
      </c>
      <c r="F74" s="39">
        <f t="shared" si="25"/>
        <v>73.40007312</v>
      </c>
      <c r="G74" s="39">
        <f t="shared" si="26"/>
        <v>74.8680745824</v>
      </c>
      <c r="H74" s="39">
        <f t="shared" si="27"/>
        <v>82.35488204063999</v>
      </c>
      <c r="I74" s="39">
        <v>104.19</v>
      </c>
      <c r="J74" s="180">
        <v>60029200</v>
      </c>
      <c r="K74" s="181"/>
      <c r="L74" s="181"/>
      <c r="M74" s="181"/>
      <c r="N74" s="181"/>
      <c r="O74" s="181"/>
      <c r="P74" s="181"/>
      <c r="Q74" s="182"/>
      <c r="R74" s="4" t="s">
        <v>111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</row>
    <row r="75" spans="1:50" s="38" customFormat="1" ht="21.75" customHeight="1">
      <c r="A75" s="126" t="s">
        <v>112</v>
      </c>
      <c r="B75" s="39">
        <v>67.58850000000001</v>
      </c>
      <c r="C75" s="40">
        <v>75.82</v>
      </c>
      <c r="D75" s="40">
        <v>85.19</v>
      </c>
      <c r="E75" s="39">
        <f t="shared" si="24"/>
        <v>87.626434</v>
      </c>
      <c r="F75" s="39">
        <f t="shared" si="25"/>
        <v>92.88402004</v>
      </c>
      <c r="G75" s="39">
        <f t="shared" si="26"/>
        <v>94.7417004408</v>
      </c>
      <c r="H75" s="39">
        <f t="shared" si="27"/>
        <v>104.21587048488</v>
      </c>
      <c r="I75" s="39">
        <v>131.84</v>
      </c>
      <c r="J75" s="180">
        <v>60029501</v>
      </c>
      <c r="K75" s="181"/>
      <c r="L75" s="181"/>
      <c r="M75" s="181"/>
      <c r="N75" s="181"/>
      <c r="O75" s="181"/>
      <c r="P75" s="181"/>
      <c r="Q75" s="182"/>
      <c r="R75" s="4" t="s">
        <v>113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</row>
    <row r="76" spans="1:50" s="38" customFormat="1" ht="21.75" customHeight="1">
      <c r="A76" s="126" t="s">
        <v>222</v>
      </c>
      <c r="B76" s="39">
        <v>166.026</v>
      </c>
      <c r="C76" s="40">
        <v>186.25</v>
      </c>
      <c r="D76" s="40">
        <v>209.28</v>
      </c>
      <c r="E76" s="39">
        <f t="shared" si="24"/>
        <v>215.265408</v>
      </c>
      <c r="F76" s="39">
        <f t="shared" si="25"/>
        <v>228.18133248</v>
      </c>
      <c r="G76" s="39">
        <f t="shared" si="26"/>
        <v>232.7449591296</v>
      </c>
      <c r="H76" s="39">
        <f t="shared" si="27"/>
        <v>256.01945504256</v>
      </c>
      <c r="I76" s="39">
        <v>323.87</v>
      </c>
      <c r="J76" s="180">
        <v>60030631</v>
      </c>
      <c r="K76" s="181"/>
      <c r="L76" s="181"/>
      <c r="M76" s="181"/>
      <c r="N76" s="181"/>
      <c r="O76" s="181"/>
      <c r="P76" s="181"/>
      <c r="Q76" s="182"/>
      <c r="R76" s="4" t="s">
        <v>114</v>
      </c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</row>
    <row r="77" spans="1:50" s="38" customFormat="1" ht="21.75" customHeight="1">
      <c r="A77" s="126" t="s">
        <v>417</v>
      </c>
      <c r="B77" s="39">
        <v>2.7405</v>
      </c>
      <c r="C77" s="40">
        <v>3.07</v>
      </c>
      <c r="D77" s="40">
        <v>3.46</v>
      </c>
      <c r="E77" s="39">
        <f t="shared" si="24"/>
        <v>3.558956</v>
      </c>
      <c r="F77" s="39">
        <f t="shared" si="25"/>
        <v>3.77249336</v>
      </c>
      <c r="G77" s="39">
        <f t="shared" si="26"/>
        <v>3.8479432272</v>
      </c>
      <c r="H77" s="39">
        <f t="shared" si="27"/>
        <v>4.23273754992</v>
      </c>
      <c r="I77" s="39">
        <v>5.36</v>
      </c>
      <c r="J77" s="180">
        <v>60031808</v>
      </c>
      <c r="K77" s="181"/>
      <c r="L77" s="181"/>
      <c r="M77" s="181"/>
      <c r="N77" s="181"/>
      <c r="O77" s="181"/>
      <c r="P77" s="181"/>
      <c r="Q77" s="182"/>
      <c r="R77" s="4" t="s">
        <v>115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</row>
    <row r="78" spans="1:50" s="38" customFormat="1" ht="21.75" customHeight="1">
      <c r="A78" s="126" t="s">
        <v>223</v>
      </c>
      <c r="B78" s="39">
        <v>143.493</v>
      </c>
      <c r="C78" s="40">
        <v>160.97</v>
      </c>
      <c r="D78" s="40">
        <v>180.87</v>
      </c>
      <c r="E78" s="39">
        <f t="shared" si="24"/>
        <v>186.042882</v>
      </c>
      <c r="F78" s="39">
        <f t="shared" si="25"/>
        <v>197.20545492</v>
      </c>
      <c r="G78" s="39">
        <f t="shared" si="26"/>
        <v>201.14956401839999</v>
      </c>
      <c r="H78" s="39">
        <f t="shared" si="27"/>
        <v>221.26452042024</v>
      </c>
      <c r="I78" s="39">
        <v>279.9</v>
      </c>
      <c r="J78" s="180">
        <v>60027533</v>
      </c>
      <c r="K78" s="181"/>
      <c r="L78" s="181"/>
      <c r="M78" s="181"/>
      <c r="N78" s="181"/>
      <c r="O78" s="181"/>
      <c r="P78" s="181"/>
      <c r="Q78" s="182"/>
      <c r="R78" s="4" t="s">
        <v>116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</row>
    <row r="79" spans="1:50" s="38" customFormat="1" ht="21.75" customHeight="1">
      <c r="A79" s="126" t="s">
        <v>224</v>
      </c>
      <c r="B79" s="39">
        <v>60.123</v>
      </c>
      <c r="C79" s="40">
        <v>67.45</v>
      </c>
      <c r="D79" s="40">
        <v>75.79</v>
      </c>
      <c r="E79" s="39">
        <f t="shared" si="24"/>
        <v>77.957594</v>
      </c>
      <c r="F79" s="39">
        <f t="shared" si="25"/>
        <v>82.63504964</v>
      </c>
      <c r="G79" s="39">
        <f t="shared" si="26"/>
        <v>84.28775063280001</v>
      </c>
      <c r="H79" s="39">
        <f t="shared" si="27"/>
        <v>92.71652569608001</v>
      </c>
      <c r="I79" s="39">
        <v>117.29</v>
      </c>
      <c r="J79" s="180">
        <v>60027673</v>
      </c>
      <c r="K79" s="181"/>
      <c r="L79" s="181"/>
      <c r="M79" s="181"/>
      <c r="N79" s="181"/>
      <c r="O79" s="181"/>
      <c r="P79" s="181"/>
      <c r="Q79" s="182"/>
      <c r="R79" s="4" t="s">
        <v>117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</row>
    <row r="80" spans="1:50" s="38" customFormat="1" ht="21.75" customHeight="1">
      <c r="A80" s="126" t="s">
        <v>225</v>
      </c>
      <c r="B80" s="39">
        <v>98.1645</v>
      </c>
      <c r="C80" s="40">
        <v>110.12</v>
      </c>
      <c r="D80" s="40">
        <v>123.75</v>
      </c>
      <c r="E80" s="39">
        <f t="shared" si="24"/>
        <v>127.28925</v>
      </c>
      <c r="F80" s="39">
        <f t="shared" si="25"/>
        <v>134.926605</v>
      </c>
      <c r="G80" s="39">
        <f t="shared" si="26"/>
        <v>137.6251371</v>
      </c>
      <c r="H80" s="39">
        <f t="shared" si="27"/>
        <v>151.38765081</v>
      </c>
      <c r="I80" s="39">
        <v>191.51</v>
      </c>
      <c r="J80" s="180">
        <v>60027711</v>
      </c>
      <c r="K80" s="181"/>
      <c r="L80" s="181"/>
      <c r="M80" s="181"/>
      <c r="N80" s="181"/>
      <c r="O80" s="181"/>
      <c r="P80" s="181"/>
      <c r="Q80" s="182"/>
      <c r="R80" s="4" t="s">
        <v>118</v>
      </c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</row>
    <row r="81" spans="1:50" s="38" customFormat="1" ht="21.75" customHeight="1">
      <c r="A81" s="126" t="s">
        <v>119</v>
      </c>
      <c r="B81" s="39">
        <v>6.867</v>
      </c>
      <c r="C81" s="40">
        <v>7.7</v>
      </c>
      <c r="D81" s="40">
        <v>8.67</v>
      </c>
      <c r="E81" s="39">
        <f t="shared" si="24"/>
        <v>8.917962</v>
      </c>
      <c r="F81" s="39">
        <f t="shared" si="25"/>
        <v>9.45303972</v>
      </c>
      <c r="G81" s="39">
        <f t="shared" si="26"/>
        <v>9.6421005144</v>
      </c>
      <c r="H81" s="39">
        <f t="shared" si="27"/>
        <v>10.60631056584</v>
      </c>
      <c r="I81" s="39">
        <v>13.42</v>
      </c>
      <c r="J81" s="180">
        <v>60027940</v>
      </c>
      <c r="K81" s="181"/>
      <c r="L81" s="181"/>
      <c r="M81" s="181"/>
      <c r="N81" s="181"/>
      <c r="O81" s="181"/>
      <c r="P81" s="181"/>
      <c r="Q81" s="182"/>
      <c r="R81" s="4" t="s">
        <v>120</v>
      </c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</row>
    <row r="82" spans="1:50" s="38" customFormat="1" ht="21.75" customHeight="1">
      <c r="A82" s="126" t="s">
        <v>121</v>
      </c>
      <c r="B82" s="39">
        <v>11.6025</v>
      </c>
      <c r="C82" s="40">
        <v>13.02</v>
      </c>
      <c r="D82" s="40">
        <v>14.63</v>
      </c>
      <c r="E82" s="39">
        <f t="shared" si="24"/>
        <v>15.048418000000002</v>
      </c>
      <c r="F82" s="39">
        <f t="shared" si="25"/>
        <v>15.951323080000002</v>
      </c>
      <c r="G82" s="39">
        <f t="shared" si="26"/>
        <v>16.2703495416</v>
      </c>
      <c r="H82" s="39">
        <f t="shared" si="27"/>
        <v>17.89738449576</v>
      </c>
      <c r="I82" s="39">
        <v>22.64</v>
      </c>
      <c r="J82" s="180">
        <v>60023830</v>
      </c>
      <c r="K82" s="181"/>
      <c r="L82" s="181"/>
      <c r="M82" s="181"/>
      <c r="N82" s="181"/>
      <c r="O82" s="181"/>
      <c r="P82" s="181"/>
      <c r="Q82" s="182"/>
      <c r="R82" s="4" t="s">
        <v>122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</row>
    <row r="83" spans="1:50" s="38" customFormat="1" ht="21.75" customHeight="1">
      <c r="A83" s="126" t="s">
        <v>123</v>
      </c>
      <c r="B83" s="39">
        <v>6.573</v>
      </c>
      <c r="C83" s="40">
        <v>7.37</v>
      </c>
      <c r="D83" s="40">
        <v>8.27</v>
      </c>
      <c r="E83" s="39">
        <f t="shared" si="24"/>
        <v>8.506522</v>
      </c>
      <c r="F83" s="39">
        <f t="shared" si="25"/>
        <v>9.01691332</v>
      </c>
      <c r="G83" s="39">
        <f t="shared" si="26"/>
        <v>9.1972515864</v>
      </c>
      <c r="H83" s="39">
        <f t="shared" si="27"/>
        <v>10.11697674504</v>
      </c>
      <c r="I83" s="39">
        <v>12.8</v>
      </c>
      <c r="J83" s="180">
        <v>60023708</v>
      </c>
      <c r="K83" s="181"/>
      <c r="L83" s="181"/>
      <c r="M83" s="181"/>
      <c r="N83" s="181"/>
      <c r="O83" s="181"/>
      <c r="P83" s="181"/>
      <c r="Q83" s="182"/>
      <c r="R83" s="4" t="s">
        <v>124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</row>
    <row r="84" spans="1:50" s="38" customFormat="1" ht="21.75" customHeight="1">
      <c r="A84" s="126" t="s">
        <v>125</v>
      </c>
      <c r="B84" s="39">
        <v>6.573</v>
      </c>
      <c r="C84" s="40">
        <v>7.37</v>
      </c>
      <c r="D84" s="40">
        <v>8.27</v>
      </c>
      <c r="E84" s="39">
        <f t="shared" si="24"/>
        <v>8.506522</v>
      </c>
      <c r="F84" s="39">
        <f t="shared" si="25"/>
        <v>9.01691332</v>
      </c>
      <c r="G84" s="39">
        <f t="shared" si="26"/>
        <v>9.1972515864</v>
      </c>
      <c r="H84" s="39">
        <f t="shared" si="27"/>
        <v>10.11697674504</v>
      </c>
      <c r="I84" s="39">
        <v>12.8</v>
      </c>
      <c r="J84" s="180">
        <v>60023996</v>
      </c>
      <c r="K84" s="181"/>
      <c r="L84" s="181"/>
      <c r="M84" s="181"/>
      <c r="N84" s="181"/>
      <c r="O84" s="181"/>
      <c r="P84" s="181"/>
      <c r="Q84" s="182"/>
      <c r="R84" s="4" t="s">
        <v>126</v>
      </c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</row>
    <row r="85" spans="1:50" s="38" customFormat="1" ht="21.75" customHeight="1">
      <c r="A85" s="126" t="s">
        <v>127</v>
      </c>
      <c r="B85" s="39">
        <v>26.271</v>
      </c>
      <c r="C85" s="40">
        <v>29.47</v>
      </c>
      <c r="D85" s="40">
        <v>33.13</v>
      </c>
      <c r="E85" s="39">
        <f t="shared" si="24"/>
        <v>34.077518000000005</v>
      </c>
      <c r="F85" s="39">
        <f t="shared" si="25"/>
        <v>36.122169080000006</v>
      </c>
      <c r="G85" s="39">
        <f t="shared" si="26"/>
        <v>36.84461246160001</v>
      </c>
      <c r="H85" s="39">
        <f t="shared" si="27"/>
        <v>40.529073707760006</v>
      </c>
      <c r="I85" s="39">
        <v>51.28</v>
      </c>
      <c r="J85" s="185" t="s">
        <v>128</v>
      </c>
      <c r="K85" s="186"/>
      <c r="L85" s="186"/>
      <c r="M85" s="186"/>
      <c r="N85" s="186"/>
      <c r="O85" s="186"/>
      <c r="P85" s="186"/>
      <c r="Q85" s="187"/>
      <c r="R85" s="4" t="s">
        <v>129</v>
      </c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</row>
    <row r="86" spans="1:50" s="38" customFormat="1" ht="21.75" customHeight="1">
      <c r="A86" s="126" t="s">
        <v>130</v>
      </c>
      <c r="B86" s="39">
        <v>26.271</v>
      </c>
      <c r="C86" s="40">
        <v>29.47</v>
      </c>
      <c r="D86" s="40">
        <v>33.13</v>
      </c>
      <c r="E86" s="39">
        <f t="shared" si="24"/>
        <v>34.077518000000005</v>
      </c>
      <c r="F86" s="39">
        <f t="shared" si="25"/>
        <v>36.122169080000006</v>
      </c>
      <c r="G86" s="39">
        <f t="shared" si="26"/>
        <v>36.84461246160001</v>
      </c>
      <c r="H86" s="39">
        <f>G86*10%+G86</f>
        <v>40.529073707760006</v>
      </c>
      <c r="I86" s="39">
        <v>51.28</v>
      </c>
      <c r="J86" s="180">
        <v>60023740</v>
      </c>
      <c r="K86" s="181"/>
      <c r="L86" s="181"/>
      <c r="M86" s="181"/>
      <c r="N86" s="181"/>
      <c r="O86" s="181"/>
      <c r="P86" s="181"/>
      <c r="Q86" s="182"/>
      <c r="R86" s="4" t="s">
        <v>131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</row>
    <row r="87" spans="1:50" s="38" customFormat="1" ht="21.75" customHeight="1">
      <c r="A87" s="126" t="s">
        <v>132</v>
      </c>
      <c r="B87" s="39">
        <v>15.162</v>
      </c>
      <c r="C87" s="40">
        <v>17.01</v>
      </c>
      <c r="D87" s="40">
        <v>19.11</v>
      </c>
      <c r="E87" s="39">
        <f t="shared" si="24"/>
        <v>19.656546</v>
      </c>
      <c r="F87" s="39">
        <f t="shared" si="25"/>
        <v>20.835938759999998</v>
      </c>
      <c r="G87" s="39">
        <f t="shared" si="26"/>
        <v>21.252657535199997</v>
      </c>
      <c r="H87" s="39">
        <f t="shared" si="27"/>
        <v>23.377923288719998</v>
      </c>
      <c r="I87" s="39">
        <v>29.57</v>
      </c>
      <c r="J87" s="180">
        <v>60026081</v>
      </c>
      <c r="K87" s="181"/>
      <c r="L87" s="181"/>
      <c r="M87" s="181"/>
      <c r="N87" s="181"/>
      <c r="O87" s="181"/>
      <c r="P87" s="181"/>
      <c r="Q87" s="182"/>
      <c r="R87" s="4" t="s">
        <v>133</v>
      </c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</row>
    <row r="88" spans="1:50" s="38" customFormat="1" ht="21.75" customHeight="1">
      <c r="A88" s="126" t="s">
        <v>134</v>
      </c>
      <c r="B88" s="39">
        <v>8.085</v>
      </c>
      <c r="C88" s="40">
        <v>9.07</v>
      </c>
      <c r="D88" s="40">
        <v>10.2</v>
      </c>
      <c r="E88" s="39">
        <f t="shared" si="24"/>
        <v>10.491719999999999</v>
      </c>
      <c r="F88" s="39">
        <f t="shared" si="25"/>
        <v>11.1212232</v>
      </c>
      <c r="G88" s="39">
        <f t="shared" si="26"/>
        <v>11.343647663999999</v>
      </c>
      <c r="H88" s="39">
        <f t="shared" si="27"/>
        <v>12.478012430399998</v>
      </c>
      <c r="I88" s="39">
        <v>15.79</v>
      </c>
      <c r="J88" s="180">
        <v>60023880</v>
      </c>
      <c r="K88" s="181"/>
      <c r="L88" s="181"/>
      <c r="M88" s="181"/>
      <c r="N88" s="181"/>
      <c r="O88" s="181"/>
      <c r="P88" s="181"/>
      <c r="Q88" s="182"/>
      <c r="R88" s="4" t="s">
        <v>135</v>
      </c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</row>
    <row r="89" spans="1:50" s="38" customFormat="1" ht="21.75" customHeight="1">
      <c r="A89" s="126" t="s">
        <v>136</v>
      </c>
      <c r="B89" s="39">
        <v>15.162</v>
      </c>
      <c r="C89" s="40">
        <v>17.01</v>
      </c>
      <c r="D89" s="40">
        <v>19.11</v>
      </c>
      <c r="E89" s="39">
        <f t="shared" si="24"/>
        <v>19.656546</v>
      </c>
      <c r="F89" s="39">
        <f t="shared" si="25"/>
        <v>20.835938759999998</v>
      </c>
      <c r="G89" s="39">
        <f t="shared" si="26"/>
        <v>21.252657535199997</v>
      </c>
      <c r="H89" s="39">
        <f t="shared" si="27"/>
        <v>23.377923288719998</v>
      </c>
      <c r="I89" s="39">
        <v>29.57</v>
      </c>
      <c r="J89" s="180">
        <v>60022884</v>
      </c>
      <c r="K89" s="181"/>
      <c r="L89" s="181"/>
      <c r="M89" s="181"/>
      <c r="N89" s="181"/>
      <c r="O89" s="181"/>
      <c r="P89" s="181"/>
      <c r="Q89" s="182"/>
      <c r="R89" s="4" t="s">
        <v>137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</row>
    <row r="90" spans="1:50" s="38" customFormat="1" ht="21.75" customHeight="1" thickBot="1">
      <c r="A90" s="129" t="s">
        <v>138</v>
      </c>
      <c r="B90" s="62">
        <v>15.162</v>
      </c>
      <c r="C90" s="63">
        <v>17.01</v>
      </c>
      <c r="D90" s="63">
        <v>19.11</v>
      </c>
      <c r="E90" s="62">
        <f t="shared" si="24"/>
        <v>19.656546</v>
      </c>
      <c r="F90" s="62">
        <f t="shared" si="25"/>
        <v>20.835938759999998</v>
      </c>
      <c r="G90" s="62">
        <f t="shared" si="26"/>
        <v>21.252657535199997</v>
      </c>
      <c r="H90" s="62">
        <f t="shared" si="27"/>
        <v>23.377923288719998</v>
      </c>
      <c r="I90" s="62">
        <v>29.57</v>
      </c>
      <c r="J90" s="197">
        <v>60023937</v>
      </c>
      <c r="K90" s="198"/>
      <c r="L90" s="198"/>
      <c r="M90" s="198"/>
      <c r="N90" s="198"/>
      <c r="O90" s="198"/>
      <c r="P90" s="198"/>
      <c r="Q90" s="199"/>
      <c r="R90" s="64" t="s">
        <v>139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</row>
    <row r="91" spans="2:16" ht="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8.5">
      <c r="A92" s="168" t="s">
        <v>970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ht="18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2:16" ht="18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2:16" ht="18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ht="18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ht="18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ht="18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ht="18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ht="18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ht="18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ht="18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ht="18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ht="18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ht="18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ht="18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ht="18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ht="18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ht="18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ht="18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ht="18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ht="18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ht="18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2:16" ht="18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2:16" ht="18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2:16" ht="18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 ht="18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ht="18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ht="18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ht="18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ht="18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ht="18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ht="18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ht="18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ht="18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ht="18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ht="18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ht="18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ht="18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ht="18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ht="18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ht="18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ht="18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ht="18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ht="18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ht="18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ht="18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ht="18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ht="18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ht="18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ht="18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ht="18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ht="18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ht="18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ht="18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ht="18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ht="18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ht="18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ht="18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ht="18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ht="18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ht="18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ht="18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ht="18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ht="18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ht="18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ht="18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ht="18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ht="18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ht="18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ht="18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ht="18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ht="18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ht="18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ht="18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ht="18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ht="18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ht="18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ht="18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ht="18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ht="18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ht="18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ht="18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ht="18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ht="18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ht="18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ht="18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ht="18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ht="18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ht="18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ht="18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ht="18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ht="18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ht="18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ht="18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ht="18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ht="18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ht="18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ht="18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ht="18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ht="18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2:16" ht="18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2:16" ht="18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2:16" ht="18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2:16" ht="18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2:16" ht="18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2:16" ht="18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2:16" ht="18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2:16" ht="18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2:16" ht="18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2:16" ht="18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2:16" ht="18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2:16" ht="18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2:16" ht="18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2:16" ht="18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2:16" ht="18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2:16" ht="18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2:16" ht="18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2:16" ht="18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2:16" ht="18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2:16" ht="18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2:16" ht="18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2:16" ht="18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2:16" ht="18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2:16" ht="18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2:16" ht="18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2:16" ht="18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2:16" ht="18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2:16" ht="18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2:16" ht="18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2:16" ht="18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2:16" ht="18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2:16" ht="18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2:16" ht="18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2:16" ht="18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2:16" ht="18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2:16" ht="18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2:16" ht="18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2:16" ht="18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2:16" ht="18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2:16" ht="18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2:16" ht="18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2:16" ht="18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2:16" ht="18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2:16" ht="18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2:16" ht="18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2:16" ht="18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2:16" ht="18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2:16" ht="18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2:16" ht="18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2:16" ht="18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2:16" ht="18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2:16" ht="18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2:16" ht="18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2:16" ht="18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2:16" ht="18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2:16" ht="18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2:16" ht="18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2:16" ht="18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2:16" ht="18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2:16" ht="18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2:16" ht="18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2:16" ht="18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2:16" ht="18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2:16" ht="18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2:16" ht="18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2:16" ht="18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2:16" ht="18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2:16" ht="18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2:16" ht="18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2:16" ht="18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2:16" ht="18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2:16" ht="18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2:16" ht="18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2:16" ht="18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2:16" ht="18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2:16" ht="18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2:16" ht="18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2:16" ht="18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2:16" ht="18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2:16" ht="18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2:16" ht="18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2:16" ht="18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2:16" ht="18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2:16" ht="18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2:16" ht="18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2:16" ht="18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2:16" ht="18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2:16" ht="18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2:16" ht="18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2:16" ht="18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2:16" ht="18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2:16" ht="18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2:16" ht="18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2:16" ht="18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2:16" ht="18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2:16" ht="18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2:16" ht="18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2:16" ht="18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2:16" ht="18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2:16" ht="18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2:16" ht="18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2:16" ht="18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2:16" ht="18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2:16" ht="18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2:16" ht="18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2:16" ht="18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2:16" ht="18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2:16" ht="18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2:16" ht="18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2:16" ht="18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2:16" ht="18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2:16" ht="18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2:16" ht="18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2:16" ht="18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2:16" ht="18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2:16" ht="18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2:16" ht="18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2:16" ht="18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2:16" ht="18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2:16" ht="18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2:16" ht="18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2:16" ht="18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2:16" ht="18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2:16" ht="18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2:16" ht="18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2:16" ht="18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2:16" ht="18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2:16" ht="18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2:16" ht="18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2:16" ht="18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2:16" ht="18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2:16" ht="18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2:16" ht="18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2:16" ht="18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2:16" ht="18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2:16" ht="18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2:16" ht="18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2:16" ht="18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2:16" ht="18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2:16" ht="18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2:16" ht="18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2:16" ht="18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2:16" ht="18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2:16" ht="18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2:16" ht="18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2:16" ht="18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2:16" ht="18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2:16" ht="18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2:16" ht="18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2:16" ht="18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2:16" ht="18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2:16" ht="18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2:16" ht="18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2:16" ht="18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2:16" ht="18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2:16" ht="18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2:16" ht="18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2:16" ht="18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2:16" ht="18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2:16" ht="18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2:16" ht="18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2:16" ht="18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2:16" ht="18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2:16" ht="18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2:16" ht="18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2:16" ht="18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2:16" ht="18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2:16" ht="18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2:16" ht="18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2:16" ht="18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2:16" ht="18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2:16" ht="18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2:16" ht="18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2:16" ht="18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2:16" ht="18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2:16" ht="18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2:16" ht="18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2:16" ht="18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2:16" ht="18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2:16" ht="18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2:16" ht="18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2:16" ht="18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2:16" ht="18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2:16" ht="18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2:16" ht="18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2:16" ht="18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2:16" ht="18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2:16" ht="18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2:16" ht="18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2:16" ht="18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2:16" ht="18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2:16" ht="18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2:16" ht="18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2:16" ht="18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2:16" ht="18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2:16" ht="18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2:16" ht="18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2:16" ht="18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2:16" ht="18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2:16" ht="18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2:16" ht="18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2:16" ht="18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2:16" ht="18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2:16" ht="18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2:16" ht="18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2:16" ht="18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2:16" ht="18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2:16" ht="18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2:16" ht="18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2:16" ht="18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2:16" ht="18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2:16" ht="18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2:16" ht="18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2:16" ht="18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2:16" ht="18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2:16" ht="18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2:16" ht="18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2:16" ht="18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2:16" ht="18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2:16" ht="18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2:16" ht="18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2:16" ht="18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2:16" ht="18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2:16" ht="18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2:16" ht="18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2:16" ht="18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2:16" ht="18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2:16" ht="18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2:16" ht="18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2:16" ht="18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2:16" ht="18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2:16" ht="18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2:16" ht="18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2:16" ht="18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2:16" ht="18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2:16" ht="18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2:16" ht="18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2:16" ht="18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2:16" ht="18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2:16" ht="18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2:16" ht="18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2:16" ht="18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2:16" ht="18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2:16" ht="18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2:16" ht="18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2:16" ht="18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2:16" ht="18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2:16" ht="18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2:16" ht="18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2:16" ht="18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2:16" ht="18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2:16" ht="18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2:16" ht="18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2:16" ht="18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2:16" ht="18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2:16" ht="18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2:16" ht="18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2:16" ht="18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2:16" ht="18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2:16" ht="18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2:16" ht="18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2:16" ht="18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2:16" ht="18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2:16" ht="18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2:16" ht="18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2:16" ht="18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2:16" ht="18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2:16" ht="18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2:16" ht="18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2:16" ht="18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2:16" ht="18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2:16" ht="18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2:16" ht="18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2:16" ht="18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2:16" ht="18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2:16" ht="18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2:16" ht="18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2:16" ht="18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2:16" ht="18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2:16" ht="18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2:16" ht="18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2:16" ht="18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2:16" ht="18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2:16" ht="18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2:16" ht="18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2:16" ht="18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2:16" ht="18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2:16" ht="18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2:16" ht="18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2:16" ht="18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2:16" ht="18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2:16" ht="18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2:16" ht="18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2:16" ht="18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2:16" ht="18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2:16" ht="18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2:16" ht="18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2:16" ht="18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2:16" ht="18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2:16" ht="18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2:16" ht="18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2:16" ht="18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2:16" ht="18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2:16" ht="18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2:16" ht="18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2:16" ht="18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2:16" ht="18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2:16" ht="18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2:16" ht="18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2:16" ht="18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2:16" ht="18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2:16" ht="18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2:16" ht="18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2:16" ht="18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2:16" ht="18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2:16" ht="18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2:16" ht="18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2:16" ht="18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2:16" ht="18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2:16" ht="18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2:16" ht="18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2:16" ht="18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2:16" ht="18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2:16" ht="18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2:16" ht="18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2:16" ht="18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2:16" ht="18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2:16" ht="18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2:16" ht="18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2:16" ht="18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2:16" ht="18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2:16" ht="18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2:16" ht="18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2:16" ht="18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2:16" ht="18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2:16" ht="18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2:16" ht="18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2:16" ht="18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2:16" ht="18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2:16" ht="18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2:16" ht="18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2:16" ht="18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2:16" ht="18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2:16" ht="18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2:16" ht="18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2:16" ht="18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2:16" ht="18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2:16" ht="18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2:16" ht="18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2:16" ht="18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2:16" ht="18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2:16" ht="18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2:16" ht="18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2:16" ht="18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2:16" ht="18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2:16" ht="18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2:16" ht="18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2:16" ht="18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2:16" ht="18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2:16" ht="18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2:16" ht="18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2:16" ht="18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2:16" ht="18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2:16" ht="18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2:16" ht="18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2:16" ht="18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2:16" ht="18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2:16" ht="18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2:16" ht="18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2:16" ht="18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2:16" ht="18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2:16" ht="18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2:16" ht="18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2:16" ht="18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2:16" ht="18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2:16" ht="18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2:16" ht="18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2:16" ht="18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2:16" ht="18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2:16" ht="18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2:16" ht="18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2:16" ht="18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2:16" ht="18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2:16" ht="18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2:16" ht="18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2:16" ht="18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2:16" ht="18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2:16" ht="18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2:16" ht="18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2:16" ht="18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2:16" ht="18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2:16" ht="18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2:16" ht="18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2:16" ht="18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2:16" ht="18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2:16" ht="18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2:16" ht="18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2:16" ht="18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2:16" ht="18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2:16" ht="18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2:16" ht="18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2:16" ht="18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2:16" ht="18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2:16" ht="18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2:16" ht="18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2:16" ht="18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2:16" ht="18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2:16" ht="18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2:16" ht="18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2:16" ht="18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2:16" ht="18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2:16" ht="18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2:16" ht="18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2:16" ht="18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2:16" ht="18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2:16" ht="18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2:16" ht="18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2:16" ht="18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2:16" ht="18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2:16" ht="18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2:16" ht="18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2:16" ht="18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2:16" ht="18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2:16" ht="18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2:16" ht="18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2:16" ht="18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2:16" ht="18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2:16" ht="18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2:16" ht="18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2:16" ht="18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2:16" ht="18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2:16" ht="18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2:16" ht="18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2:16" ht="18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2:16" ht="18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2:16" ht="18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2:16" ht="18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2:16" ht="18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2:16" ht="18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2:16" ht="18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2:16" ht="18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2:16" ht="18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2:16" ht="18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2:16" ht="18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2:16" ht="18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2:16" ht="18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2:16" ht="18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2:16" ht="18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2:16" ht="18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2:16" ht="18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2:16" ht="18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2:16" ht="18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2:16" ht="18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2:16" ht="18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2:16" ht="18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2:16" ht="18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2:16" ht="18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2:16" ht="18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2:16" ht="18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2:16" ht="18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2:16" ht="18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2:16" ht="18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2:16" ht="18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2:16" ht="18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2:16" ht="18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2:16" ht="18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2:16" ht="18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2:16" ht="18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2:16" ht="18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2:16" ht="18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2:16" ht="18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2:16" ht="18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2:16" ht="18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2:16" ht="18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2:16" ht="18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2:16" ht="18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2:16" ht="18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2:16" ht="18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2:16" ht="18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2:16" ht="18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2:16" ht="18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2:16" ht="18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2:16" ht="18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2:16" ht="18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2:16" ht="18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2:16" ht="18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2:16" ht="18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2:16" ht="18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2:16" ht="18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2:16" ht="18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2:16" ht="18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2:16" ht="18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2:16" ht="18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2:16" ht="18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2:16" ht="18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2:16" ht="18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2:16" ht="18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2:16" ht="18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2:16" ht="18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2:16" ht="18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2:16" ht="18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2:16" ht="18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2:16" ht="18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2:16" ht="18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2:16" ht="18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2:16" ht="18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2:16" ht="18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2:16" ht="18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2:16" ht="18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2:16" ht="18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2:16" ht="18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2:16" ht="18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2:16" ht="18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2:16" ht="18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2:16" ht="18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2:16" ht="18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2:16" ht="18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2:16" ht="18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2:16" ht="18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2:16" ht="18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2:16" ht="18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2:16" ht="18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2:16" ht="18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2:16" ht="18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2:16" ht="18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2:16" ht="18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2:16" ht="18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2:16" ht="18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2:16" ht="18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2:16" ht="18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2:16" ht="18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2:16" ht="18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2:16" ht="18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2:16" ht="18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2:16" ht="18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2:16" ht="18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2:16" ht="18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2:16" ht="18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2:16" ht="18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2:16" ht="18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2:16" ht="18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2:16" ht="18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2:16" ht="18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2:16" ht="18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2:16" ht="18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2:16" ht="18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2:16" ht="18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2:16" ht="18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2:16" ht="18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2:16" ht="18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2:16" ht="18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2:16" ht="18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2:16" ht="18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2:16" ht="18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2:16" ht="18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2:16" ht="18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2:16" ht="18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2:16" ht="18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2:16" ht="18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2:16" ht="18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2:16" ht="18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2:16" ht="18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2:16" ht="18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2:16" ht="18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2:16" ht="18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2:16" ht="18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2:16" ht="18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2:16" ht="18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2:16" ht="18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2:16" ht="18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2:16" ht="18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2:16" ht="18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2:16" ht="18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2:16" ht="18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2:16" ht="18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2:16" ht="18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2:16" ht="18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2:16" ht="18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2:16" ht="18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2:16" ht="18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2:16" ht="18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2:16" ht="18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2:16" ht="18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2:16" ht="18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2:16" ht="18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2:16" ht="18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2:16" ht="18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2:16" ht="18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2:16" ht="18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2:16" ht="18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2:16" ht="18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2:16" ht="18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2:16" ht="18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2:16" ht="18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2:16" ht="18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2:16" ht="18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2:16" ht="18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2:16" ht="18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2:16" ht="18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2:16" ht="18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2:16" ht="18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2:16" ht="18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2:16" ht="18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2:16" ht="18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2:16" ht="18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2:16" ht="18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2:16" ht="18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2:16" ht="18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2:16" ht="18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2:16" ht="18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2:16" ht="18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2:16" ht="18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2:16" ht="18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2:16" ht="18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2:16" ht="18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2:16" ht="18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2:16" ht="18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2:16" ht="18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2:16" ht="18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2:16" ht="18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2:16" ht="18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2:16" ht="18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2:16" ht="18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2:16" ht="18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2:16" ht="18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2:16" ht="18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2:16" ht="18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2:16" ht="18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2:16" ht="18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2:16" ht="18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2:16" ht="18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2:16" ht="18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2:16" ht="18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2:16" ht="18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2:16" ht="18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2:16" ht="18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2:16" ht="18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2:16" ht="18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2:16" ht="18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2:16" ht="18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2:16" ht="18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2:16" ht="18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2:16" ht="18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2:16" ht="18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2:16" ht="18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2:16" ht="18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2:16" ht="18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2:16" ht="18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2:16" ht="18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2:16" ht="18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2:16" ht="18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2:16" ht="18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2:16" ht="18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2:16" ht="18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2:16" ht="18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2:16" ht="18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2:16" ht="18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2:16" ht="18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2:16" ht="18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2:16" ht="18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2:16" ht="18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2:16" ht="18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2:16" ht="18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2:16" ht="18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2:16" ht="18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2:16" ht="18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2:16" ht="18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2:16" ht="18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2:16" ht="18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2:16" ht="18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2:16" ht="18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2:16" ht="18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2:16" ht="18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2:16" ht="18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2:16" ht="18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2:16" ht="18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2:16" ht="18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2:16" ht="18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2:16" ht="18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2:16" ht="18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2:16" ht="18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2:16" ht="18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2:16" ht="18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2:16" ht="18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2:16" ht="18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2:16" ht="18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2:16" ht="18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2:16" ht="18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2:16" ht="18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2:16" ht="18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2:16" ht="18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2:16" ht="18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2:16" ht="18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2:16" ht="18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2:16" ht="18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2:16" ht="18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2:16" ht="18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2:16" ht="18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2:16" ht="18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2:16" ht="18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2:16" ht="18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2:16" ht="18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2:16" ht="18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2:16" ht="18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2:16" ht="18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2:16" ht="18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2:16" ht="18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2:16" ht="18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2:16" ht="18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2:16" ht="18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2:16" ht="18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2:16" ht="18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2:16" ht="18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2:16" ht="18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2:16" ht="18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2:16" ht="18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2:16" ht="18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2:16" ht="18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2:16" ht="18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2:16" ht="18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2:16" ht="18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2:16" ht="18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2:16" ht="18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2:16" ht="18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2:16" ht="18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2:16" ht="18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2:16" ht="18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2:16" ht="18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2:16" ht="18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2:16" ht="18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2:16" ht="18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2:16" ht="18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2:16" ht="18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2:16" ht="18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2:16" ht="18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2:16" ht="18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2:16" ht="18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2:16" ht="18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2:16" ht="18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2:16" ht="18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2:16" ht="18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2:16" ht="18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2:16" ht="18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2:16" ht="18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2:16" ht="18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2:16" ht="18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2:16" ht="18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2:16" ht="18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2:16" ht="18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2:16" ht="18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2:16" ht="18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2:16" ht="18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2:16" ht="18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2:16" ht="18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2:16" ht="18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2:16" ht="18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2:16" ht="18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2:16" ht="18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2:16" ht="18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2:16" ht="18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2:16" ht="18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2:16" ht="18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2:16" ht="18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2:16" ht="18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2:16" ht="18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2:16" ht="18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2:16" ht="18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2:16" ht="18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2:16" ht="18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2:16" ht="18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2:16" ht="18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2:16" ht="18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2:16" ht="18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2:16" ht="18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2:16" ht="18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2:16" ht="18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2:16" ht="18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2:16" ht="18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2:16" ht="18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2:16" ht="18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2:16" ht="18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2:16" ht="18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2:16" ht="18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2:16" ht="18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2:16" ht="18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2:16" ht="18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2:16" ht="18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2:16" ht="18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2:16" ht="18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2:16" ht="18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2:16" ht="18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2:16" ht="18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2:16" ht="18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2:16" ht="18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2:16" ht="18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2:16" ht="18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2:16" ht="18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2:16" ht="18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2:16" ht="18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2:16" ht="18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2:16" ht="18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2:16" ht="18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2:16" ht="18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2:16" ht="18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2:16" ht="18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2:16" ht="18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2:16" ht="18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2:16" ht="18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2:16" ht="18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2:16" ht="18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2:16" ht="18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2:16" ht="18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2:16" ht="18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2:16" ht="18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2:16" ht="18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2:16" ht="18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2:16" ht="18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2:16" ht="18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2:16" ht="18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2:16" ht="18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2:16" ht="18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2:16" ht="18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2:16" ht="18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2:16" ht="18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2:16" ht="18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2:16" ht="18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2:16" ht="18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2:16" ht="18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2:16" ht="18"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2:16" ht="18"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2:16" ht="18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2:16" ht="18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2:16" ht="18"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2:16" ht="18"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2:16" ht="18"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2:16" ht="18"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2:16" ht="18"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2:16" ht="18"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2:16" ht="18"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2:16" ht="18"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2:16" ht="18"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2:16" ht="18"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2:16" ht="18"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2:16" ht="18"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2:16" ht="18"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2:16" ht="18"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2:16" ht="18"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2:16" ht="18"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2:16" ht="18"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2:16" ht="18"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2:16" ht="18"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2:16" ht="18"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2:16" ht="18"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2:16" ht="18"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2:16" ht="18"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2:16" ht="18"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2:16" ht="18"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2:16" ht="18"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2:16" ht="18"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2:16" ht="18"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2:16" ht="18"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2:16" ht="18"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2:16" ht="18"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2:16" ht="18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2:16" ht="18"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2:16" ht="18"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2:16" ht="18"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2:16" ht="18"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2:16" ht="18"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2:16" ht="18"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2:16" ht="18"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2:16" ht="18"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2:16" ht="18"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2:16" ht="18"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2:16" ht="18"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2:16" ht="18"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2:16" ht="18"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2:16" ht="18"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2:16" ht="18"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2:16" ht="18"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2:16" ht="18"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2:16" ht="18"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2:16" ht="18"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2:16" ht="18"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2:16" ht="18"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2:16" ht="18"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2:16" ht="18"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2:16" ht="18"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2:16" ht="18"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2:16" ht="18"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2:16" ht="18"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2:16" ht="18"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2:16" ht="18"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2:16" ht="18"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2:16" ht="18"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2:16" ht="18"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2:16" ht="18"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2:16" ht="18"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2:16" ht="18"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2:16" ht="18"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2:16" ht="18"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2:16" ht="18"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2:16" ht="18"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2:16" ht="18"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2:16" ht="18"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2:16" ht="18"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2:16" ht="18"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2:16" ht="18"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2:16" ht="18"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2:16" ht="18"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2:16" ht="18"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2:16" ht="18"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2:16" ht="18"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2:16" ht="18"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2:16" ht="18"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2:16" ht="18"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2:16" ht="18"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2:16" ht="18"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2:16" ht="18"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2:16" ht="18"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2:16" ht="18"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2:16" ht="18"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2:16" ht="18"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2:16" ht="18"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2:16" ht="18"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2:16" ht="18"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2:16" ht="18"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2:16" ht="18"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2:16" ht="18"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2:16" ht="18"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2:16" ht="18"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2:16" ht="18"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2:16" ht="18"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2:16" ht="18"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2:16" ht="18"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2:16" ht="18"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2:16" ht="18"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2:16" ht="18"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2:16" ht="18"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2:16" ht="18"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2:16" ht="18"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2:16" ht="18"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2:16" ht="18"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2:16" ht="18"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2:16" ht="18"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2:16" ht="18"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2:16" ht="18"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2:16" ht="18"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2:16" ht="18"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2:16" ht="18"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2:16" ht="18"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2:16" ht="18"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2:16" ht="18"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2:16" ht="18"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2:16" ht="18"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2:16" ht="18"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2:16" ht="18"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2:16" ht="18"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2:16" ht="18"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2:16" ht="18"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2:16" ht="18"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2:16" ht="18"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2:16" ht="18"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2:16" ht="18"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2:16" ht="18"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2:16" ht="18"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2:16" ht="18"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2:16" ht="18"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2:16" ht="18"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2:16" ht="18"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2:16" ht="18"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2:16" ht="18"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2:16" ht="18"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2:16" ht="18"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2:16" ht="18"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2:16" ht="18"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2:16" ht="18"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2:16" ht="18"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2:16" ht="18"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2:16" ht="18"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2:16" ht="18"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2:16" ht="18"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2:16" ht="18"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2:16" ht="18"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2:16" ht="18"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2:16" ht="18"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2:16" ht="18"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2:16" ht="18"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2:16" ht="18"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2:16" ht="18"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2:16" ht="18"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2:16" ht="18"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2:16" ht="18"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2:16" ht="18"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2:16" ht="18"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2:16" ht="18"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2:16" ht="18"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2:16" ht="18"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2:16" ht="18"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2:16" ht="18"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2:16" ht="18"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2:16" ht="18"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2:16" ht="18"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2:16" ht="18"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2:16" ht="18"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2:16" ht="18"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2:16" ht="18"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2:16" ht="18"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2:16" ht="18"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2:16" ht="18"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2:16" ht="18"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2:16" ht="18"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2:16" ht="18"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2:16" ht="18"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2:16" ht="18"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2:16" ht="18"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2:16" ht="18"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2:16" ht="18"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2:16" ht="18"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2:16" ht="18"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2:16" ht="18"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2:16" ht="18"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2:16" ht="18"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2:16" ht="18"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2:16" ht="18"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2:16" ht="18"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2:16" ht="18"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2:16" ht="18"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2:16" ht="18"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2:16" ht="18"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2:16" ht="18"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2:16" ht="18"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2:16" ht="18"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2:16" ht="18"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2:16" ht="18"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2:16" ht="18"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2:16" ht="18"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2:16" ht="18"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2:16" ht="18"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2:16" ht="18"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2:16" ht="18"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2:16" ht="18"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2:16" ht="18"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2:16" ht="18"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2:16" ht="18"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2:16" ht="18"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2:16" ht="18"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2:16" ht="18"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2:16" ht="18"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2:16" ht="18"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2:16" ht="18"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2:16" ht="18"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2:16" ht="18"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2:16" ht="18"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2:16" ht="18"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2:16" ht="18"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2:16" ht="18"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2:16" ht="18"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2:16" ht="18"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2:16" ht="18"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2:16" ht="18"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2:16" ht="18"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2:16" ht="18"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2:16" ht="18"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2:16" ht="18"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2:16" ht="18"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2:16" ht="18"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2:16" ht="18"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2:16" ht="18"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2:16" ht="18"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2:16" ht="18"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2:16" ht="18"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2:16" ht="18"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2:16" ht="18"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2:16" ht="18"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2:16" ht="18"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2:16" ht="18"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2:16" ht="18"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2:16" ht="18"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2:16" ht="18"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2:16" ht="18"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2:16" ht="18"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2:16" ht="18"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2:16" ht="18"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2:16" ht="18"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2:16" ht="18"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2:16" ht="18"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2:16" ht="18"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2:16" ht="18"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2:16" ht="18"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2:16" ht="18"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2:16" ht="18"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2:16" ht="18"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2:16" ht="18"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2:16" ht="18"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2:16" ht="18"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2:16" ht="18"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2:16" ht="18"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2:16" ht="18"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2:16" ht="18"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2:16" ht="18"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2:16" ht="18"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2:16" ht="18"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2:16" ht="18"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2:16" ht="18"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2:16" ht="18"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2:16" ht="18"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2:16" ht="18"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2:16" ht="18"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2:16" ht="18"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2:16" ht="18"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2:16" ht="18"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2:16" ht="18"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2:16" ht="18"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2:16" ht="18"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2:16" ht="18"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2:16" ht="18"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2:16" ht="18"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2:16" ht="18"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2:16" ht="18"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2:16" ht="18"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2:16" ht="18"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2:16" ht="18"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2:16" ht="18"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2:16" ht="18"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2:16" ht="18"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2:16" ht="18"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2:16" ht="18"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2:16" ht="18"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2:16" ht="18"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2:16" ht="18"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2:16" ht="18"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2:16" ht="18"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2:16" ht="18"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2:16" ht="18"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2:16" ht="18"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2:16" ht="18"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2:16" ht="18"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2:16" ht="18"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2:16" ht="18"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2:16" ht="18"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2:16" ht="18"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2:16" ht="18"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2:16" ht="18"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2:16" ht="18"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2:16" ht="18"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2:16" ht="18"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2:16" ht="18"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2:16" ht="18"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2:16" ht="18"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2:16" ht="18"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2:16" ht="18"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2:16" ht="18"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2:16" ht="18"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2:16" ht="18"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2:16" ht="18"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2:16" ht="18"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2:16" ht="18"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2:16" ht="18"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2:16" ht="18"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2:16" ht="18"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2:16" ht="18"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2:16" ht="18"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2:16" ht="18"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2:16" ht="18"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2:16" ht="18"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2:16" ht="18"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2:16" ht="18"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2:16" ht="18"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2:16" ht="18"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2:16" ht="18"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2:16" ht="18"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2:16" ht="18"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2:16" ht="18"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2:16" ht="18"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2:16" ht="18"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2:16" ht="18"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2:16" ht="18"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2:16" ht="18"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2:16" ht="18"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2:16" ht="18"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2:16" ht="18"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2:16" ht="18"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2:16" ht="18"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2:16" ht="18"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2:16" ht="18"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2:16" ht="18"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2:16" ht="18"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2:16" ht="18"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2:16" ht="18"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2:16" ht="18"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2:16" ht="18"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2:16" ht="18"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2:16" ht="18"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2:16" ht="18"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2:16" ht="18"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2:16" ht="18"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2:16" ht="18"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2:16" ht="18"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2:16" ht="18"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2:16" ht="18"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2:16" ht="18"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2:16" ht="18"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2:16" ht="18"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2:16" ht="18"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2:16" ht="18"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2:16" ht="18"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2:16" ht="18"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2:16" ht="18"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2:16" ht="18"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2:16" ht="18"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2:16" ht="18"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2:16" ht="18"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2:16" ht="18"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2:16" ht="18"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2:16" ht="18"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2:16" ht="18"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2:16" ht="18"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2:16" ht="18"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2:16" ht="18"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2:16" ht="18"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2:16" ht="18"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2:16" ht="18"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2:16" ht="18"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2:16" ht="18"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2:16" ht="18"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2:16" ht="18"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2:16" ht="18"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2:16" ht="18"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2:16" ht="18"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2:16" ht="18"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2:16" ht="18"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2:16" ht="18"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2:16" ht="18"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2:16" ht="18"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2:16" ht="18"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2:16" ht="18"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2:16" ht="18"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2:16" ht="18"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2:16" ht="18"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2:16" ht="18"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2:16" ht="18"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2:16" ht="18"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2:16" ht="18"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2:16" ht="18"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2:16" ht="18"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2:16" ht="18"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2:16" ht="18"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2:16" ht="18"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2:16" ht="18"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2:16" ht="18"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2:16" ht="18"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2:16" ht="18"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2:16" ht="18"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2:16" ht="18"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2:16" ht="18"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2:16" ht="18"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2:16" ht="18"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2:16" ht="18"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2:16" ht="18"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2:16" ht="18"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2:16" ht="18"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2:16" ht="18"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2:16" ht="18"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2:16" ht="18"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2:16" ht="18"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2:16" ht="18"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2:16" ht="18"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2:16" ht="18"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2:16" ht="18"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2:16" ht="18"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2:16" ht="18"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2:16" ht="18"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2:16" ht="18"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2:16" ht="18"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2:16" ht="18"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2:16" ht="18"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2:16" ht="18"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2:16" ht="18"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2:16" ht="18"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2:16" ht="18"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2:16" ht="18"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2:16" ht="18"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2:16" ht="18"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2:16" ht="18"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2:16" ht="18"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2:16" ht="18"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2:16" ht="18"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2:16" ht="18"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2:16" ht="18"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2:16" ht="18"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2:16" ht="18"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2:16" ht="18"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2:16" ht="18"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2:16" ht="18"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2:16" ht="18"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2:16" ht="18"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2:16" ht="18"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2:16" ht="18"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2:16" ht="18"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2:16" ht="18"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2:16" ht="18"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2:16" ht="18"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2:16" ht="18"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2:16" ht="18"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2:16" ht="18"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2:16" ht="18"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2:16" ht="18"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2:16" ht="18"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2:16" ht="18"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2:16" ht="18"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2:16" ht="18"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2:16" ht="18"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2:16" ht="18"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2:16" ht="18"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2:16" ht="18"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2:16" ht="18"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2:16" ht="18"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2:16" ht="18"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2:16" ht="18"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2:16" ht="18"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2:16" ht="18"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2:16" ht="18"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2:16" ht="18"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2:16" ht="18"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2:16" ht="18"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2:16" ht="18"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2:16" ht="18"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2:16" ht="18"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2:16" ht="18"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2:16" ht="18"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2:16" ht="18"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2:16" ht="18"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2:16" ht="18"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2:16" ht="18"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2:16" ht="18"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2:16" ht="18"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2:16" ht="18"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2:16" ht="18"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2:16" ht="18"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2:16" ht="18"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2:16" ht="18"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2:16" ht="18"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2:16" ht="18"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2:16" ht="18"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2:16" ht="18"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2:16" ht="18"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2:16" ht="18"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2:16" ht="18"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2:16" ht="18"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2:16" ht="18"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2:16" ht="18"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2:16" ht="18"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2:16" ht="18"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2:16" ht="18"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2:16" ht="18"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2:16" ht="18"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2:16" ht="18"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2:16" ht="18"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2:16" ht="18"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2:16" ht="18"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2:16" ht="18"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2:16" ht="18"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2:16" ht="18"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2:16" ht="18"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2:16" ht="18"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2:16" ht="18"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2:16" ht="18"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2:16" ht="18"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2:16" ht="18"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2:16" ht="18"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2:16" ht="18"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2:16" ht="18"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2:16" ht="18"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2:16" ht="18"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2:16" ht="18"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2:16" ht="18"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2:16" ht="18"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2:16" ht="18"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2:16" ht="18"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2:16" ht="18"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2:16" ht="18"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2:16" ht="18"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2:16" ht="18"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2:16" ht="18"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2:16" ht="18"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2:16" ht="18"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2:16" ht="18"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2:16" ht="18"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2:16" ht="18"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2:16" ht="18"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2:16" ht="18"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2:16" ht="18"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2:16" ht="18"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2:16" ht="18"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2:16" ht="18"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2:16" ht="18"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2:16" ht="18"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2:16" ht="18"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2:16" ht="18"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2:16" ht="18"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2:16" ht="18"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2:16" ht="18"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2:16" ht="18"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2:16" ht="18"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2:16" ht="18"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2:16" ht="18"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2:16" ht="18"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2:16" ht="18"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2:16" ht="18"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2:16" ht="18"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2:16" ht="18"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2:16" ht="18"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2:16" ht="18"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2:16" ht="18"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2:16" ht="18"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2:16" ht="18"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2:16" ht="18"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2:16" ht="18"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2:16" ht="18"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2:16" ht="18"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2:16" ht="18"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2:16" ht="18"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2:16" ht="18"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2:16" ht="18"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2:16" ht="18"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2:16" ht="18"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2:16" ht="18"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2:16" ht="18"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2:16" ht="18"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2:16" ht="18"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2:16" ht="18"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2:16" ht="18"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2:16" ht="18"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2:16" ht="18"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2:16" ht="18"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2:16" ht="18"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2:16" ht="18"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2:16" ht="18"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2:16" ht="18"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2:16" ht="18"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2:16" ht="18"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2:16" ht="18"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2:16" ht="18"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2:16" ht="18"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2:16" ht="18"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2:16" ht="18"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2:16" ht="18"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2:16" ht="18"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2:16" ht="18"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2:16" ht="18"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2:16" ht="18"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2:16" ht="18"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2:16" ht="18"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2:16" ht="18"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2:16" ht="18"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2:16" ht="18"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2:16" ht="18"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2:16" ht="18"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2:16" ht="18"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2:16" ht="18"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2:16" ht="18"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2:16" ht="18"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2:16" ht="18"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2:16" ht="18"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2:16" ht="18"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2:16" ht="18"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2:16" ht="18"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2:16" ht="18"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2:16" ht="18"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2:16" ht="18"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2:16" ht="18"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2:16" ht="18"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2:16" ht="18"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2:16" ht="18"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2:16" ht="18"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2:16" ht="18"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2:16" ht="18"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2:16" ht="18"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2:16" ht="18"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2:16" ht="18"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2:16" ht="18"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2:16" ht="18"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2:16" ht="18"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2:16" ht="18"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2:16" ht="18"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2:16" ht="18"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2:16" ht="18"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2:16" ht="18"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2:16" ht="18"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2:16" ht="18"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2:16" ht="18"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2:16" ht="18"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2:16" ht="18"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2:16" ht="18"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2:16" ht="18"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2:16" ht="18"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2:16" ht="18"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2:16" ht="18"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2:16" ht="18"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2:16" ht="18"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2:16" ht="18"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2:16" ht="18"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2:16" ht="18"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2:16" ht="18"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2:16" ht="18"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2:16" ht="18"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2:16" ht="18"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2:16" ht="18"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2:16" ht="18"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2:16" ht="18"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2:16" ht="18"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2:16" ht="18"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2:16" ht="18"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2:16" ht="18"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2:16" ht="18"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2:16" ht="18"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2:16" ht="18"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2:16" ht="18"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2:16" ht="18"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2:16" ht="18"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2:16" ht="18"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2:16" ht="18"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2:16" ht="18"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2:16" ht="18"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2:16" ht="18"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2:16" ht="18"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2:16" ht="18"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2:16" ht="18"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2:16" ht="18"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2:16" ht="18"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2:16" ht="18"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2:16" ht="18"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2:16" ht="18"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2:16" ht="18"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2:16" ht="18"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2:16" ht="18"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2:16" ht="18"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2:16" ht="18"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2:16" ht="18"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2:16" ht="18"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2:16" ht="18"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2:16" ht="18"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2:16" ht="18"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2:16" ht="18"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2:16" ht="18"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2:16" ht="18"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2:16" ht="18"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2:16" ht="18"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2:16" ht="18"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2:16" ht="18"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2:16" ht="18"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2:16" ht="18"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2:16" ht="18"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2:16" ht="18"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2:16" ht="18"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2:16" ht="18"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2:16" ht="18"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2:16" ht="18"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2:16" ht="18"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2:16" ht="18"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2:16" ht="18"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2:16" ht="18"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2:16" ht="18"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2:16" ht="18"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2:16" ht="18"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2:16" ht="18"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2:16" ht="18"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2:16" ht="18"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2:16" ht="18"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2:16" ht="18"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2:16" ht="18"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2:16" ht="18"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2:16" ht="18"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2:16" ht="18"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2:16" ht="18"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2:16" ht="18"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2:16" ht="18"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2:16" ht="18"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2:16" ht="18"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2:16" ht="18"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2:16" ht="18"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2:16" ht="18"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2:16" ht="18"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2:16" ht="18"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2:16" ht="18"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2:16" ht="18"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2:16" ht="18"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2:16" ht="18"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2:16" ht="18"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2:16" ht="18"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2:16" ht="18"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2:16" ht="18"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2:16" ht="18"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2:16" ht="18"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2:16" ht="18"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2:16" ht="18"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2:16" ht="18"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2:16" ht="18"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2:16" ht="18"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2:16" ht="18"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2:16" ht="18"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2:16" ht="18"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2:16" ht="18"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2:16" ht="18"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2:16" ht="18"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2:16" ht="18"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2:16" ht="18"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2:16" ht="18"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2:16" ht="18"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2:16" ht="18"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2:16" ht="18"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2:16" ht="18"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2:16" ht="18"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2:16" ht="18"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2:16" ht="18"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2:16" ht="18"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2:16" ht="18"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2:16" ht="18"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2:16" ht="18"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2:16" ht="18"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2:16" ht="18"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2:16" ht="18"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2:16" ht="18"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2:16" ht="18"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2:16" ht="18"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2:16" ht="18"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2:16" ht="18"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2:16" ht="18"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2:16" ht="18"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2:16" ht="18"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2:16" ht="18"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2:16" ht="18"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2:16" ht="18"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2:16" ht="18"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2:16" ht="18"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2:16" ht="18"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2:16" ht="18"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2:16" ht="18"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2:16" ht="18"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2:16" ht="18"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2:16" ht="18"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2:16" ht="18"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2:16" ht="18"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2:16" ht="18"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2:16" ht="18"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2:16" ht="18"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2:16" ht="18"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2:16" ht="18"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2:16" ht="18"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2:16" ht="18"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2:16" ht="18"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2:16" ht="18"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2:16" ht="18"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2:16" ht="18"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2:16" ht="18"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2:16" ht="18"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2:16" ht="18"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2:16" ht="18"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2:16" ht="18"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2:16" ht="18"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2:16" ht="18"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2:16" ht="18"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2:16" ht="18"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2:16" ht="18"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2:16" ht="18"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2:16" ht="18"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2:16" ht="18"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2:16" ht="18"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2:16" ht="18"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2:16" ht="18"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2:16" ht="18"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2:16" ht="18"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2:16" ht="18"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2:16" ht="18"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2:16" ht="18"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2:16" ht="18"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2:16" ht="18"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2:16" ht="18"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2:16" ht="18"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2:16" ht="18"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2:16" ht="18"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2:16" ht="18"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2:16" ht="18"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2:16" ht="18"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2:16" ht="18"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2:16" ht="18"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2:16" ht="18"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2:16" ht="18"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2:16" ht="18"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2:16" ht="18"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2:16" ht="18"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2:16" ht="18"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2:16" ht="18"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2:16" ht="18"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2:16" ht="18"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2:16" ht="18"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2:16" ht="18"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2:16" ht="18"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2:16" ht="18"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2:16" ht="18"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2:16" ht="18"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2:16" ht="18"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2:16" ht="18"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2:16" ht="18"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2:16" ht="18"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2:16" ht="18"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2:16" ht="18"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2:16" ht="18"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2:16" ht="18"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2:16" ht="18"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2:16" ht="18"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2:16" ht="18"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2:16" ht="18"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2:16" ht="18"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2:16" ht="18"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2:16" ht="18"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2:16" ht="18"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2:16" ht="18"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2:16" ht="18"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2:16" ht="18"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2:16" ht="18"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2:16" ht="18"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2:16" ht="18"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2:16" ht="18"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2:16" ht="18"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2:16" ht="18"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2:16" ht="18"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2:16" ht="18"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2:16" ht="18"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2:16" ht="18"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2:16" ht="18"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2:16" ht="18"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2:16" ht="18"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2:16" ht="18"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2:16" ht="18"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2:16" ht="18"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2:16" ht="18"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2:16" ht="18"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2:16" ht="18"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2:16" ht="18"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2:16" ht="18"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2:16" ht="18"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2:16" ht="18"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2:16" ht="18"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2:16" ht="18"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2:16" ht="18"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2:16" ht="18"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2:16" ht="18"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2:16" ht="18"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2:16" ht="18"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2:16" ht="18"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2:16" ht="18"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2:16" ht="18"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2:16" ht="18"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2:16" ht="18"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2:16" ht="18"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2:16" ht="18"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2:16" ht="18"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2:16" ht="18"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2:16" ht="18"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2:16" ht="18"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2:16" ht="18"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2:16" ht="18"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2:16" ht="18"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2:16" ht="18"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2:16" ht="18"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2:16" ht="18"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2:16" ht="18"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2:16" ht="18"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2:16" ht="18"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2:16" ht="18"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2:16" ht="18"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2:16" ht="18"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2:16" ht="18"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2:16" ht="18"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2:16" ht="18"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2:16" ht="18"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2:16" ht="18"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2:16" ht="18"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2:16" ht="18"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2:16" ht="18"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2:16" ht="18"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2:16" ht="18"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2:16" ht="18"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2:16" ht="18"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2:16" ht="18"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2:16" ht="18"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2:16" ht="18"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2:16" ht="18"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2:16" ht="18"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2:16" ht="18"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2:16" ht="18"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2:16" ht="18"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2:16" ht="18"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2:16" ht="18"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2:16" ht="18"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2:16" ht="18"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2:16" ht="18"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2:16" ht="18"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2:16" ht="18"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2:16" ht="18"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2:16" ht="18"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2:16" ht="18"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2:16" ht="18"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2:16" ht="18"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2:16" ht="18"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2:16" ht="18"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2:16" ht="18"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2:16" ht="18"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2:16" ht="18"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2:16" ht="18"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2:16" ht="18"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2:16" ht="18"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2:16" ht="18"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2:16" ht="18"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2:16" ht="18"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2:16" ht="18"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2:16" ht="18"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2:16" ht="18"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2:16" ht="18"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2:16" ht="18"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2:16" ht="18"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2:16" ht="18"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2:16" ht="18"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2:16" ht="18"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2:16" ht="18"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2:16" ht="18"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2:16" ht="18"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2:16" ht="18"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2:16" ht="18"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2:16" ht="18"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2:16" ht="18"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2:16" ht="18"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2:16" ht="18"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2:16" ht="18"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2:16" ht="18"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2:16" ht="18"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2:16" ht="18"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2:16" ht="18"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2:16" ht="18"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2:16" ht="18"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2:16" ht="18"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2:16" ht="18"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2:16" ht="18"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2:16" ht="18"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2:16" ht="18"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2:16" ht="18"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2:16" ht="18"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2:16" ht="18"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2:16" ht="18"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2:16" ht="18"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2:16" ht="18"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2:16" ht="18"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2:16" ht="18"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2:16" ht="18"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2:16" ht="18"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2:16" ht="18"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2:16" ht="18"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2:16" ht="18"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2:16" ht="18"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2:16" ht="18"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2:16" ht="18"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2:16" ht="18"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2:16" ht="18"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2:16" ht="18"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2:16" ht="18"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2:16" ht="18"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2:16" ht="18"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2:16" ht="18"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2:16" ht="18"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2:16" ht="18"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2:16" ht="18"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2:16" ht="18"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2:16" ht="18"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2:16" ht="18"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2:16" ht="18"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2:16" ht="18"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2:16" ht="18"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2:16" ht="18"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2:16" ht="18"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2:16" ht="18"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2:16" ht="18"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2:16" ht="18"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2:16" ht="18"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2:16" ht="18"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2:16" ht="18"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2:16" ht="18"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2:16" ht="18"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2:16" ht="18"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2:16" ht="18"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2:16" ht="18"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2:16" ht="18"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2:16" ht="18"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2:16" ht="18"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2:16" ht="18"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2:16" ht="18"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2:16" ht="18"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2:16" ht="18"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2:16" ht="18"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2:16" ht="18"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2:16" ht="18"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2:16" ht="18"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2:16" ht="18"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2:16" ht="18"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2:16" ht="18"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2:16" ht="18"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2:16" ht="18"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2:16" ht="18"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2:16" ht="18"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2:16" ht="18"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2:16" ht="18"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2:16" ht="18"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2:16" ht="18"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2:16" ht="18"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2:16" ht="18"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2:16" ht="18"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2:16" ht="18"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2:16" ht="18"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2:16" ht="18"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2:16" ht="18"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2:16" ht="18"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2:16" ht="18"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2:16" ht="18"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2:16" ht="18"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2:16" ht="18"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2:16" ht="18"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2:16" ht="18"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2:16" ht="18"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2:16" ht="18"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2:16" ht="18"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2:16" ht="18"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2:16" ht="18"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2:16" ht="18"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2:16" ht="18"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2:16" ht="18"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2:16" ht="18"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2:16" ht="18"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2:16" ht="18"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2:16" ht="18"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2:16" ht="18"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2:16" ht="18"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2:16" ht="18"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2:16" ht="18"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2:16" ht="18"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2:16" ht="18"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2:16" ht="18"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2:16" ht="18"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2:16" ht="18"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2:16" ht="18"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2:16" ht="18"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2:16" ht="18"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2:16" ht="18"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2:16" ht="18"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2:16" ht="18"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2:16" ht="18"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2:16" ht="18"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2:16" ht="18"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2:16" ht="18"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2:16" ht="18"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2:16" ht="18"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2:16" ht="18"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2:16" ht="18"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2:16" ht="18"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2:16" ht="18"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2:16" ht="18"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2:16" ht="18"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2:16" ht="18"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2:16" ht="18"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2:16" ht="18"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2:16" ht="18"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2:16" ht="18"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2:16" ht="18"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2:16" ht="18"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2:16" ht="18"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2:16" ht="18"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2:16" ht="18"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2:16" ht="18"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2:16" ht="18"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2:16" ht="18"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2:16" ht="18"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2:16" ht="18"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2:16" ht="18"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2:16" ht="18"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2:16" ht="18"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2:16" ht="18"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2:16" ht="18"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2:16" ht="18"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2:16" ht="18"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2:16" ht="18"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2:16" ht="18"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2:16" ht="18"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2:16" ht="18"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2:16" ht="18"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2:16" ht="18"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2:16" ht="18"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2:16" ht="18"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2:16" ht="18"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2:16" ht="18"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2:16" ht="18"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2:16" ht="18"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2:16" ht="18"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2:16" ht="18"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2:16" ht="18"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2:16" ht="18"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2:16" ht="18"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2:16" ht="18"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2:16" ht="18"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2:16" ht="18"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2:16" ht="18"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2:16" ht="18"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2:16" ht="18"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2:16" ht="18"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2:16" ht="18"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2:16" ht="18"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2:16" ht="18"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2:16" ht="18"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2:16" ht="18"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2:16" ht="18"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2:16" ht="18"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2:16" ht="18"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2:16" ht="18"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2:16" ht="18"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2:16" ht="18"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2:16" ht="18"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2:16" ht="18"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2:16" ht="18"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2:16" ht="18"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2:16" ht="18"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2:16" ht="18"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2:16" ht="18"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2:16" ht="18"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2:16" ht="18"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2:16" ht="18"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2:16" ht="18"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2:16" ht="18"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2:16" ht="18"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2:16" ht="18"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2:16" ht="18"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2:16" ht="18"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2:16" ht="18"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2:16" ht="18"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2:16" ht="18"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2:16" ht="18"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2:16" ht="18"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2:16" ht="18"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2:16" ht="18"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2:16" ht="18"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2:16" ht="18"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2:16" ht="18"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2:16" ht="18"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2:16" ht="18"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2:16" ht="18"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2:16" ht="18"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2:16" ht="18"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2:16" ht="18"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2:16" ht="18"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2:16" ht="18"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2:16" ht="18"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2:16" ht="18"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2:16" ht="18"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2:16" ht="18"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2:16" ht="18"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2:16" ht="18"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2:16" ht="18"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2:16" ht="18"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2:16" ht="18"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2:16" ht="18"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2:16" ht="18"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2:16" ht="18"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2:16" ht="18"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2:16" ht="18"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2:16" ht="18"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2:16" ht="18"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2:16" ht="18"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2:16" ht="18"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2:16" ht="18"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2:16" ht="18"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2:16" ht="18"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2:16" ht="18"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2:16" ht="18"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2:16" ht="18"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2:16" ht="18"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2:16" ht="18"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2:16" ht="18"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2:16" ht="18"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2:16" ht="18"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2:16" ht="18"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2:16" ht="18"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2:16" ht="18"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2:16" ht="18"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2:16" ht="18"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2:16" ht="18"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2:16" ht="18"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2:16" ht="18"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2:16" ht="18"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2:16" ht="18"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2:16" ht="18"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2:16" ht="18"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2:16" ht="18"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2:16" ht="18"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2:16" ht="18"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2:16" ht="18"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2:16" ht="18"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2:16" ht="18"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2:16" ht="18"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2:16" ht="18"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2:16" ht="18"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2:16" ht="18"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2:16" ht="18"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2:16" ht="18"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2:16" ht="18"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2:16" ht="18"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2:16" ht="18"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2:16" ht="18"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2:16" ht="18"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2:16" ht="18"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2:16" ht="18"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2:16" ht="18"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2:16" ht="18"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2:16" ht="18"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2:16" ht="18"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2:16" ht="18"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2:16" ht="18"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2:16" ht="18"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2:16" ht="18"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2:16" ht="18"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2:16" ht="18"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2:16" ht="18"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2:16" ht="18"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2:16" ht="18"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2:16" ht="18"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2:16" ht="18"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2:16" ht="18"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2:16" ht="18"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2:16" ht="18"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2:16" ht="18"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2:16" ht="18"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2:16" ht="18"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2:16" ht="18"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2:16" ht="18"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2:16" ht="18"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2:16" ht="18"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2:16" ht="18"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2:16" ht="18"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2:16" ht="18"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2:16" ht="18"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2:16" ht="18"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2:16" ht="18"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2:16" ht="18"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2:16" ht="18"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2:16" ht="18"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2:16" ht="18"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2:16" ht="18"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2:16" ht="18"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2:16" ht="18"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2:16" ht="18"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2:16" ht="18"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2:16" ht="18"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2:16" ht="18"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2:16" ht="18"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2:16" ht="18"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2:16" ht="18"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2:16" ht="18"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2:16" ht="18"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2:16" ht="18"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2:16" ht="18"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2:16" ht="18"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2:16" ht="18"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2:16" ht="18"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2:16" ht="18"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2:16" ht="18"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2:16" ht="18"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2:16" ht="18"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2:16" ht="18"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2:16" ht="18"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2:16" ht="18"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2:16" ht="18"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2:16" ht="18"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2:16" ht="18"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2:16" ht="18"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2:16" ht="18"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2:16" ht="18"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2:16" ht="18"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2:16" ht="18"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2:16" ht="18"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2:16" ht="18"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2:16" ht="18"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2:16" ht="18"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2:16" ht="18"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2:16" ht="18"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2:16" ht="18"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2:16" ht="18"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2:16" ht="18"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2:16" ht="18"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2:16" ht="18"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2:16" ht="18"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2:16" ht="18"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2:16" ht="18"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2:16" ht="18"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2:16" ht="18"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2:16" ht="18"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2:16" ht="18"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2:16" ht="18"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2:16" ht="18"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2:16" ht="18"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2:16" ht="18"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2:16" ht="18"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2:16" ht="18"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2:16" ht="18"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2:16" ht="18"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2:16" ht="18"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2:16" ht="18"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2:16" ht="18"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2:16" ht="18"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2:16" ht="18"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2:16" ht="18"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2:16" ht="18"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2:16" ht="18"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2:16" ht="18"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2:16" ht="18"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2:16" ht="18"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2:16" ht="18"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2:16" ht="18"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2:16" ht="18"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2:16" ht="18"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2:16" ht="18"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2:16" ht="18"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2:16" ht="18"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2:16" ht="18"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2:16" ht="18"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2:16" ht="18"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2:16" ht="18"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2:16" ht="18"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2:16" ht="18"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2:16" ht="18"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2:16" ht="18"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2:16" ht="18"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2:16" ht="18"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2:16" ht="18"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2:16" ht="18"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2:16" ht="18"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2:16" ht="18"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2:16" ht="18"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2:16" ht="18"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2:16" ht="18"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2:16" ht="18"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2:16" ht="18"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2:16" ht="18"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2:16" ht="18"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2:16" ht="18"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2:16" ht="18"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2:16" ht="18"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2:16" ht="18"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2:16" ht="18"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2:16" ht="18"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2:16" ht="18"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2:16" ht="18"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2:16" ht="18"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2:16" ht="18"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2:16" ht="18"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2:16" ht="18"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2:16" ht="18"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2:16" ht="18"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2:16" ht="18"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2:16" ht="18"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2:16" ht="18"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2:16" ht="18"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2:16" ht="18"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2:16" ht="18"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2:16" ht="18"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2:16" ht="18"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2:16" ht="18"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2:16" ht="18"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2:16" ht="18"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2:16" ht="18"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2:16" ht="18"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2:16" ht="18"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2:16" ht="18"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2:16" ht="18"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2:16" ht="18"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2:16" ht="18"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2:16" ht="18"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2:16" ht="18"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2:16" ht="18"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2:16" ht="18"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2:16" ht="18"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2:16" ht="18"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2:16" ht="18"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2:16" ht="18"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2:16" ht="18"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2:16" ht="18"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2:16" ht="18"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2:16" ht="18"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2:16" ht="18"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2:16" ht="18"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2:16" ht="18"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2:16" ht="18"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2:16" ht="18"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2:16" ht="18"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2:16" ht="18"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2:16" ht="18"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2:16" ht="18"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2:16" ht="18"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2:16" ht="18"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2:16" ht="18"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2:16" ht="18"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2:16" ht="18"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2:16" ht="18"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2:16" ht="18"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2:16" ht="18"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2:16" ht="18"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2:16" ht="18"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2:16" ht="18"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2:16" ht="18"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2:16" ht="18"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2:16" ht="18"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2:16" ht="18"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2:16" ht="18"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2:16" ht="18"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2:16" ht="18"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2:16" ht="18"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2:16" ht="18"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2:16" ht="18"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2:16" ht="18"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2:16" ht="18"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2:16" ht="18"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2:16" ht="18"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2:16" ht="18"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2:16" ht="18"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2:16" ht="18"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2:16" ht="18"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2:16" ht="18"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2:16" ht="18"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2:16" ht="18"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2:16" ht="18"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2:16" ht="18"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2:16" ht="18"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2:16" ht="18"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2:16" ht="18"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2:16" ht="18"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2:16" ht="18"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2:16" ht="18"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2:16" ht="18"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2:16" ht="18"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2:16" ht="18"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2:16" ht="18"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2:16" ht="18"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2:16" ht="18"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2:16" ht="18"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2:16" ht="18"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2:16" ht="18"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2:16" ht="18"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2:16" ht="18"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2:16" ht="18"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2:16" ht="18"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2:16" ht="18"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2:16" ht="18"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2:16" ht="18"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2:16" ht="18"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2:16" ht="18"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2:16" ht="18"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2:16" ht="18"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2:16" ht="18"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2:16" ht="18"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2:16" ht="18"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2:16" ht="18"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2:16" ht="18"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2:16" ht="18"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2:16" ht="18"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2:16" ht="18"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2:16" ht="18"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2:16" ht="18"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2:16" ht="18"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2:16" ht="18"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2:16" ht="18"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2:16" ht="18"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2:16" ht="18"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2:16" ht="18"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2:16" ht="18"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2:16" ht="18"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2:16" ht="18"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2:16" ht="18"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2:16" ht="18"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2:16" ht="18"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2:16" ht="18"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2:16" ht="18"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2:16" ht="18"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2:16" ht="18"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2:16" ht="18"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2:16" ht="18"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2:16" ht="18"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2:16" ht="18"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2:16" ht="18"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2:16" ht="18"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2:16" ht="18"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2:16" ht="18"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2:16" ht="18"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2:16" ht="18"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2:16" ht="18"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2:16" ht="18"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2:16" ht="18"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2:16" ht="18"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</sheetData>
  <sheetProtection/>
  <mergeCells count="82">
    <mergeCell ref="A1:R1"/>
    <mergeCell ref="A2:R2"/>
    <mergeCell ref="A3:A4"/>
    <mergeCell ref="B3:B4"/>
    <mergeCell ref="R3:R4"/>
    <mergeCell ref="A20:A21"/>
    <mergeCell ref="I3:P3"/>
    <mergeCell ref="I11:P11"/>
    <mergeCell ref="I15:P15"/>
    <mergeCell ref="I20:P20"/>
    <mergeCell ref="J45:Q45"/>
    <mergeCell ref="J44:Q44"/>
    <mergeCell ref="J43:Q43"/>
    <mergeCell ref="A37:G37"/>
    <mergeCell ref="A11:A12"/>
    <mergeCell ref="A15:A16"/>
    <mergeCell ref="A19:R19"/>
    <mergeCell ref="R20:R21"/>
    <mergeCell ref="J32:Q32"/>
    <mergeCell ref="J33:Q33"/>
    <mergeCell ref="J47:Q47"/>
    <mergeCell ref="J48:Q48"/>
    <mergeCell ref="J49:Q49"/>
    <mergeCell ref="J50:Q50"/>
    <mergeCell ref="J51:Q51"/>
    <mergeCell ref="J46:Q46"/>
    <mergeCell ref="J52:Q52"/>
    <mergeCell ref="J53:Q53"/>
    <mergeCell ref="J72:Q72"/>
    <mergeCell ref="J55:Q55"/>
    <mergeCell ref="J58:Q58"/>
    <mergeCell ref="J59:Q59"/>
    <mergeCell ref="J60:Q60"/>
    <mergeCell ref="P64:Q64"/>
    <mergeCell ref="J68:Q68"/>
    <mergeCell ref="J54:Q54"/>
    <mergeCell ref="J87:Q87"/>
    <mergeCell ref="J69:Q69"/>
    <mergeCell ref="J70:Q70"/>
    <mergeCell ref="J71:Q71"/>
    <mergeCell ref="P57:Q57"/>
    <mergeCell ref="J90:Q90"/>
    <mergeCell ref="J85:Q85"/>
    <mergeCell ref="J74:Q74"/>
    <mergeCell ref="J75:Q75"/>
    <mergeCell ref="J76:Q76"/>
    <mergeCell ref="J83:Q83"/>
    <mergeCell ref="J84:Q84"/>
    <mergeCell ref="J56:Q56"/>
    <mergeCell ref="J86:Q86"/>
    <mergeCell ref="J77:Q77"/>
    <mergeCell ref="J78:Q78"/>
    <mergeCell ref="J79:Q79"/>
    <mergeCell ref="J80:Q80"/>
    <mergeCell ref="J81:Q81"/>
    <mergeCell ref="J88:Q88"/>
    <mergeCell ref="J89:Q89"/>
    <mergeCell ref="J73:Q73"/>
    <mergeCell ref="J61:Q61"/>
    <mergeCell ref="J62:Q62"/>
    <mergeCell ref="A63:R63"/>
    <mergeCell ref="J65:Q65"/>
    <mergeCell ref="J66:Q66"/>
    <mergeCell ref="J67:Q67"/>
    <mergeCell ref="J82:Q82"/>
    <mergeCell ref="J42:Q42"/>
    <mergeCell ref="P40:Q40"/>
    <mergeCell ref="R11:R12"/>
    <mergeCell ref="R15:R16"/>
    <mergeCell ref="P30:Q30"/>
    <mergeCell ref="P37:Q37"/>
    <mergeCell ref="J38:Q38"/>
    <mergeCell ref="J34:Q34"/>
    <mergeCell ref="J35:Q35"/>
    <mergeCell ref="J36:Q36"/>
    <mergeCell ref="J31:Q31"/>
    <mergeCell ref="J41:Q41"/>
    <mergeCell ref="J39:Q39"/>
    <mergeCell ref="Q3:Q4"/>
    <mergeCell ref="Q11:Q12"/>
    <mergeCell ref="Q15:Q16"/>
    <mergeCell ref="Q20:Q2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="70" zoomScaleNormal="70" zoomScalePageLayoutView="0" workbookViewId="0" topLeftCell="A1">
      <pane ySplit="1" topLeftCell="A29" activePane="bottomLeft" state="frozen"/>
      <selection pane="topLeft" activeCell="A1" sqref="A1:M1"/>
      <selection pane="bottomLeft" activeCell="A46" sqref="A46"/>
    </sheetView>
  </sheetViews>
  <sheetFormatPr defaultColWidth="9.140625" defaultRowHeight="15"/>
  <cols>
    <col min="1" max="1" width="40.7109375" style="30" customWidth="1"/>
    <col min="2" max="2" width="40.7109375" style="30" hidden="1" customWidth="1"/>
    <col min="3" max="3" width="40.7109375" style="30" customWidth="1"/>
    <col min="4" max="4" width="34.8515625" style="30" customWidth="1"/>
    <col min="5" max="16384" width="9.140625" style="30" customWidth="1"/>
  </cols>
  <sheetData>
    <row r="1" spans="1:5" ht="60" customHeight="1">
      <c r="A1" s="237" t="s">
        <v>966</v>
      </c>
      <c r="B1" s="238"/>
      <c r="C1" s="238"/>
      <c r="D1" s="239"/>
      <c r="E1" s="29"/>
    </row>
    <row r="2" spans="1:4" ht="39.75" customHeight="1">
      <c r="A2" s="240" t="s">
        <v>235</v>
      </c>
      <c r="B2" s="241"/>
      <c r="C2" s="241"/>
      <c r="D2" s="242"/>
    </row>
    <row r="3" spans="1:5" s="3" customFormat="1" ht="39.75" customHeight="1">
      <c r="A3" s="100" t="s">
        <v>186</v>
      </c>
      <c r="B3" s="100" t="s">
        <v>229</v>
      </c>
      <c r="C3" s="135"/>
      <c r="D3" s="100" t="s">
        <v>237</v>
      </c>
      <c r="E3" s="35"/>
    </row>
    <row r="4" spans="1:5" ht="21.75" customHeight="1">
      <c r="A4" s="131" t="s">
        <v>187</v>
      </c>
      <c r="B4" s="82">
        <v>4.37</v>
      </c>
      <c r="C4" s="82">
        <v>5.54</v>
      </c>
      <c r="D4" s="80">
        <v>60034157</v>
      </c>
      <c r="E4" s="29"/>
    </row>
    <row r="5" spans="1:5" ht="21.75" customHeight="1">
      <c r="A5" s="131" t="s">
        <v>188</v>
      </c>
      <c r="B5" s="82">
        <v>8.72</v>
      </c>
      <c r="C5" s="82">
        <v>11.04</v>
      </c>
      <c r="D5" s="80">
        <v>60034220</v>
      </c>
      <c r="E5" s="29"/>
    </row>
    <row r="6" spans="1:5" ht="21.75" customHeight="1">
      <c r="A6" s="131" t="s">
        <v>189</v>
      </c>
      <c r="B6" s="82">
        <v>11.63</v>
      </c>
      <c r="C6" s="82">
        <v>14.71</v>
      </c>
      <c r="D6" s="80">
        <v>60034319</v>
      </c>
      <c r="E6" s="29"/>
    </row>
    <row r="7" spans="1:5" ht="21.75" customHeight="1">
      <c r="A7" s="131" t="s">
        <v>190</v>
      </c>
      <c r="B7" s="82">
        <v>13.09</v>
      </c>
      <c r="C7" s="82">
        <v>16.56</v>
      </c>
      <c r="D7" s="80">
        <v>60034327</v>
      </c>
      <c r="E7" s="29"/>
    </row>
    <row r="8" spans="1:5" ht="21.75" customHeight="1">
      <c r="A8" s="131" t="s">
        <v>191</v>
      </c>
      <c r="B8" s="82">
        <v>14.54</v>
      </c>
      <c r="C8" s="82">
        <v>18.4</v>
      </c>
      <c r="D8" s="80">
        <v>60034378</v>
      </c>
      <c r="E8" s="29"/>
    </row>
    <row r="9" spans="1:5" ht="21.75" customHeight="1">
      <c r="A9" s="131" t="s">
        <v>192</v>
      </c>
      <c r="B9" s="82">
        <v>26.15</v>
      </c>
      <c r="C9" s="82">
        <v>33.08</v>
      </c>
      <c r="D9" s="80">
        <v>60034360</v>
      </c>
      <c r="E9" s="29"/>
    </row>
    <row r="10" spans="1:5" s="34" customFormat="1" ht="39.75" customHeight="1">
      <c r="A10" s="243" t="s">
        <v>230</v>
      </c>
      <c r="B10" s="244"/>
      <c r="C10" s="244"/>
      <c r="D10" s="245"/>
      <c r="E10" s="33"/>
    </row>
    <row r="11" spans="1:5" ht="39.75" customHeight="1">
      <c r="A11" s="100" t="s">
        <v>186</v>
      </c>
      <c r="B11" s="100" t="s">
        <v>229</v>
      </c>
      <c r="C11" s="135"/>
      <c r="D11" s="121" t="s">
        <v>237</v>
      </c>
      <c r="E11" s="29"/>
    </row>
    <row r="12" spans="1:5" ht="21.75" customHeight="1">
      <c r="A12" s="131" t="s">
        <v>187</v>
      </c>
      <c r="B12" s="82">
        <v>10.6</v>
      </c>
      <c r="C12" s="82">
        <v>13.41</v>
      </c>
      <c r="D12" s="83">
        <v>60034300</v>
      </c>
      <c r="E12" s="29"/>
    </row>
    <row r="13" spans="1:5" ht="21.75" customHeight="1">
      <c r="A13" s="131" t="s">
        <v>188</v>
      </c>
      <c r="B13" s="82">
        <v>21.19</v>
      </c>
      <c r="C13" s="82">
        <v>26.81</v>
      </c>
      <c r="D13" s="83">
        <v>60034246</v>
      </c>
      <c r="E13" s="29"/>
    </row>
    <row r="14" spans="1:5" s="31" customFormat="1" ht="18">
      <c r="A14" s="78"/>
      <c r="B14" s="79"/>
      <c r="C14" s="79"/>
      <c r="D14" s="13"/>
      <c r="E14" s="36"/>
    </row>
    <row r="15" spans="1:5" s="31" customFormat="1" ht="18">
      <c r="A15" s="78"/>
      <c r="B15" s="79"/>
      <c r="C15" s="79"/>
      <c r="D15" s="13"/>
      <c r="E15" s="36"/>
    </row>
    <row r="16" spans="1:5" s="31" customFormat="1" ht="18">
      <c r="A16" s="78"/>
      <c r="B16" s="79"/>
      <c r="C16" s="79"/>
      <c r="D16" s="13"/>
      <c r="E16" s="36"/>
    </row>
    <row r="17" spans="1:5" ht="39.75" customHeight="1">
      <c r="A17" s="246" t="s">
        <v>231</v>
      </c>
      <c r="B17" s="247"/>
      <c r="C17" s="247"/>
      <c r="D17" s="248"/>
      <c r="E17" s="29"/>
    </row>
    <row r="18" spans="1:5" s="38" customFormat="1" ht="21.75" customHeight="1">
      <c r="A18" s="219" t="s">
        <v>187</v>
      </c>
      <c r="B18" s="220"/>
      <c r="C18" s="220"/>
      <c r="D18" s="221"/>
      <c r="E18" s="37"/>
    </row>
    <row r="19" spans="1:5" ht="21.75" customHeight="1">
      <c r="A19" s="249" t="s">
        <v>193</v>
      </c>
      <c r="B19" s="250"/>
      <c r="C19" s="250"/>
      <c r="D19" s="251"/>
      <c r="E19" s="29"/>
    </row>
    <row r="20" spans="1:5" s="38" customFormat="1" ht="21.75" customHeight="1">
      <c r="A20" s="231" t="s">
        <v>194</v>
      </c>
      <c r="B20" s="232"/>
      <c r="C20" s="232"/>
      <c r="D20" s="233"/>
      <c r="E20" s="37"/>
    </row>
    <row r="21" spans="1:5" ht="21.75" customHeight="1">
      <c r="A21" s="234" t="s">
        <v>195</v>
      </c>
      <c r="B21" s="235"/>
      <c r="C21" s="235"/>
      <c r="D21" s="236"/>
      <c r="E21" s="29"/>
    </row>
    <row r="22" spans="1:5" s="38" customFormat="1" ht="21.75" customHeight="1">
      <c r="A22" s="231" t="s">
        <v>196</v>
      </c>
      <c r="B22" s="232"/>
      <c r="C22" s="232"/>
      <c r="D22" s="233"/>
      <c r="E22" s="37"/>
    </row>
    <row r="23" spans="1:5" s="38" customFormat="1" ht="21.75" customHeight="1">
      <c r="A23" s="219" t="s">
        <v>188</v>
      </c>
      <c r="B23" s="220"/>
      <c r="C23" s="220"/>
      <c r="D23" s="221"/>
      <c r="E23" s="37"/>
    </row>
    <row r="24" spans="1:5" ht="21.75" customHeight="1">
      <c r="A24" s="231" t="s">
        <v>197</v>
      </c>
      <c r="B24" s="232"/>
      <c r="C24" s="232"/>
      <c r="D24" s="233"/>
      <c r="E24" s="29"/>
    </row>
    <row r="25" spans="1:4" s="38" customFormat="1" ht="21.75" customHeight="1">
      <c r="A25" s="231" t="s">
        <v>198</v>
      </c>
      <c r="B25" s="232"/>
      <c r="C25" s="232"/>
      <c r="D25" s="233"/>
    </row>
    <row r="26" spans="1:4" ht="21.75" customHeight="1">
      <c r="A26" s="231" t="s">
        <v>196</v>
      </c>
      <c r="B26" s="232"/>
      <c r="C26" s="232"/>
      <c r="D26" s="233"/>
    </row>
    <row r="27" spans="1:4" s="38" customFormat="1" ht="21.75" customHeight="1">
      <c r="A27" s="231" t="s">
        <v>199</v>
      </c>
      <c r="B27" s="232"/>
      <c r="C27" s="232"/>
      <c r="D27" s="233"/>
    </row>
    <row r="28" spans="1:4" ht="21.75" customHeight="1">
      <c r="A28" s="219" t="s">
        <v>200</v>
      </c>
      <c r="B28" s="220"/>
      <c r="C28" s="220"/>
      <c r="D28" s="221"/>
    </row>
    <row r="29" spans="1:4" ht="21.75" customHeight="1">
      <c r="A29" s="222" t="s">
        <v>201</v>
      </c>
      <c r="B29" s="223"/>
      <c r="C29" s="223"/>
      <c r="D29" s="224"/>
    </row>
    <row r="30" spans="1:4" ht="21.75" customHeight="1">
      <c r="A30" s="219" t="s">
        <v>190</v>
      </c>
      <c r="B30" s="220"/>
      <c r="C30" s="220"/>
      <c r="D30" s="221"/>
    </row>
    <row r="31" spans="1:4" ht="21.75" customHeight="1">
      <c r="A31" s="225" t="s">
        <v>202</v>
      </c>
      <c r="B31" s="226"/>
      <c r="C31" s="226"/>
      <c r="D31" s="227"/>
    </row>
    <row r="32" spans="1:4" ht="21.75" customHeight="1">
      <c r="A32" s="222" t="s">
        <v>201</v>
      </c>
      <c r="B32" s="223"/>
      <c r="C32" s="223"/>
      <c r="D32" s="224"/>
    </row>
    <row r="33" spans="1:4" ht="21.75" customHeight="1">
      <c r="A33" s="222" t="s">
        <v>203</v>
      </c>
      <c r="B33" s="223"/>
      <c r="C33" s="223"/>
      <c r="D33" s="224"/>
    </row>
    <row r="34" spans="1:4" ht="21.75" customHeight="1">
      <c r="A34" s="222" t="s">
        <v>204</v>
      </c>
      <c r="B34" s="223"/>
      <c r="C34" s="223"/>
      <c r="D34" s="224"/>
    </row>
    <row r="35" spans="1:4" ht="21.75" customHeight="1">
      <c r="A35" s="222" t="s">
        <v>205</v>
      </c>
      <c r="B35" s="223"/>
      <c r="C35" s="223"/>
      <c r="D35" s="224"/>
    </row>
    <row r="36" spans="1:4" ht="21.75" customHeight="1">
      <c r="A36" s="222" t="s">
        <v>206</v>
      </c>
      <c r="B36" s="223"/>
      <c r="C36" s="223"/>
      <c r="D36" s="224"/>
    </row>
    <row r="37" spans="1:4" ht="21.75" customHeight="1">
      <c r="A37" s="222" t="s">
        <v>207</v>
      </c>
      <c r="B37" s="223"/>
      <c r="C37" s="223"/>
      <c r="D37" s="224"/>
    </row>
    <row r="38" spans="1:4" ht="21.75" customHeight="1">
      <c r="A38" s="219" t="s">
        <v>208</v>
      </c>
      <c r="B38" s="220"/>
      <c r="C38" s="220"/>
      <c r="D38" s="221"/>
    </row>
    <row r="39" spans="1:4" ht="21.75" customHeight="1">
      <c r="A39" s="222" t="s">
        <v>204</v>
      </c>
      <c r="B39" s="223"/>
      <c r="C39" s="223"/>
      <c r="D39" s="224"/>
    </row>
    <row r="40" spans="1:4" ht="21.75" customHeight="1">
      <c r="A40" s="222" t="s">
        <v>209</v>
      </c>
      <c r="B40" s="223"/>
      <c r="C40" s="223"/>
      <c r="D40" s="224"/>
    </row>
    <row r="41" spans="1:4" ht="21.75" customHeight="1">
      <c r="A41" s="219" t="s">
        <v>210</v>
      </c>
      <c r="B41" s="220"/>
      <c r="C41" s="220"/>
      <c r="D41" s="221"/>
    </row>
    <row r="42" spans="1:4" ht="21.75" customHeight="1">
      <c r="A42" s="228" t="s">
        <v>211</v>
      </c>
      <c r="B42" s="229"/>
      <c r="C42" s="229"/>
      <c r="D42" s="230"/>
    </row>
    <row r="43" ht="21.75" customHeight="1"/>
    <row r="44" spans="1:3" ht="21.75" customHeight="1">
      <c r="A44" s="218" t="s">
        <v>970</v>
      </c>
      <c r="B44" s="218"/>
      <c r="C44" s="218"/>
    </row>
    <row r="45" spans="1:3" ht="18" customHeight="1">
      <c r="A45" s="218"/>
      <c r="B45" s="218"/>
      <c r="C45" s="218"/>
    </row>
  </sheetData>
  <sheetProtection/>
  <mergeCells count="30">
    <mergeCell ref="A1:D1"/>
    <mergeCell ref="A2:D2"/>
    <mergeCell ref="A10:D10"/>
    <mergeCell ref="A17:D17"/>
    <mergeCell ref="A18:D18"/>
    <mergeCell ref="A19:D19"/>
    <mergeCell ref="A20:D20"/>
    <mergeCell ref="A22:D22"/>
    <mergeCell ref="A23:D23"/>
    <mergeCell ref="A25:D25"/>
    <mergeCell ref="A27:D27"/>
    <mergeCell ref="A21:D21"/>
    <mergeCell ref="A24:D24"/>
    <mergeCell ref="A26:D26"/>
    <mergeCell ref="A42:D42"/>
    <mergeCell ref="A34:D34"/>
    <mergeCell ref="A35:D35"/>
    <mergeCell ref="A36:D36"/>
    <mergeCell ref="A38:D38"/>
    <mergeCell ref="A39:D39"/>
    <mergeCell ref="A44:C45"/>
    <mergeCell ref="A28:D28"/>
    <mergeCell ref="A29:D29"/>
    <mergeCell ref="A30:D30"/>
    <mergeCell ref="A31:D31"/>
    <mergeCell ref="A37:D37"/>
    <mergeCell ref="A41:D41"/>
    <mergeCell ref="A32:D32"/>
    <mergeCell ref="A33:D33"/>
    <mergeCell ref="A40:D4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70" zoomScaleNormal="70" zoomScalePageLayoutView="0" workbookViewId="0" topLeftCell="A34">
      <selection activeCell="A46" sqref="A46:O46"/>
    </sheetView>
  </sheetViews>
  <sheetFormatPr defaultColWidth="8.7109375" defaultRowHeight="21.75" customHeight="1"/>
  <cols>
    <col min="1" max="1" width="20.57421875" style="9" customWidth="1"/>
    <col min="2" max="2" width="54.8515625" style="9" customWidth="1"/>
    <col min="3" max="3" width="11.140625" style="9" bestFit="1" customWidth="1"/>
    <col min="4" max="4" width="10.57421875" style="9" hidden="1" customWidth="1"/>
    <col min="5" max="8" width="12.421875" style="9" hidden="1" customWidth="1"/>
    <col min="9" max="9" width="10.57421875" style="9" customWidth="1"/>
    <col min="10" max="12" width="12.421875" style="9" bestFit="1" customWidth="1"/>
    <col min="13" max="13" width="12.140625" style="9" customWidth="1"/>
    <col min="14" max="14" width="8.7109375" style="9" hidden="1" customWidth="1"/>
    <col min="15" max="15" width="0.13671875" style="9" hidden="1" customWidth="1"/>
    <col min="16" max="16384" width="8.7109375" style="9" customWidth="1"/>
  </cols>
  <sheetData>
    <row r="1" spans="1:13" ht="60" customHeight="1">
      <c r="A1" s="281" t="s">
        <v>967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45" customHeight="1">
      <c r="A2" s="283" t="s">
        <v>415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s="15" customFormat="1" ht="45" customHeight="1">
      <c r="A3" s="240" t="s">
        <v>141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</row>
    <row r="4" spans="1:13" s="89" customFormat="1" ht="21.75" customHeight="1">
      <c r="A4" s="265" t="s">
        <v>142</v>
      </c>
      <c r="B4" s="266"/>
      <c r="C4" s="183" t="s">
        <v>237</v>
      </c>
      <c r="D4" s="263" t="s">
        <v>143</v>
      </c>
      <c r="E4" s="190" t="s">
        <v>144</v>
      </c>
      <c r="F4" s="201"/>
      <c r="G4" s="201"/>
      <c r="H4" s="191"/>
      <c r="I4" s="263" t="s">
        <v>143</v>
      </c>
      <c r="J4" s="190" t="s">
        <v>144</v>
      </c>
      <c r="K4" s="201"/>
      <c r="L4" s="201"/>
      <c r="M4" s="191"/>
    </row>
    <row r="5" spans="1:13" s="89" customFormat="1" ht="21.75" customHeight="1">
      <c r="A5" s="267"/>
      <c r="B5" s="268"/>
      <c r="C5" s="184"/>
      <c r="D5" s="264"/>
      <c r="E5" s="100" t="s">
        <v>145</v>
      </c>
      <c r="F5" s="100" t="s">
        <v>146</v>
      </c>
      <c r="G5" s="100" t="s">
        <v>147</v>
      </c>
      <c r="H5" s="100" t="s">
        <v>148</v>
      </c>
      <c r="I5" s="264"/>
      <c r="J5" s="100" t="s">
        <v>145</v>
      </c>
      <c r="K5" s="100" t="s">
        <v>146</v>
      </c>
      <c r="L5" s="100" t="s">
        <v>147</v>
      </c>
      <c r="M5" s="100" t="s">
        <v>148</v>
      </c>
    </row>
    <row r="6" spans="1:13" s="15" customFormat="1" ht="21.75" customHeight="1">
      <c r="A6" s="132" t="s">
        <v>149</v>
      </c>
      <c r="B6" s="54" t="s">
        <v>150</v>
      </c>
      <c r="C6" s="55">
        <v>60000422</v>
      </c>
      <c r="D6" s="56">
        <v>0</v>
      </c>
      <c r="E6" s="57">
        <v>8.74</v>
      </c>
      <c r="F6" s="57">
        <v>7.02</v>
      </c>
      <c r="G6" s="57">
        <v>5.85</v>
      </c>
      <c r="H6" s="57">
        <v>5.25</v>
      </c>
      <c r="I6" s="56">
        <v>0</v>
      </c>
      <c r="J6" s="57">
        <v>11.06</v>
      </c>
      <c r="K6" s="57">
        <v>8.88</v>
      </c>
      <c r="L6" s="57">
        <v>7.41</v>
      </c>
      <c r="M6" s="57">
        <v>6.65</v>
      </c>
    </row>
    <row r="7" spans="1:13" s="144" customFormat="1" ht="21.75" customHeight="1">
      <c r="A7" s="277" t="s">
        <v>151</v>
      </c>
      <c r="B7" s="142" t="s">
        <v>152</v>
      </c>
      <c r="C7" s="143">
        <v>98972014</v>
      </c>
      <c r="D7" s="269">
        <v>11.52</v>
      </c>
      <c r="E7" s="269"/>
      <c r="F7" s="269"/>
      <c r="G7" s="269"/>
      <c r="H7" s="269"/>
      <c r="I7" s="269">
        <v>14.58</v>
      </c>
      <c r="J7" s="269"/>
      <c r="K7" s="269"/>
      <c r="L7" s="269"/>
      <c r="M7" s="269"/>
    </row>
    <row r="8" spans="1:13" ht="21.75" customHeight="1">
      <c r="A8" s="278"/>
      <c r="B8" s="60" t="s">
        <v>153</v>
      </c>
      <c r="C8" s="59">
        <v>98972022</v>
      </c>
      <c r="D8" s="258">
        <v>4.57</v>
      </c>
      <c r="E8" s="258"/>
      <c r="F8" s="258"/>
      <c r="G8" s="258"/>
      <c r="H8" s="258"/>
      <c r="I8" s="258">
        <v>5.79</v>
      </c>
      <c r="J8" s="258"/>
      <c r="K8" s="258"/>
      <c r="L8" s="258"/>
      <c r="M8" s="258"/>
    </row>
    <row r="9" spans="1:13" ht="21.75" customHeight="1">
      <c r="A9" s="278"/>
      <c r="B9" s="60" t="s">
        <v>154</v>
      </c>
      <c r="C9" s="59">
        <v>98972030</v>
      </c>
      <c r="D9" s="258">
        <v>5.16</v>
      </c>
      <c r="E9" s="258"/>
      <c r="F9" s="258"/>
      <c r="G9" s="258"/>
      <c r="H9" s="258"/>
      <c r="I9" s="258">
        <v>6.53</v>
      </c>
      <c r="J9" s="258"/>
      <c r="K9" s="258"/>
      <c r="L9" s="258"/>
      <c r="M9" s="258"/>
    </row>
    <row r="10" spans="1:13" ht="21.75" customHeight="1">
      <c r="A10" s="278"/>
      <c r="B10" s="60" t="s">
        <v>155</v>
      </c>
      <c r="C10" s="59">
        <v>98972049</v>
      </c>
      <c r="D10" s="258">
        <v>5.95</v>
      </c>
      <c r="E10" s="258"/>
      <c r="F10" s="258"/>
      <c r="G10" s="258"/>
      <c r="H10" s="258"/>
      <c r="I10" s="258">
        <v>7.53</v>
      </c>
      <c r="J10" s="258"/>
      <c r="K10" s="258"/>
      <c r="L10" s="258"/>
      <c r="M10" s="258"/>
    </row>
    <row r="11" spans="1:13" ht="21.75" customHeight="1">
      <c r="A11" s="278"/>
      <c r="B11" s="60" t="s">
        <v>156</v>
      </c>
      <c r="C11" s="59">
        <v>98972057</v>
      </c>
      <c r="D11" s="258">
        <v>6.97</v>
      </c>
      <c r="E11" s="258"/>
      <c r="F11" s="258"/>
      <c r="G11" s="258"/>
      <c r="H11" s="258"/>
      <c r="I11" s="258">
        <v>8.83</v>
      </c>
      <c r="J11" s="258"/>
      <c r="K11" s="258"/>
      <c r="L11" s="258"/>
      <c r="M11" s="258"/>
    </row>
    <row r="12" spans="1:13" ht="21.75" customHeight="1">
      <c r="A12" s="278"/>
      <c r="B12" s="60" t="s">
        <v>157</v>
      </c>
      <c r="C12" s="59">
        <v>98972065</v>
      </c>
      <c r="D12" s="258">
        <v>14.34</v>
      </c>
      <c r="E12" s="258"/>
      <c r="F12" s="258"/>
      <c r="G12" s="258"/>
      <c r="H12" s="258"/>
      <c r="I12" s="258">
        <v>18.14</v>
      </c>
      <c r="J12" s="258"/>
      <c r="K12" s="258"/>
      <c r="L12" s="258"/>
      <c r="M12" s="258"/>
    </row>
    <row r="13" spans="1:13" ht="21.75" customHeight="1">
      <c r="A13" s="278"/>
      <c r="B13" s="60" t="s">
        <v>158</v>
      </c>
      <c r="C13" s="59">
        <v>98972073</v>
      </c>
      <c r="D13" s="258">
        <v>11.65</v>
      </c>
      <c r="E13" s="258"/>
      <c r="F13" s="258"/>
      <c r="G13" s="258"/>
      <c r="H13" s="258"/>
      <c r="I13" s="258">
        <v>14.74</v>
      </c>
      <c r="J13" s="258"/>
      <c r="K13" s="258"/>
      <c r="L13" s="258"/>
      <c r="M13" s="258"/>
    </row>
    <row r="14" spans="1:13" ht="21.75" customHeight="1">
      <c r="A14" s="278"/>
      <c r="B14" s="60" t="s">
        <v>159</v>
      </c>
      <c r="C14" s="59">
        <v>98972081</v>
      </c>
      <c r="D14" s="258">
        <v>6.65</v>
      </c>
      <c r="E14" s="258"/>
      <c r="F14" s="258"/>
      <c r="G14" s="258"/>
      <c r="H14" s="258"/>
      <c r="I14" s="258">
        <v>8.42</v>
      </c>
      <c r="J14" s="258"/>
      <c r="K14" s="258"/>
      <c r="L14" s="258"/>
      <c r="M14" s="258"/>
    </row>
    <row r="15" spans="1:13" ht="21.75" customHeight="1">
      <c r="A15" s="279"/>
      <c r="B15" s="60" t="s">
        <v>160</v>
      </c>
      <c r="C15" s="59">
        <v>98972090</v>
      </c>
      <c r="D15" s="258">
        <v>15.61</v>
      </c>
      <c r="E15" s="258"/>
      <c r="F15" s="258"/>
      <c r="G15" s="258"/>
      <c r="H15" s="258"/>
      <c r="I15" s="258">
        <v>19.75</v>
      </c>
      <c r="J15" s="258"/>
      <c r="K15" s="258"/>
      <c r="L15" s="258"/>
      <c r="M15" s="258"/>
    </row>
    <row r="16" spans="1:13" ht="45" customHeight="1">
      <c r="A16" s="240" t="s">
        <v>161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</row>
    <row r="17" spans="1:13" s="89" customFormat="1" ht="21.75" customHeight="1">
      <c r="A17" s="265" t="s">
        <v>142</v>
      </c>
      <c r="B17" s="266"/>
      <c r="C17" s="183" t="s">
        <v>237</v>
      </c>
      <c r="D17" s="263" t="s">
        <v>143</v>
      </c>
      <c r="E17" s="190" t="s">
        <v>144</v>
      </c>
      <c r="F17" s="201"/>
      <c r="G17" s="201"/>
      <c r="H17" s="191"/>
      <c r="I17" s="263" t="s">
        <v>143</v>
      </c>
      <c r="J17" s="190" t="s">
        <v>144</v>
      </c>
      <c r="K17" s="201"/>
      <c r="L17" s="201"/>
      <c r="M17" s="191"/>
    </row>
    <row r="18" spans="1:13" s="89" customFormat="1" ht="21.75" customHeight="1">
      <c r="A18" s="267"/>
      <c r="B18" s="268"/>
      <c r="C18" s="184"/>
      <c r="D18" s="264"/>
      <c r="E18" s="100" t="s">
        <v>145</v>
      </c>
      <c r="F18" s="100" t="s">
        <v>146</v>
      </c>
      <c r="G18" s="100" t="s">
        <v>147</v>
      </c>
      <c r="H18" s="100" t="s">
        <v>148</v>
      </c>
      <c r="I18" s="264"/>
      <c r="J18" s="100" t="s">
        <v>145</v>
      </c>
      <c r="K18" s="100" t="s">
        <v>146</v>
      </c>
      <c r="L18" s="100" t="s">
        <v>147</v>
      </c>
      <c r="M18" s="100" t="s">
        <v>148</v>
      </c>
    </row>
    <row r="19" spans="1:13" ht="21.75" customHeight="1">
      <c r="A19" s="132" t="s">
        <v>149</v>
      </c>
      <c r="B19" s="54" t="s">
        <v>150</v>
      </c>
      <c r="C19" s="55">
        <v>60000465</v>
      </c>
      <c r="D19" s="56">
        <v>1</v>
      </c>
      <c r="E19" s="57">
        <v>20.38</v>
      </c>
      <c r="F19" s="57">
        <v>16.38</v>
      </c>
      <c r="G19" s="57">
        <v>13.63</v>
      </c>
      <c r="H19" s="57">
        <v>12.28</v>
      </c>
      <c r="I19" s="56">
        <v>1</v>
      </c>
      <c r="J19" s="57">
        <v>25.79</v>
      </c>
      <c r="K19" s="57">
        <v>20.73</v>
      </c>
      <c r="L19" s="57">
        <v>17.24</v>
      </c>
      <c r="M19" s="57">
        <v>15.54</v>
      </c>
    </row>
    <row r="20" spans="1:13" ht="21.75" customHeight="1">
      <c r="A20" s="277" t="s">
        <v>151</v>
      </c>
      <c r="B20" s="60" t="s">
        <v>162</v>
      </c>
      <c r="C20" s="59">
        <v>98972103</v>
      </c>
      <c r="D20" s="258">
        <v>22.42</v>
      </c>
      <c r="E20" s="258"/>
      <c r="F20" s="258"/>
      <c r="G20" s="258"/>
      <c r="H20" s="258"/>
      <c r="I20" s="258">
        <v>28.36</v>
      </c>
      <c r="J20" s="258"/>
      <c r="K20" s="258"/>
      <c r="L20" s="258"/>
      <c r="M20" s="258"/>
    </row>
    <row r="21" spans="1:13" ht="21.75" customHeight="1">
      <c r="A21" s="278"/>
      <c r="B21" s="60" t="s">
        <v>163</v>
      </c>
      <c r="C21" s="59">
        <v>98972111</v>
      </c>
      <c r="D21" s="258">
        <v>22.42</v>
      </c>
      <c r="E21" s="258"/>
      <c r="F21" s="258"/>
      <c r="G21" s="258"/>
      <c r="H21" s="258"/>
      <c r="I21" s="258">
        <v>28.36</v>
      </c>
      <c r="J21" s="258"/>
      <c r="K21" s="258"/>
      <c r="L21" s="258"/>
      <c r="M21" s="258"/>
    </row>
    <row r="22" spans="1:13" ht="21.75" customHeight="1">
      <c r="A22" s="278"/>
      <c r="B22" s="60" t="s">
        <v>164</v>
      </c>
      <c r="C22" s="59">
        <v>98972120</v>
      </c>
      <c r="D22" s="258">
        <v>29.67</v>
      </c>
      <c r="E22" s="258"/>
      <c r="F22" s="258"/>
      <c r="G22" s="258"/>
      <c r="H22" s="258"/>
      <c r="I22" s="258">
        <v>37.54</v>
      </c>
      <c r="J22" s="258"/>
      <c r="K22" s="258"/>
      <c r="L22" s="258"/>
      <c r="M22" s="258"/>
    </row>
    <row r="23" spans="1:13" ht="21.75" customHeight="1">
      <c r="A23" s="278"/>
      <c r="B23" s="60" t="s">
        <v>165</v>
      </c>
      <c r="C23" s="59">
        <v>98972138</v>
      </c>
      <c r="D23" s="258">
        <v>30.38</v>
      </c>
      <c r="E23" s="258"/>
      <c r="F23" s="258"/>
      <c r="G23" s="258"/>
      <c r="H23" s="258"/>
      <c r="I23" s="258">
        <v>38.44</v>
      </c>
      <c r="J23" s="258"/>
      <c r="K23" s="258"/>
      <c r="L23" s="258"/>
      <c r="M23" s="258"/>
    </row>
    <row r="24" spans="1:13" ht="21.75" customHeight="1">
      <c r="A24" s="279"/>
      <c r="B24" s="60" t="s">
        <v>166</v>
      </c>
      <c r="C24" s="59">
        <v>98972146</v>
      </c>
      <c r="D24" s="258">
        <v>13.44</v>
      </c>
      <c r="E24" s="258"/>
      <c r="F24" s="258"/>
      <c r="G24" s="258"/>
      <c r="H24" s="258"/>
      <c r="I24" s="258">
        <v>17.01</v>
      </c>
      <c r="J24" s="258"/>
      <c r="K24" s="258"/>
      <c r="L24" s="258"/>
      <c r="M24" s="258"/>
    </row>
    <row r="25" spans="1:13" ht="45" customHeight="1">
      <c r="A25" s="240" t="s">
        <v>167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</row>
    <row r="26" spans="1:13" s="89" customFormat="1" ht="21.75" customHeight="1">
      <c r="A26" s="265" t="s">
        <v>142</v>
      </c>
      <c r="B26" s="266"/>
      <c r="C26" s="183" t="s">
        <v>237</v>
      </c>
      <c r="D26" s="263" t="s">
        <v>143</v>
      </c>
      <c r="E26" s="190" t="s">
        <v>144</v>
      </c>
      <c r="F26" s="201"/>
      <c r="G26" s="201"/>
      <c r="H26" s="191"/>
      <c r="I26" s="263" t="s">
        <v>143</v>
      </c>
      <c r="J26" s="190" t="s">
        <v>144</v>
      </c>
      <c r="K26" s="201"/>
      <c r="L26" s="201"/>
      <c r="M26" s="191"/>
    </row>
    <row r="27" spans="1:13" s="89" customFormat="1" ht="21.75" customHeight="1">
      <c r="A27" s="267"/>
      <c r="B27" s="268"/>
      <c r="C27" s="184"/>
      <c r="D27" s="264"/>
      <c r="E27" s="100" t="s">
        <v>145</v>
      </c>
      <c r="F27" s="100" t="s">
        <v>146</v>
      </c>
      <c r="G27" s="100" t="s">
        <v>147</v>
      </c>
      <c r="H27" s="100" t="s">
        <v>148</v>
      </c>
      <c r="I27" s="264"/>
      <c r="J27" s="100" t="s">
        <v>145</v>
      </c>
      <c r="K27" s="100" t="s">
        <v>146</v>
      </c>
      <c r="L27" s="100" t="s">
        <v>147</v>
      </c>
      <c r="M27" s="100" t="s">
        <v>148</v>
      </c>
    </row>
    <row r="28" spans="1:13" s="15" customFormat="1" ht="21.75" customHeight="1">
      <c r="A28" s="16" t="s">
        <v>149</v>
      </c>
      <c r="B28" s="54" t="s">
        <v>168</v>
      </c>
      <c r="C28" s="55">
        <v>60000414</v>
      </c>
      <c r="D28" s="56">
        <v>1</v>
      </c>
      <c r="E28" s="57">
        <v>20.38</v>
      </c>
      <c r="F28" s="57">
        <v>16.38</v>
      </c>
      <c r="G28" s="57">
        <v>13.63</v>
      </c>
      <c r="H28" s="57">
        <v>12.28</v>
      </c>
      <c r="I28" s="56">
        <v>1</v>
      </c>
      <c r="J28" s="57">
        <v>25.79</v>
      </c>
      <c r="K28" s="57">
        <v>20.73</v>
      </c>
      <c r="L28" s="57">
        <v>17.24</v>
      </c>
      <c r="M28" s="57">
        <v>15.54</v>
      </c>
    </row>
    <row r="29" spans="1:13" ht="21.75" customHeight="1">
      <c r="A29" s="274" t="s">
        <v>151</v>
      </c>
      <c r="B29" s="60" t="s">
        <v>162</v>
      </c>
      <c r="C29" s="59">
        <v>98972154</v>
      </c>
      <c r="D29" s="258">
        <v>21.9</v>
      </c>
      <c r="E29" s="258"/>
      <c r="F29" s="258"/>
      <c r="G29" s="258"/>
      <c r="H29" s="258"/>
      <c r="I29" s="258">
        <v>27.71</v>
      </c>
      <c r="J29" s="258"/>
      <c r="K29" s="258"/>
      <c r="L29" s="258"/>
      <c r="M29" s="258"/>
    </row>
    <row r="30" spans="1:13" ht="21.75" customHeight="1">
      <c r="A30" s="275"/>
      <c r="B30" s="60" t="s">
        <v>169</v>
      </c>
      <c r="C30" s="59">
        <v>98972162</v>
      </c>
      <c r="D30" s="258">
        <v>25.21</v>
      </c>
      <c r="E30" s="258"/>
      <c r="F30" s="258"/>
      <c r="G30" s="258"/>
      <c r="H30" s="258"/>
      <c r="I30" s="258">
        <v>31.89</v>
      </c>
      <c r="J30" s="258"/>
      <c r="K30" s="258"/>
      <c r="L30" s="258"/>
      <c r="M30" s="258"/>
    </row>
    <row r="31" spans="1:13" ht="21.75" customHeight="1">
      <c r="A31" s="275"/>
      <c r="B31" s="60" t="s">
        <v>170</v>
      </c>
      <c r="C31" s="59">
        <v>98972170</v>
      </c>
      <c r="D31" s="258">
        <v>9.55</v>
      </c>
      <c r="E31" s="258"/>
      <c r="F31" s="258"/>
      <c r="G31" s="258"/>
      <c r="H31" s="258"/>
      <c r="I31" s="258">
        <v>12.08</v>
      </c>
      <c r="J31" s="258"/>
      <c r="K31" s="258"/>
      <c r="L31" s="258"/>
      <c r="M31" s="258"/>
    </row>
    <row r="32" spans="1:13" ht="21.75" customHeight="1">
      <c r="A32" s="275"/>
      <c r="B32" s="60" t="s">
        <v>171</v>
      </c>
      <c r="C32" s="59">
        <v>98972189</v>
      </c>
      <c r="D32" s="258">
        <v>11.3</v>
      </c>
      <c r="E32" s="258"/>
      <c r="F32" s="258"/>
      <c r="G32" s="258"/>
      <c r="H32" s="258"/>
      <c r="I32" s="258">
        <v>14.3</v>
      </c>
      <c r="J32" s="258"/>
      <c r="K32" s="258"/>
      <c r="L32" s="258"/>
      <c r="M32" s="258"/>
    </row>
    <row r="33" spans="1:13" ht="21.75" customHeight="1">
      <c r="A33" s="276"/>
      <c r="B33" s="60" t="s">
        <v>172</v>
      </c>
      <c r="C33" s="59">
        <v>98972197</v>
      </c>
      <c r="D33" s="260">
        <v>25.45</v>
      </c>
      <c r="E33" s="261"/>
      <c r="F33" s="261"/>
      <c r="G33" s="261"/>
      <c r="H33" s="262"/>
      <c r="I33" s="258">
        <v>32.2</v>
      </c>
      <c r="J33" s="258"/>
      <c r="K33" s="258"/>
      <c r="L33" s="258"/>
      <c r="M33" s="258"/>
    </row>
    <row r="34" spans="1:13" s="89" customFormat="1" ht="21.75" customHeight="1">
      <c r="A34" s="265" t="s">
        <v>142</v>
      </c>
      <c r="B34" s="266"/>
      <c r="C34" s="183" t="s">
        <v>237</v>
      </c>
      <c r="D34" s="263" t="s">
        <v>143</v>
      </c>
      <c r="E34" s="190" t="s">
        <v>144</v>
      </c>
      <c r="F34" s="201"/>
      <c r="G34" s="201"/>
      <c r="H34" s="191"/>
      <c r="I34" s="263" t="s">
        <v>143</v>
      </c>
      <c r="J34" s="190" t="s">
        <v>144</v>
      </c>
      <c r="K34" s="201"/>
      <c r="L34" s="201"/>
      <c r="M34" s="191"/>
    </row>
    <row r="35" spans="1:13" s="89" customFormat="1" ht="21.75" customHeight="1">
      <c r="A35" s="267"/>
      <c r="B35" s="268"/>
      <c r="C35" s="184"/>
      <c r="D35" s="264"/>
      <c r="E35" s="100" t="s">
        <v>145</v>
      </c>
      <c r="F35" s="100" t="s">
        <v>146</v>
      </c>
      <c r="G35" s="100" t="s">
        <v>147</v>
      </c>
      <c r="H35" s="100" t="s">
        <v>148</v>
      </c>
      <c r="I35" s="264"/>
      <c r="J35" s="100" t="s">
        <v>145</v>
      </c>
      <c r="K35" s="100" t="s">
        <v>146</v>
      </c>
      <c r="L35" s="100" t="s">
        <v>147</v>
      </c>
      <c r="M35" s="100" t="s">
        <v>148</v>
      </c>
    </row>
    <row r="36" spans="1:13" ht="21.75" customHeight="1">
      <c r="A36" s="16" t="s">
        <v>149</v>
      </c>
      <c r="B36" s="54" t="s">
        <v>168</v>
      </c>
      <c r="C36" s="55">
        <v>60000414</v>
      </c>
      <c r="D36" s="56">
        <v>2</v>
      </c>
      <c r="E36" s="39">
        <v>29.11</v>
      </c>
      <c r="F36" s="39">
        <v>23.39</v>
      </c>
      <c r="G36" s="39">
        <v>19.47</v>
      </c>
      <c r="H36" s="39">
        <v>17.51</v>
      </c>
      <c r="I36" s="56">
        <v>2</v>
      </c>
      <c r="J36" s="39">
        <v>36.83</v>
      </c>
      <c r="K36" s="39">
        <v>29.59</v>
      </c>
      <c r="L36" s="39">
        <v>24.63</v>
      </c>
      <c r="M36" s="39">
        <v>22.16</v>
      </c>
    </row>
    <row r="37" spans="1:13" ht="21.75" customHeight="1">
      <c r="A37" s="274" t="s">
        <v>151</v>
      </c>
      <c r="B37" s="60" t="s">
        <v>173</v>
      </c>
      <c r="C37" s="59">
        <v>98972200</v>
      </c>
      <c r="D37" s="258">
        <v>62.7</v>
      </c>
      <c r="E37" s="258"/>
      <c r="F37" s="258"/>
      <c r="G37" s="258"/>
      <c r="H37" s="258"/>
      <c r="I37" s="258">
        <v>79.33</v>
      </c>
      <c r="J37" s="258"/>
      <c r="K37" s="258"/>
      <c r="L37" s="258"/>
      <c r="M37" s="258"/>
    </row>
    <row r="38" spans="1:13" ht="21.75" customHeight="1">
      <c r="A38" s="275"/>
      <c r="B38" s="60" t="s">
        <v>164</v>
      </c>
      <c r="C38" s="59">
        <v>98972219</v>
      </c>
      <c r="D38" s="258">
        <v>37.11</v>
      </c>
      <c r="E38" s="258"/>
      <c r="F38" s="258"/>
      <c r="G38" s="258"/>
      <c r="H38" s="258"/>
      <c r="I38" s="258">
        <v>46.95</v>
      </c>
      <c r="J38" s="258"/>
      <c r="K38" s="258"/>
      <c r="L38" s="258"/>
      <c r="M38" s="258"/>
    </row>
    <row r="39" spans="1:13" ht="21.75" customHeight="1">
      <c r="A39" s="275"/>
      <c r="B39" s="60" t="s">
        <v>174</v>
      </c>
      <c r="C39" s="59">
        <v>98972227</v>
      </c>
      <c r="D39" s="260">
        <v>87.14</v>
      </c>
      <c r="E39" s="261"/>
      <c r="F39" s="261"/>
      <c r="G39" s="261"/>
      <c r="H39" s="262"/>
      <c r="I39" s="258">
        <v>110.24</v>
      </c>
      <c r="J39" s="258"/>
      <c r="K39" s="258"/>
      <c r="L39" s="258"/>
      <c r="M39" s="258"/>
    </row>
    <row r="40" spans="1:13" ht="21.75" customHeight="1">
      <c r="A40" s="275"/>
      <c r="B40" s="60" t="s">
        <v>175</v>
      </c>
      <c r="C40" s="59">
        <v>98972235</v>
      </c>
      <c r="D40" s="260">
        <v>52.79</v>
      </c>
      <c r="E40" s="261"/>
      <c r="F40" s="261"/>
      <c r="G40" s="261"/>
      <c r="H40" s="262"/>
      <c r="I40" s="258">
        <v>66.79</v>
      </c>
      <c r="J40" s="258"/>
      <c r="K40" s="258"/>
      <c r="L40" s="258"/>
      <c r="M40" s="258"/>
    </row>
    <row r="41" spans="1:13" ht="21.75" customHeight="1">
      <c r="A41" s="275"/>
      <c r="B41" s="60" t="s">
        <v>176</v>
      </c>
      <c r="C41" s="59">
        <v>98972243</v>
      </c>
      <c r="D41" s="258">
        <v>26.75</v>
      </c>
      <c r="E41" s="258"/>
      <c r="F41" s="258"/>
      <c r="G41" s="258"/>
      <c r="H41" s="258"/>
      <c r="I41" s="258">
        <v>33.84</v>
      </c>
      <c r="J41" s="258"/>
      <c r="K41" s="258"/>
      <c r="L41" s="258"/>
      <c r="M41" s="258"/>
    </row>
    <row r="42" spans="1:13" ht="21.75" customHeight="1">
      <c r="A42" s="275"/>
      <c r="B42" s="174" t="s">
        <v>177</v>
      </c>
      <c r="C42" s="175">
        <v>98972251</v>
      </c>
      <c r="D42" s="259">
        <v>93.41</v>
      </c>
      <c r="E42" s="259"/>
      <c r="F42" s="259"/>
      <c r="G42" s="259"/>
      <c r="H42" s="259"/>
      <c r="I42" s="259">
        <v>118.17</v>
      </c>
      <c r="J42" s="259"/>
      <c r="K42" s="259"/>
      <c r="L42" s="259"/>
      <c r="M42" s="259"/>
    </row>
    <row r="43" spans="1:15" ht="21.75" customHeight="1">
      <c r="A43" s="27" t="s">
        <v>178</v>
      </c>
      <c r="B43" s="28"/>
      <c r="C43" s="86"/>
      <c r="D43" s="86"/>
      <c r="E43" s="86"/>
      <c r="F43" s="86"/>
      <c r="G43" s="86"/>
      <c r="H43" s="87"/>
      <c r="I43" s="86"/>
      <c r="J43" s="86"/>
      <c r="K43" s="86"/>
      <c r="L43" s="86"/>
      <c r="M43" s="87"/>
      <c r="N43" s="28"/>
      <c r="O43" s="176"/>
    </row>
    <row r="44" spans="1:15" ht="21.75" customHeight="1">
      <c r="A44" s="18"/>
      <c r="B44" s="17"/>
      <c r="C44" s="19"/>
      <c r="D44" s="19"/>
      <c r="E44" s="19"/>
      <c r="F44" s="19"/>
      <c r="G44" s="19"/>
      <c r="H44" s="20"/>
      <c r="I44" s="19"/>
      <c r="J44" s="19"/>
      <c r="K44" s="19"/>
      <c r="L44" s="19"/>
      <c r="M44" s="20"/>
      <c r="N44" s="17"/>
      <c r="O44" s="14"/>
    </row>
    <row r="45" spans="1:15" ht="21.75" customHeight="1">
      <c r="A45" s="21" t="s">
        <v>179</v>
      </c>
      <c r="B45" s="17"/>
      <c r="C45" s="22"/>
      <c r="D45" s="22"/>
      <c r="E45" s="22"/>
      <c r="F45" s="22"/>
      <c r="G45" s="22"/>
      <c r="H45" s="23"/>
      <c r="I45" s="22"/>
      <c r="J45" s="22"/>
      <c r="K45" s="22"/>
      <c r="L45" s="22"/>
      <c r="M45" s="23"/>
      <c r="N45" s="17"/>
      <c r="O45" s="14"/>
    </row>
    <row r="46" spans="1:16" s="130" customFormat="1" ht="36" customHeight="1">
      <c r="A46" s="280" t="s">
        <v>990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1"/>
    </row>
    <row r="47" spans="1:15" ht="21.75" customHeight="1">
      <c r="A47" s="24" t="s">
        <v>181</v>
      </c>
      <c r="B47" s="25"/>
      <c r="C47" s="25"/>
      <c r="D47" s="25"/>
      <c r="E47" s="25"/>
      <c r="F47" s="25"/>
      <c r="G47" s="25"/>
      <c r="H47" s="23"/>
      <c r="I47" s="25"/>
      <c r="J47" s="25"/>
      <c r="K47" s="25"/>
      <c r="L47" s="25"/>
      <c r="M47" s="23"/>
      <c r="N47" s="17"/>
      <c r="O47" s="14"/>
    </row>
    <row r="48" spans="1:15" ht="21.75" customHeight="1">
      <c r="A48" s="270" t="s">
        <v>182</v>
      </c>
      <c r="B48" s="271"/>
      <c r="C48" s="271"/>
      <c r="D48" s="271"/>
      <c r="E48" s="271"/>
      <c r="F48" s="271"/>
      <c r="G48" s="271"/>
      <c r="H48" s="23"/>
      <c r="I48" s="17"/>
      <c r="J48" s="17"/>
      <c r="K48" s="17"/>
      <c r="L48" s="17"/>
      <c r="M48" s="23"/>
      <c r="N48" s="17"/>
      <c r="O48" s="14"/>
    </row>
    <row r="49" spans="1:15" ht="21.75" customHeight="1">
      <c r="A49" s="270" t="s">
        <v>183</v>
      </c>
      <c r="B49" s="271"/>
      <c r="C49" s="271"/>
      <c r="D49" s="271"/>
      <c r="E49" s="271"/>
      <c r="F49" s="271"/>
      <c r="G49" s="271"/>
      <c r="H49" s="14"/>
      <c r="I49" s="17"/>
      <c r="J49" s="17"/>
      <c r="K49" s="17"/>
      <c r="L49" s="17"/>
      <c r="M49" s="14"/>
      <c r="N49" s="17"/>
      <c r="O49" s="14"/>
    </row>
    <row r="50" spans="1:15" ht="21.75" customHeight="1">
      <c r="A50" s="272" t="s">
        <v>184</v>
      </c>
      <c r="B50" s="273"/>
      <c r="C50" s="273"/>
      <c r="D50" s="273"/>
      <c r="E50" s="273"/>
      <c r="F50" s="273"/>
      <c r="G50" s="273"/>
      <c r="H50" s="26"/>
      <c r="I50" s="88"/>
      <c r="J50" s="88"/>
      <c r="K50" s="88"/>
      <c r="L50" s="88"/>
      <c r="M50" s="26"/>
      <c r="N50" s="88"/>
      <c r="O50" s="26"/>
    </row>
    <row r="52" spans="1:3" ht="21.75" customHeight="1">
      <c r="A52" s="252" t="s">
        <v>970</v>
      </c>
      <c r="B52" s="253"/>
      <c r="C52" s="254"/>
    </row>
    <row r="53" spans="1:3" ht="21.75" customHeight="1">
      <c r="A53" s="255"/>
      <c r="B53" s="256"/>
      <c r="C53" s="257"/>
    </row>
  </sheetData>
  <sheetProtection/>
  <mergeCells count="88">
    <mergeCell ref="A46:O46"/>
    <mergeCell ref="A1:M1"/>
    <mergeCell ref="A2:M2"/>
    <mergeCell ref="A3:M3"/>
    <mergeCell ref="D13:H13"/>
    <mergeCell ref="D14:H14"/>
    <mergeCell ref="D15:H15"/>
    <mergeCell ref="A4:B5"/>
    <mergeCell ref="C4:C5"/>
    <mergeCell ref="D4:D5"/>
    <mergeCell ref="E4:H4"/>
    <mergeCell ref="A7:A15"/>
    <mergeCell ref="D7:H7"/>
    <mergeCell ref="D8:H8"/>
    <mergeCell ref="D9:H9"/>
    <mergeCell ref="D10:H10"/>
    <mergeCell ref="D11:H11"/>
    <mergeCell ref="D12:H12"/>
    <mergeCell ref="A20:A24"/>
    <mergeCell ref="D20:H20"/>
    <mergeCell ref="D21:H21"/>
    <mergeCell ref="D22:H22"/>
    <mergeCell ref="D23:H23"/>
    <mergeCell ref="D17:D18"/>
    <mergeCell ref="E17:H17"/>
    <mergeCell ref="D24:H24"/>
    <mergeCell ref="A29:A33"/>
    <mergeCell ref="D29:H29"/>
    <mergeCell ref="D30:H30"/>
    <mergeCell ref="D31:H31"/>
    <mergeCell ref="D32:H32"/>
    <mergeCell ref="D33:H33"/>
    <mergeCell ref="D42:H42"/>
    <mergeCell ref="A48:G48"/>
    <mergeCell ref="A49:G49"/>
    <mergeCell ref="A50:G50"/>
    <mergeCell ref="A34:B35"/>
    <mergeCell ref="C34:C35"/>
    <mergeCell ref="D34:D35"/>
    <mergeCell ref="E34:H34"/>
    <mergeCell ref="A37:A42"/>
    <mergeCell ref="D37:H37"/>
    <mergeCell ref="D41:H41"/>
    <mergeCell ref="I4:I5"/>
    <mergeCell ref="J4:M4"/>
    <mergeCell ref="I7:M7"/>
    <mergeCell ref="I8:M8"/>
    <mergeCell ref="I9:M9"/>
    <mergeCell ref="I10:M10"/>
    <mergeCell ref="D26:D27"/>
    <mergeCell ref="E26:H26"/>
    <mergeCell ref="I11:M11"/>
    <mergeCell ref="I12:M12"/>
    <mergeCell ref="I13:M13"/>
    <mergeCell ref="I14:M14"/>
    <mergeCell ref="I15:M15"/>
    <mergeCell ref="I17:I18"/>
    <mergeCell ref="J17:M17"/>
    <mergeCell ref="A16:M16"/>
    <mergeCell ref="A17:B18"/>
    <mergeCell ref="C17:C18"/>
    <mergeCell ref="I20:M20"/>
    <mergeCell ref="I21:M21"/>
    <mergeCell ref="I22:M22"/>
    <mergeCell ref="I23:M23"/>
    <mergeCell ref="I24:M24"/>
    <mergeCell ref="I26:I27"/>
    <mergeCell ref="J26:M26"/>
    <mergeCell ref="A25:M25"/>
    <mergeCell ref="A26:B27"/>
    <mergeCell ref="C26:C27"/>
    <mergeCell ref="I29:M29"/>
    <mergeCell ref="I30:M30"/>
    <mergeCell ref="I31:M31"/>
    <mergeCell ref="I32:M32"/>
    <mergeCell ref="I33:M33"/>
    <mergeCell ref="I34:I35"/>
    <mergeCell ref="J34:M34"/>
    <mergeCell ref="A52:C53"/>
    <mergeCell ref="I37:M37"/>
    <mergeCell ref="I38:M38"/>
    <mergeCell ref="I39:M39"/>
    <mergeCell ref="I40:M40"/>
    <mergeCell ref="I41:M41"/>
    <mergeCell ref="I42:M42"/>
    <mergeCell ref="D38:H38"/>
    <mergeCell ref="D39:H39"/>
    <mergeCell ref="D40:H4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5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34.5" customHeight="1"/>
  <cols>
    <col min="1" max="1" width="18.00390625" style="0" customWidth="1"/>
    <col min="2" max="2" width="72.421875" style="0" customWidth="1"/>
    <col min="3" max="3" width="18.421875" style="0" customWidth="1"/>
    <col min="4" max="4" width="16.8515625" style="0" hidden="1" customWidth="1"/>
    <col min="5" max="5" width="14.57421875" style="177" bestFit="1" customWidth="1"/>
    <col min="6" max="6" width="11.57421875" style="0" customWidth="1"/>
  </cols>
  <sheetData>
    <row r="1" spans="1:5" ht="34.5" customHeight="1">
      <c r="A1" s="287" t="s">
        <v>967</v>
      </c>
      <c r="B1" s="288"/>
      <c r="C1" s="288"/>
      <c r="D1" s="288"/>
      <c r="E1" s="288"/>
    </row>
    <row r="2" spans="1:5" ht="34.5" customHeight="1">
      <c r="A2" s="204" t="s">
        <v>238</v>
      </c>
      <c r="B2" s="205"/>
      <c r="C2" s="205"/>
      <c r="D2" s="205"/>
      <c r="E2" s="205"/>
    </row>
    <row r="3" spans="1:5" ht="34.5" customHeight="1">
      <c r="A3" s="289" t="s">
        <v>237</v>
      </c>
      <c r="B3" s="291" t="s">
        <v>239</v>
      </c>
      <c r="C3" s="285" t="s">
        <v>240</v>
      </c>
      <c r="D3" s="285" t="s">
        <v>241</v>
      </c>
      <c r="E3" s="285" t="s">
        <v>241</v>
      </c>
    </row>
    <row r="4" spans="1:5" ht="31.5" customHeight="1" thickBot="1">
      <c r="A4" s="290"/>
      <c r="B4" s="292"/>
      <c r="C4" s="286"/>
      <c r="D4" s="286"/>
      <c r="E4" s="286"/>
    </row>
    <row r="5" spans="1:5" s="141" customFormat="1" ht="34.5" customHeight="1">
      <c r="A5" s="145" t="s">
        <v>448</v>
      </c>
      <c r="B5" s="160" t="s">
        <v>449</v>
      </c>
      <c r="C5" s="145" t="s">
        <v>242</v>
      </c>
      <c r="D5" s="162">
        <v>0.13</v>
      </c>
      <c r="E5" s="179">
        <f>D5+D5*0.1</f>
        <v>0.14300000000000002</v>
      </c>
    </row>
    <row r="6" spans="1:5" s="141" customFormat="1" ht="34.5" customHeight="1">
      <c r="A6" s="145" t="s">
        <v>450</v>
      </c>
      <c r="B6" s="146" t="s">
        <v>243</v>
      </c>
      <c r="C6" s="145" t="s">
        <v>242</v>
      </c>
      <c r="D6" s="162">
        <v>0.58</v>
      </c>
      <c r="E6" s="178">
        <f aca="true" t="shared" si="0" ref="E6:E69">D6+D6*0.1</f>
        <v>0.6379999999999999</v>
      </c>
    </row>
    <row r="7" spans="1:5" s="141" customFormat="1" ht="34.5" customHeight="1">
      <c r="A7" s="147" t="s">
        <v>451</v>
      </c>
      <c r="B7" s="160" t="s">
        <v>452</v>
      </c>
      <c r="C7" s="145" t="s">
        <v>242</v>
      </c>
      <c r="D7" s="162">
        <v>3.71</v>
      </c>
      <c r="E7" s="178">
        <f t="shared" si="0"/>
        <v>4.0809999999999995</v>
      </c>
    </row>
    <row r="8" spans="1:5" s="141" customFormat="1" ht="34.5" customHeight="1">
      <c r="A8" s="145" t="s">
        <v>453</v>
      </c>
      <c r="B8" s="160" t="s">
        <v>454</v>
      </c>
      <c r="C8" s="145" t="s">
        <v>242</v>
      </c>
      <c r="D8" s="162">
        <v>117.15</v>
      </c>
      <c r="E8" s="178">
        <f t="shared" si="0"/>
        <v>128.865</v>
      </c>
    </row>
    <row r="9" spans="1:5" s="141" customFormat="1" ht="34.5" customHeight="1">
      <c r="A9" s="147" t="s">
        <v>455</v>
      </c>
      <c r="B9" s="160" t="s">
        <v>456</v>
      </c>
      <c r="C9" s="145" t="s">
        <v>242</v>
      </c>
      <c r="D9" s="163">
        <v>91.13</v>
      </c>
      <c r="E9" s="178">
        <f t="shared" si="0"/>
        <v>100.243</v>
      </c>
    </row>
    <row r="10" spans="1:5" s="141" customFormat="1" ht="34.5" customHeight="1">
      <c r="A10" s="145" t="s">
        <v>457</v>
      </c>
      <c r="B10" s="160" t="s">
        <v>458</v>
      </c>
      <c r="C10" s="145" t="s">
        <v>242</v>
      </c>
      <c r="D10" s="163">
        <v>165.97</v>
      </c>
      <c r="E10" s="178">
        <f t="shared" si="0"/>
        <v>182.567</v>
      </c>
    </row>
    <row r="11" spans="1:5" s="139" customFormat="1" ht="34.5" customHeight="1">
      <c r="A11" s="171">
        <v>79350917</v>
      </c>
      <c r="B11" s="160" t="s">
        <v>459</v>
      </c>
      <c r="C11" s="145" t="s">
        <v>242</v>
      </c>
      <c r="D11" s="163">
        <v>39.85</v>
      </c>
      <c r="E11" s="178">
        <f t="shared" si="0"/>
        <v>43.835</v>
      </c>
    </row>
    <row r="12" spans="1:5" s="141" customFormat="1" ht="34.5" customHeight="1">
      <c r="A12" s="145" t="s">
        <v>460</v>
      </c>
      <c r="B12" s="160" t="s">
        <v>461</v>
      </c>
      <c r="C12" s="147" t="s">
        <v>242</v>
      </c>
      <c r="D12" s="164">
        <v>184.23</v>
      </c>
      <c r="E12" s="178">
        <f t="shared" si="0"/>
        <v>202.653</v>
      </c>
    </row>
    <row r="13" spans="1:5" s="141" customFormat="1" ht="34.5" customHeight="1">
      <c r="A13" s="147" t="s">
        <v>246</v>
      </c>
      <c r="B13" s="160" t="s">
        <v>462</v>
      </c>
      <c r="C13" s="145" t="s">
        <v>242</v>
      </c>
      <c r="D13" s="164">
        <v>193</v>
      </c>
      <c r="E13" s="178">
        <f t="shared" si="0"/>
        <v>212.3</v>
      </c>
    </row>
    <row r="14" spans="1:5" s="141" customFormat="1" ht="34.5" customHeight="1">
      <c r="A14" s="169" t="s">
        <v>971</v>
      </c>
      <c r="B14" s="160" t="s">
        <v>463</v>
      </c>
      <c r="C14" s="145" t="s">
        <v>242</v>
      </c>
      <c r="D14" s="163">
        <v>283.12</v>
      </c>
      <c r="E14" s="178">
        <f t="shared" si="0"/>
        <v>311.432</v>
      </c>
    </row>
    <row r="15" spans="1:5" s="141" customFormat="1" ht="34.5" customHeight="1">
      <c r="A15" s="147" t="s">
        <v>428</v>
      </c>
      <c r="B15" s="160" t="s">
        <v>464</v>
      </c>
      <c r="C15" s="145" t="s">
        <v>242</v>
      </c>
      <c r="D15" s="163">
        <v>257.74</v>
      </c>
      <c r="E15" s="178">
        <f t="shared" si="0"/>
        <v>283.514</v>
      </c>
    </row>
    <row r="16" spans="1:5" s="141" customFormat="1" ht="34.5" customHeight="1">
      <c r="A16" s="170" t="s">
        <v>972</v>
      </c>
      <c r="B16" s="160" t="s">
        <v>465</v>
      </c>
      <c r="C16" s="145" t="s">
        <v>242</v>
      </c>
      <c r="D16" s="163">
        <v>225.52</v>
      </c>
      <c r="E16" s="178">
        <f t="shared" si="0"/>
        <v>248.072</v>
      </c>
    </row>
    <row r="17" spans="1:5" s="141" customFormat="1" ht="34.5" customHeight="1">
      <c r="A17" s="145" t="s">
        <v>466</v>
      </c>
      <c r="B17" s="160" t="s">
        <v>467</v>
      </c>
      <c r="C17" s="145" t="s">
        <v>242</v>
      </c>
      <c r="D17" s="163">
        <v>128.87</v>
      </c>
      <c r="E17" s="178">
        <f t="shared" si="0"/>
        <v>141.757</v>
      </c>
    </row>
    <row r="18" spans="1:5" s="141" customFormat="1" ht="34.5" customHeight="1">
      <c r="A18" s="171">
        <v>70850984</v>
      </c>
      <c r="B18" s="160" t="s">
        <v>468</v>
      </c>
      <c r="C18" s="145" t="s">
        <v>242</v>
      </c>
      <c r="D18" s="163">
        <v>95.73</v>
      </c>
      <c r="E18" s="178">
        <f t="shared" si="0"/>
        <v>105.303</v>
      </c>
    </row>
    <row r="19" spans="1:5" s="141" customFormat="1" ht="34.5" customHeight="1">
      <c r="A19" s="166" t="s">
        <v>964</v>
      </c>
      <c r="B19" s="160" t="s">
        <v>469</v>
      </c>
      <c r="C19" s="145" t="s">
        <v>242</v>
      </c>
      <c r="D19" s="163">
        <v>0.17</v>
      </c>
      <c r="E19" s="178">
        <f t="shared" si="0"/>
        <v>0.187</v>
      </c>
    </row>
    <row r="20" spans="1:5" s="141" customFormat="1" ht="34.5" customHeight="1">
      <c r="A20" s="145" t="s">
        <v>470</v>
      </c>
      <c r="B20" s="146" t="s">
        <v>471</v>
      </c>
      <c r="C20" s="145" t="s">
        <v>242</v>
      </c>
      <c r="D20" s="163">
        <v>40.63</v>
      </c>
      <c r="E20" s="178">
        <f t="shared" si="0"/>
        <v>44.693000000000005</v>
      </c>
    </row>
    <row r="21" spans="1:5" s="141" customFormat="1" ht="34.5" customHeight="1">
      <c r="A21" s="170" t="s">
        <v>973</v>
      </c>
      <c r="B21" s="146" t="s">
        <v>472</v>
      </c>
      <c r="C21" s="145" t="s">
        <v>242</v>
      </c>
      <c r="D21" s="163">
        <v>20.24</v>
      </c>
      <c r="E21" s="178">
        <f t="shared" si="0"/>
        <v>22.264</v>
      </c>
    </row>
    <row r="22" spans="1:5" s="141" customFormat="1" ht="34.5" customHeight="1">
      <c r="A22" s="145" t="s">
        <v>429</v>
      </c>
      <c r="B22" s="146" t="s">
        <v>473</v>
      </c>
      <c r="C22" s="145" t="s">
        <v>242</v>
      </c>
      <c r="D22" s="163">
        <v>31.25</v>
      </c>
      <c r="E22" s="178">
        <f t="shared" si="0"/>
        <v>34.375</v>
      </c>
    </row>
    <row r="23" spans="1:5" s="141" customFormat="1" ht="34.5" customHeight="1">
      <c r="A23" s="145" t="s">
        <v>474</v>
      </c>
      <c r="B23" s="160" t="s">
        <v>475</v>
      </c>
      <c r="C23" s="145" t="s">
        <v>242</v>
      </c>
      <c r="D23" s="163">
        <v>0.25</v>
      </c>
      <c r="E23" s="178">
        <f t="shared" si="0"/>
        <v>0.275</v>
      </c>
    </row>
    <row r="24" spans="1:5" s="141" customFormat="1" ht="34.5" customHeight="1">
      <c r="A24" s="145" t="s">
        <v>476</v>
      </c>
      <c r="B24" s="160" t="s">
        <v>477</v>
      </c>
      <c r="C24" s="145" t="s">
        <v>242</v>
      </c>
      <c r="D24" s="163">
        <v>851.79</v>
      </c>
      <c r="E24" s="178">
        <f t="shared" si="0"/>
        <v>936.9689999999999</v>
      </c>
    </row>
    <row r="25" spans="1:5" s="141" customFormat="1" ht="34.5" customHeight="1">
      <c r="A25" s="145" t="s">
        <v>478</v>
      </c>
      <c r="B25" s="160" t="s">
        <v>479</v>
      </c>
      <c r="C25" s="145" t="s">
        <v>242</v>
      </c>
      <c r="D25" s="163">
        <v>375.36</v>
      </c>
      <c r="E25" s="178">
        <f t="shared" si="0"/>
        <v>412.896</v>
      </c>
    </row>
    <row r="26" spans="1:5" s="141" customFormat="1" ht="34.5" customHeight="1">
      <c r="A26" s="145">
        <v>74758730</v>
      </c>
      <c r="B26" s="160" t="s">
        <v>480</v>
      </c>
      <c r="C26" s="145" t="s">
        <v>242</v>
      </c>
      <c r="D26" s="163">
        <v>24.1</v>
      </c>
      <c r="E26" s="178">
        <f t="shared" si="0"/>
        <v>26.51</v>
      </c>
    </row>
    <row r="27" spans="1:5" s="141" customFormat="1" ht="34.5" customHeight="1">
      <c r="A27" s="145" t="s">
        <v>481</v>
      </c>
      <c r="B27" s="146" t="s">
        <v>482</v>
      </c>
      <c r="C27" s="145" t="s">
        <v>242</v>
      </c>
      <c r="D27" s="163">
        <v>17.23</v>
      </c>
      <c r="E27" s="178">
        <f t="shared" si="0"/>
        <v>18.953</v>
      </c>
    </row>
    <row r="28" spans="1:5" s="141" customFormat="1" ht="34.5" customHeight="1">
      <c r="A28" s="169" t="s">
        <v>974</v>
      </c>
      <c r="B28" s="148" t="s">
        <v>483</v>
      </c>
      <c r="C28" s="147" t="s">
        <v>242</v>
      </c>
      <c r="D28" s="162">
        <v>54.17</v>
      </c>
      <c r="E28" s="178">
        <f t="shared" si="0"/>
        <v>59.587</v>
      </c>
    </row>
    <row r="29" spans="1:5" s="141" customFormat="1" ht="34.5" customHeight="1">
      <c r="A29" s="147" t="s">
        <v>484</v>
      </c>
      <c r="B29" s="148" t="s">
        <v>485</v>
      </c>
      <c r="C29" s="147" t="s">
        <v>242</v>
      </c>
      <c r="D29" s="162">
        <v>49.24</v>
      </c>
      <c r="E29" s="178">
        <f t="shared" si="0"/>
        <v>54.164</v>
      </c>
    </row>
    <row r="30" spans="1:5" s="141" customFormat="1" ht="34.5" customHeight="1">
      <c r="A30" s="145" t="s">
        <v>486</v>
      </c>
      <c r="B30" s="160" t="s">
        <v>487</v>
      </c>
      <c r="C30" s="145" t="s">
        <v>242</v>
      </c>
      <c r="D30" s="163">
        <v>69.6</v>
      </c>
      <c r="E30" s="178">
        <f t="shared" si="0"/>
        <v>76.55999999999999</v>
      </c>
    </row>
    <row r="31" spans="1:5" s="141" customFormat="1" ht="34.5" customHeight="1">
      <c r="A31" s="145" t="s">
        <v>488</v>
      </c>
      <c r="B31" s="146" t="s">
        <v>489</v>
      </c>
      <c r="C31" s="149" t="s">
        <v>269</v>
      </c>
      <c r="D31" s="163">
        <v>0.02</v>
      </c>
      <c r="E31" s="178">
        <f t="shared" si="0"/>
        <v>0.022</v>
      </c>
    </row>
    <row r="32" spans="1:5" s="141" customFormat="1" ht="34.5" customHeight="1">
      <c r="A32" s="145" t="s">
        <v>430</v>
      </c>
      <c r="B32" s="146" t="s">
        <v>249</v>
      </c>
      <c r="C32" s="145" t="s">
        <v>242</v>
      </c>
      <c r="D32" s="163">
        <v>1.46</v>
      </c>
      <c r="E32" s="178">
        <f t="shared" si="0"/>
        <v>1.6059999999999999</v>
      </c>
    </row>
    <row r="33" spans="1:5" s="141" customFormat="1" ht="34.5" customHeight="1">
      <c r="A33" s="145" t="s">
        <v>490</v>
      </c>
      <c r="B33" s="146" t="s">
        <v>491</v>
      </c>
      <c r="C33" s="145" t="s">
        <v>242</v>
      </c>
      <c r="D33" s="163">
        <v>0.48</v>
      </c>
      <c r="E33" s="178">
        <f t="shared" si="0"/>
        <v>0.528</v>
      </c>
    </row>
    <row r="34" spans="1:5" s="141" customFormat="1" ht="34.5" customHeight="1">
      <c r="A34" s="145" t="s">
        <v>492</v>
      </c>
      <c r="B34" s="146" t="s">
        <v>493</v>
      </c>
      <c r="C34" s="145" t="s">
        <v>242</v>
      </c>
      <c r="D34" s="163">
        <v>0.72</v>
      </c>
      <c r="E34" s="178">
        <f t="shared" si="0"/>
        <v>0.7919999999999999</v>
      </c>
    </row>
    <row r="35" spans="1:5" s="141" customFormat="1" ht="34.5" customHeight="1">
      <c r="A35" s="145" t="s">
        <v>494</v>
      </c>
      <c r="B35" s="146" t="s">
        <v>495</v>
      </c>
      <c r="C35" s="145" t="s">
        <v>242</v>
      </c>
      <c r="D35" s="163">
        <v>0.94</v>
      </c>
      <c r="E35" s="178">
        <f t="shared" si="0"/>
        <v>1.034</v>
      </c>
    </row>
    <row r="36" spans="1:5" s="141" customFormat="1" ht="34.5" customHeight="1">
      <c r="A36" s="145" t="s">
        <v>496</v>
      </c>
      <c r="B36" s="146" t="s">
        <v>252</v>
      </c>
      <c r="C36" s="145" t="s">
        <v>242</v>
      </c>
      <c r="D36" s="163">
        <v>0.9</v>
      </c>
      <c r="E36" s="178">
        <f t="shared" si="0"/>
        <v>0.99</v>
      </c>
    </row>
    <row r="37" spans="1:5" s="141" customFormat="1" ht="34.5" customHeight="1">
      <c r="A37" s="145" t="s">
        <v>497</v>
      </c>
      <c r="B37" s="146" t="s">
        <v>253</v>
      </c>
      <c r="C37" s="145" t="s">
        <v>242</v>
      </c>
      <c r="D37" s="163">
        <v>1.59</v>
      </c>
      <c r="E37" s="178">
        <f t="shared" si="0"/>
        <v>1.749</v>
      </c>
    </row>
    <row r="38" spans="1:5" s="141" customFormat="1" ht="34.5" customHeight="1">
      <c r="A38" s="145" t="s">
        <v>498</v>
      </c>
      <c r="B38" s="146" t="s">
        <v>254</v>
      </c>
      <c r="C38" s="145" t="s">
        <v>242</v>
      </c>
      <c r="D38" s="163">
        <v>1.78</v>
      </c>
      <c r="E38" s="178">
        <f t="shared" si="0"/>
        <v>1.958</v>
      </c>
    </row>
    <row r="39" spans="1:5" s="141" customFormat="1" ht="34.5" customHeight="1">
      <c r="A39" s="145" t="s">
        <v>499</v>
      </c>
      <c r="B39" s="146" t="s">
        <v>255</v>
      </c>
      <c r="C39" s="145" t="s">
        <v>242</v>
      </c>
      <c r="D39" s="163">
        <v>3.66</v>
      </c>
      <c r="E39" s="178">
        <f t="shared" si="0"/>
        <v>4.026</v>
      </c>
    </row>
    <row r="40" spans="1:5" s="141" customFormat="1" ht="34.5" customHeight="1">
      <c r="A40" s="170" t="s">
        <v>975</v>
      </c>
      <c r="B40" s="146" t="s">
        <v>256</v>
      </c>
      <c r="C40" s="145" t="s">
        <v>242</v>
      </c>
      <c r="D40" s="163">
        <v>5.38</v>
      </c>
      <c r="E40" s="178">
        <f t="shared" si="0"/>
        <v>5.918</v>
      </c>
    </row>
    <row r="41" spans="1:5" s="141" customFormat="1" ht="34.5" customHeight="1">
      <c r="A41" s="145" t="s">
        <v>500</v>
      </c>
      <c r="B41" s="146" t="s">
        <v>257</v>
      </c>
      <c r="C41" s="145" t="s">
        <v>242</v>
      </c>
      <c r="D41" s="163">
        <v>1.46</v>
      </c>
      <c r="E41" s="178">
        <f t="shared" si="0"/>
        <v>1.6059999999999999</v>
      </c>
    </row>
    <row r="42" spans="1:5" s="141" customFormat="1" ht="34.5" customHeight="1">
      <c r="A42" s="145" t="s">
        <v>501</v>
      </c>
      <c r="B42" s="146" t="s">
        <v>258</v>
      </c>
      <c r="C42" s="145" t="s">
        <v>242</v>
      </c>
      <c r="D42" s="163">
        <v>3.3</v>
      </c>
      <c r="E42" s="178">
        <f t="shared" si="0"/>
        <v>3.63</v>
      </c>
    </row>
    <row r="43" spans="1:5" s="141" customFormat="1" ht="34.5" customHeight="1">
      <c r="A43" s="145" t="s">
        <v>502</v>
      </c>
      <c r="B43" s="146" t="s">
        <v>503</v>
      </c>
      <c r="C43" s="145" t="s">
        <v>242</v>
      </c>
      <c r="D43" s="163">
        <v>4.17</v>
      </c>
      <c r="E43" s="178">
        <f t="shared" si="0"/>
        <v>4.587</v>
      </c>
    </row>
    <row r="44" spans="1:5" s="139" customFormat="1" ht="34.5" customHeight="1">
      <c r="A44" s="145" t="s">
        <v>504</v>
      </c>
      <c r="B44" s="146" t="s">
        <v>505</v>
      </c>
      <c r="C44" s="145" t="s">
        <v>242</v>
      </c>
      <c r="D44" s="163">
        <v>6.96</v>
      </c>
      <c r="E44" s="178">
        <f t="shared" si="0"/>
        <v>7.656</v>
      </c>
    </row>
    <row r="45" spans="1:5" s="139" customFormat="1" ht="34.5" customHeight="1">
      <c r="A45" s="145" t="s">
        <v>506</v>
      </c>
      <c r="B45" s="146" t="s">
        <v>507</v>
      </c>
      <c r="C45" s="145" t="s">
        <v>242</v>
      </c>
      <c r="D45" s="163">
        <v>3.48</v>
      </c>
      <c r="E45" s="178">
        <f t="shared" si="0"/>
        <v>3.828</v>
      </c>
    </row>
    <row r="46" spans="1:5" s="139" customFormat="1" ht="34.5" customHeight="1">
      <c r="A46" s="145" t="s">
        <v>508</v>
      </c>
      <c r="B46" s="146" t="s">
        <v>280</v>
      </c>
      <c r="C46" s="145" t="s">
        <v>242</v>
      </c>
      <c r="D46" s="163">
        <v>0.12</v>
      </c>
      <c r="E46" s="178">
        <f t="shared" si="0"/>
        <v>0.132</v>
      </c>
    </row>
    <row r="47" spans="1:5" s="141" customFormat="1" ht="34.5" customHeight="1">
      <c r="A47" s="147" t="s">
        <v>431</v>
      </c>
      <c r="B47" s="146" t="s">
        <v>509</v>
      </c>
      <c r="C47" s="145" t="s">
        <v>242</v>
      </c>
      <c r="D47" s="163">
        <v>1.58</v>
      </c>
      <c r="E47" s="178">
        <f t="shared" si="0"/>
        <v>1.738</v>
      </c>
    </row>
    <row r="48" spans="1:5" s="141" customFormat="1" ht="34.5" customHeight="1">
      <c r="A48" s="145" t="s">
        <v>510</v>
      </c>
      <c r="B48" s="160" t="s">
        <v>511</v>
      </c>
      <c r="C48" s="145" t="s">
        <v>242</v>
      </c>
      <c r="D48" s="163">
        <v>13.49</v>
      </c>
      <c r="E48" s="178">
        <f t="shared" si="0"/>
        <v>14.839</v>
      </c>
    </row>
    <row r="49" spans="1:5" s="141" customFormat="1" ht="34.5" customHeight="1">
      <c r="A49" s="145" t="s">
        <v>512</v>
      </c>
      <c r="B49" s="150" t="s">
        <v>263</v>
      </c>
      <c r="C49" s="145" t="s">
        <v>242</v>
      </c>
      <c r="D49" s="163">
        <v>28.9</v>
      </c>
      <c r="E49" s="178">
        <f t="shared" si="0"/>
        <v>31.79</v>
      </c>
    </row>
    <row r="50" spans="1:5" s="141" customFormat="1" ht="34.5" customHeight="1">
      <c r="A50" s="145" t="s">
        <v>513</v>
      </c>
      <c r="B50" s="146" t="s">
        <v>514</v>
      </c>
      <c r="C50" s="145" t="s">
        <v>242</v>
      </c>
      <c r="D50" s="163">
        <v>1.38</v>
      </c>
      <c r="E50" s="178">
        <f t="shared" si="0"/>
        <v>1.5179999999999998</v>
      </c>
    </row>
    <row r="51" spans="1:5" s="141" customFormat="1" ht="34.5" customHeight="1">
      <c r="A51" s="145" t="s">
        <v>515</v>
      </c>
      <c r="B51" s="146" t="s">
        <v>516</v>
      </c>
      <c r="C51" s="145" t="s">
        <v>242</v>
      </c>
      <c r="D51" s="163">
        <v>23.02</v>
      </c>
      <c r="E51" s="178">
        <f t="shared" si="0"/>
        <v>25.322</v>
      </c>
    </row>
    <row r="52" spans="1:5" s="141" customFormat="1" ht="34.5" customHeight="1">
      <c r="A52" s="171">
        <v>78988349</v>
      </c>
      <c r="B52" s="160" t="s">
        <v>264</v>
      </c>
      <c r="C52" s="165" t="s">
        <v>296</v>
      </c>
      <c r="D52" s="163">
        <v>39.84</v>
      </c>
      <c r="E52" s="178">
        <f t="shared" si="0"/>
        <v>43.824000000000005</v>
      </c>
    </row>
    <row r="53" spans="1:5" s="141" customFormat="1" ht="34.5" customHeight="1">
      <c r="A53" s="171">
        <v>78988314</v>
      </c>
      <c r="B53" s="160" t="s">
        <v>265</v>
      </c>
      <c r="C53" s="165" t="s">
        <v>296</v>
      </c>
      <c r="D53" s="163">
        <v>49.21</v>
      </c>
      <c r="E53" s="178">
        <f t="shared" si="0"/>
        <v>54.131</v>
      </c>
    </row>
    <row r="54" spans="1:5" s="141" customFormat="1" ht="34.5" customHeight="1">
      <c r="A54" s="171">
        <v>78988373</v>
      </c>
      <c r="B54" s="160" t="s">
        <v>266</v>
      </c>
      <c r="C54" s="165" t="s">
        <v>296</v>
      </c>
      <c r="D54" s="163">
        <v>55.06</v>
      </c>
      <c r="E54" s="178">
        <f t="shared" si="0"/>
        <v>60.566</v>
      </c>
    </row>
    <row r="55" spans="1:5" s="141" customFormat="1" ht="34.5" customHeight="1">
      <c r="A55" s="145" t="s">
        <v>432</v>
      </c>
      <c r="B55" s="160" t="s">
        <v>268</v>
      </c>
      <c r="C55" s="165" t="s">
        <v>296</v>
      </c>
      <c r="D55" s="163">
        <v>43.7</v>
      </c>
      <c r="E55" s="178">
        <f t="shared" si="0"/>
        <v>48.07</v>
      </c>
    </row>
    <row r="56" spans="1:5" s="141" customFormat="1" ht="34.5" customHeight="1">
      <c r="A56" s="145" t="s">
        <v>517</v>
      </c>
      <c r="B56" s="160" t="s">
        <v>267</v>
      </c>
      <c r="C56" s="165" t="s">
        <v>296</v>
      </c>
      <c r="D56" s="163">
        <v>46.33</v>
      </c>
      <c r="E56" s="178">
        <f t="shared" si="0"/>
        <v>50.963</v>
      </c>
    </row>
    <row r="57" spans="1:5" s="141" customFormat="1" ht="34.5" customHeight="1">
      <c r="A57" s="172">
        <v>72045949</v>
      </c>
      <c r="B57" s="146" t="s">
        <v>518</v>
      </c>
      <c r="C57" s="149" t="s">
        <v>242</v>
      </c>
      <c r="D57" s="163">
        <v>836.8</v>
      </c>
      <c r="E57" s="178">
        <f t="shared" si="0"/>
        <v>920.48</v>
      </c>
    </row>
    <row r="58" spans="1:5" s="139" customFormat="1" ht="34.5" customHeight="1">
      <c r="A58" s="171">
        <v>72045930</v>
      </c>
      <c r="B58" s="146" t="s">
        <v>519</v>
      </c>
      <c r="C58" s="149" t="s">
        <v>242</v>
      </c>
      <c r="D58" s="163">
        <v>287.19</v>
      </c>
      <c r="E58" s="178">
        <f t="shared" si="0"/>
        <v>315.909</v>
      </c>
    </row>
    <row r="59" spans="1:5" s="139" customFormat="1" ht="34.5" customHeight="1">
      <c r="A59" s="145" t="s">
        <v>520</v>
      </c>
      <c r="B59" s="150" t="s">
        <v>447</v>
      </c>
      <c r="C59" s="149" t="s">
        <v>242</v>
      </c>
      <c r="D59" s="163">
        <v>31.95</v>
      </c>
      <c r="E59" s="178">
        <f t="shared" si="0"/>
        <v>35.144999999999996</v>
      </c>
    </row>
    <row r="60" spans="1:5" s="141" customFormat="1" ht="34.5" customHeight="1">
      <c r="A60" s="171">
        <v>79353401</v>
      </c>
      <c r="B60" s="150" t="s">
        <v>521</v>
      </c>
      <c r="C60" s="149" t="s">
        <v>242</v>
      </c>
      <c r="D60" s="163">
        <v>361.34</v>
      </c>
      <c r="E60" s="178">
        <f t="shared" si="0"/>
        <v>397.474</v>
      </c>
    </row>
    <row r="61" spans="1:5" s="141" customFormat="1" ht="34.5" customHeight="1">
      <c r="A61" s="171">
        <v>79353410</v>
      </c>
      <c r="B61" s="150" t="s">
        <v>270</v>
      </c>
      <c r="C61" s="149" t="s">
        <v>242</v>
      </c>
      <c r="D61" s="163">
        <v>136.23</v>
      </c>
      <c r="E61" s="178">
        <f t="shared" si="0"/>
        <v>149.85299999999998</v>
      </c>
    </row>
    <row r="62" spans="1:5" s="141" customFormat="1" ht="34.5" customHeight="1">
      <c r="A62" s="171">
        <v>78984467</v>
      </c>
      <c r="B62" s="160" t="s">
        <v>522</v>
      </c>
      <c r="C62" s="165" t="s">
        <v>269</v>
      </c>
      <c r="D62" s="163">
        <v>55.79</v>
      </c>
      <c r="E62" s="178">
        <f t="shared" si="0"/>
        <v>61.369</v>
      </c>
    </row>
    <row r="63" spans="1:5" s="141" customFormat="1" ht="34.5" customHeight="1">
      <c r="A63" s="145" t="s">
        <v>523</v>
      </c>
      <c r="B63" s="160" t="s">
        <v>524</v>
      </c>
      <c r="C63" s="149" t="s">
        <v>242</v>
      </c>
      <c r="D63" s="163">
        <v>6.28</v>
      </c>
      <c r="E63" s="178">
        <f t="shared" si="0"/>
        <v>6.908</v>
      </c>
    </row>
    <row r="64" spans="1:5" s="141" customFormat="1" ht="34.5" customHeight="1">
      <c r="A64" s="145" t="s">
        <v>525</v>
      </c>
      <c r="B64" s="146" t="s">
        <v>526</v>
      </c>
      <c r="C64" s="149" t="s">
        <v>242</v>
      </c>
      <c r="D64" s="163">
        <v>2.76</v>
      </c>
      <c r="E64" s="178">
        <f t="shared" si="0"/>
        <v>3.0359999999999996</v>
      </c>
    </row>
    <row r="65" spans="1:5" s="141" customFormat="1" ht="34.5" customHeight="1">
      <c r="A65" s="145" t="s">
        <v>527</v>
      </c>
      <c r="B65" s="146" t="s">
        <v>528</v>
      </c>
      <c r="C65" s="149" t="s">
        <v>242</v>
      </c>
      <c r="D65" s="163">
        <v>61.36</v>
      </c>
      <c r="E65" s="178">
        <f t="shared" si="0"/>
        <v>67.496</v>
      </c>
    </row>
    <row r="66" spans="1:5" s="141" customFormat="1" ht="34.5" customHeight="1">
      <c r="A66" s="145" t="s">
        <v>529</v>
      </c>
      <c r="B66" s="150" t="s">
        <v>427</v>
      </c>
      <c r="C66" s="149" t="s">
        <v>242</v>
      </c>
      <c r="D66" s="163">
        <v>1116.89</v>
      </c>
      <c r="E66" s="178">
        <f t="shared" si="0"/>
        <v>1228.5790000000002</v>
      </c>
    </row>
    <row r="67" spans="1:5" s="141" customFormat="1" ht="34.5" customHeight="1">
      <c r="A67" s="147" t="s">
        <v>530</v>
      </c>
      <c r="B67" s="148" t="s">
        <v>271</v>
      </c>
      <c r="C67" s="149" t="s">
        <v>242</v>
      </c>
      <c r="D67" s="163">
        <v>224.41</v>
      </c>
      <c r="E67" s="178">
        <f t="shared" si="0"/>
        <v>246.851</v>
      </c>
    </row>
    <row r="68" spans="1:5" s="141" customFormat="1" ht="34.5" customHeight="1">
      <c r="A68" s="145" t="s">
        <v>531</v>
      </c>
      <c r="B68" s="146" t="s">
        <v>532</v>
      </c>
      <c r="C68" s="149" t="s">
        <v>242</v>
      </c>
      <c r="D68" s="163">
        <v>33.81</v>
      </c>
      <c r="E68" s="178">
        <f t="shared" si="0"/>
        <v>37.191</v>
      </c>
    </row>
    <row r="69" spans="1:5" s="141" customFormat="1" ht="34.5" customHeight="1">
      <c r="A69" s="145" t="s">
        <v>533</v>
      </c>
      <c r="B69" s="146" t="s">
        <v>534</v>
      </c>
      <c r="C69" s="149" t="s">
        <v>242</v>
      </c>
      <c r="D69" s="163">
        <v>227.61</v>
      </c>
      <c r="E69" s="178">
        <f t="shared" si="0"/>
        <v>250.371</v>
      </c>
    </row>
    <row r="70" spans="1:5" s="141" customFormat="1" ht="34.5" customHeight="1">
      <c r="A70" s="147" t="s">
        <v>535</v>
      </c>
      <c r="B70" s="160" t="s">
        <v>536</v>
      </c>
      <c r="C70" s="149" t="s">
        <v>242</v>
      </c>
      <c r="D70" s="163">
        <v>391.24</v>
      </c>
      <c r="E70" s="178">
        <f aca="true" t="shared" si="1" ref="E70:E133">D70+D70*0.1</f>
        <v>430.36400000000003</v>
      </c>
    </row>
    <row r="71" spans="1:5" s="141" customFormat="1" ht="34.5" customHeight="1">
      <c r="A71" s="173">
        <v>72933437</v>
      </c>
      <c r="B71" s="146" t="s">
        <v>272</v>
      </c>
      <c r="C71" s="149" t="s">
        <v>242</v>
      </c>
      <c r="D71" s="163">
        <v>32.11</v>
      </c>
      <c r="E71" s="178">
        <f t="shared" si="1"/>
        <v>35.321</v>
      </c>
    </row>
    <row r="72" spans="1:5" s="141" customFormat="1" ht="34.5" customHeight="1">
      <c r="A72" s="171">
        <v>70118612</v>
      </c>
      <c r="B72" s="146" t="s">
        <v>537</v>
      </c>
      <c r="C72" s="149" t="s">
        <v>242</v>
      </c>
      <c r="D72" s="163">
        <v>469.97</v>
      </c>
      <c r="E72" s="178">
        <f t="shared" si="1"/>
        <v>516.967</v>
      </c>
    </row>
    <row r="73" spans="1:5" s="141" customFormat="1" ht="34.5" customHeight="1">
      <c r="A73" s="145" t="s">
        <v>538</v>
      </c>
      <c r="B73" s="146" t="s">
        <v>539</v>
      </c>
      <c r="C73" s="149" t="s">
        <v>242</v>
      </c>
      <c r="D73" s="163">
        <v>6.18</v>
      </c>
      <c r="E73" s="178">
        <f t="shared" si="1"/>
        <v>6.798</v>
      </c>
    </row>
    <row r="74" spans="1:5" s="141" customFormat="1" ht="34.5" customHeight="1">
      <c r="A74" s="145" t="s">
        <v>540</v>
      </c>
      <c r="B74" s="146" t="s">
        <v>541</v>
      </c>
      <c r="C74" s="149" t="s">
        <v>242</v>
      </c>
      <c r="D74" s="163">
        <v>8.02</v>
      </c>
      <c r="E74" s="178">
        <f t="shared" si="1"/>
        <v>8.822</v>
      </c>
    </row>
    <row r="75" spans="1:5" s="141" customFormat="1" ht="34.5" customHeight="1">
      <c r="A75" s="145" t="s">
        <v>542</v>
      </c>
      <c r="B75" s="160" t="s">
        <v>543</v>
      </c>
      <c r="C75" s="149" t="s">
        <v>242</v>
      </c>
      <c r="D75" s="163">
        <v>490.92</v>
      </c>
      <c r="E75" s="178">
        <f t="shared" si="1"/>
        <v>540.0120000000001</v>
      </c>
    </row>
    <row r="76" spans="1:5" s="141" customFormat="1" ht="34.5" customHeight="1">
      <c r="A76" s="171">
        <v>79190561</v>
      </c>
      <c r="B76" s="160" t="s">
        <v>544</v>
      </c>
      <c r="C76" s="149" t="s">
        <v>242</v>
      </c>
      <c r="D76" s="163">
        <v>94.42</v>
      </c>
      <c r="E76" s="178">
        <f t="shared" si="1"/>
        <v>103.862</v>
      </c>
    </row>
    <row r="77" spans="1:5" s="141" customFormat="1" ht="34.5" customHeight="1">
      <c r="A77" s="145" t="s">
        <v>545</v>
      </c>
      <c r="B77" s="146" t="s">
        <v>546</v>
      </c>
      <c r="C77" s="149" t="s">
        <v>242</v>
      </c>
      <c r="D77" s="163">
        <v>1.5</v>
      </c>
      <c r="E77" s="178">
        <f t="shared" si="1"/>
        <v>1.65</v>
      </c>
    </row>
    <row r="78" spans="1:5" s="141" customFormat="1" ht="34.5" customHeight="1">
      <c r="A78" s="145" t="s">
        <v>547</v>
      </c>
      <c r="B78" s="160" t="s">
        <v>548</v>
      </c>
      <c r="C78" s="149" t="s">
        <v>242</v>
      </c>
      <c r="D78" s="163">
        <v>2.12</v>
      </c>
      <c r="E78" s="178">
        <f t="shared" si="1"/>
        <v>2.3320000000000003</v>
      </c>
    </row>
    <row r="79" spans="1:5" s="141" customFormat="1" ht="34.5" customHeight="1">
      <c r="A79" s="145" t="s">
        <v>433</v>
      </c>
      <c r="B79" s="146" t="s">
        <v>549</v>
      </c>
      <c r="C79" s="149" t="s">
        <v>242</v>
      </c>
      <c r="D79" s="163">
        <v>100.11</v>
      </c>
      <c r="E79" s="178">
        <f t="shared" si="1"/>
        <v>110.121</v>
      </c>
    </row>
    <row r="80" spans="1:5" s="141" customFormat="1" ht="34.5" customHeight="1">
      <c r="A80" s="147" t="s">
        <v>275</v>
      </c>
      <c r="B80" s="146" t="s">
        <v>273</v>
      </c>
      <c r="C80" s="149" t="s">
        <v>242</v>
      </c>
      <c r="D80" s="163">
        <v>1022.73</v>
      </c>
      <c r="E80" s="178">
        <f t="shared" si="1"/>
        <v>1125.003</v>
      </c>
    </row>
    <row r="81" spans="1:5" s="141" customFormat="1" ht="34.5" customHeight="1">
      <c r="A81" s="145" t="s">
        <v>550</v>
      </c>
      <c r="B81" s="160" t="s">
        <v>276</v>
      </c>
      <c r="C81" s="149" t="s">
        <v>242</v>
      </c>
      <c r="D81" s="163">
        <v>337.23</v>
      </c>
      <c r="E81" s="178">
        <f t="shared" si="1"/>
        <v>370.95300000000003</v>
      </c>
    </row>
    <row r="82" spans="1:5" s="141" customFormat="1" ht="34.5" customHeight="1">
      <c r="A82" s="145" t="s">
        <v>551</v>
      </c>
      <c r="B82" s="151" t="s">
        <v>277</v>
      </c>
      <c r="C82" s="149" t="s">
        <v>242</v>
      </c>
      <c r="D82" s="163">
        <v>130.78</v>
      </c>
      <c r="E82" s="178">
        <f t="shared" si="1"/>
        <v>143.858</v>
      </c>
    </row>
    <row r="83" spans="1:5" s="141" customFormat="1" ht="34.5" customHeight="1">
      <c r="A83" s="145" t="s">
        <v>552</v>
      </c>
      <c r="B83" s="146" t="s">
        <v>553</v>
      </c>
      <c r="C83" s="149" t="s">
        <v>242</v>
      </c>
      <c r="D83" s="163">
        <v>13.11</v>
      </c>
      <c r="E83" s="178">
        <f t="shared" si="1"/>
        <v>14.421</v>
      </c>
    </row>
    <row r="84" spans="1:5" s="141" customFormat="1" ht="34.5" customHeight="1">
      <c r="A84" s="145" t="s">
        <v>554</v>
      </c>
      <c r="B84" s="150" t="s">
        <v>278</v>
      </c>
      <c r="C84" s="147" t="s">
        <v>242</v>
      </c>
      <c r="D84" s="163">
        <v>164.84</v>
      </c>
      <c r="E84" s="178">
        <f t="shared" si="1"/>
        <v>181.324</v>
      </c>
    </row>
    <row r="85" spans="1:5" s="141" customFormat="1" ht="34.5" customHeight="1">
      <c r="A85" s="145" t="s">
        <v>555</v>
      </c>
      <c r="B85" s="146" t="s">
        <v>556</v>
      </c>
      <c r="C85" s="149" t="s">
        <v>242</v>
      </c>
      <c r="D85" s="163">
        <v>135.77</v>
      </c>
      <c r="E85" s="178">
        <f t="shared" si="1"/>
        <v>149.347</v>
      </c>
    </row>
    <row r="86" spans="1:5" s="141" customFormat="1" ht="34.5" customHeight="1">
      <c r="A86" s="171">
        <v>73644455</v>
      </c>
      <c r="B86" s="146" t="s">
        <v>557</v>
      </c>
      <c r="C86" s="149" t="s">
        <v>242</v>
      </c>
      <c r="D86" s="163">
        <v>0.7</v>
      </c>
      <c r="E86" s="178">
        <f t="shared" si="1"/>
        <v>0.7699999999999999</v>
      </c>
    </row>
    <row r="87" spans="1:5" s="141" customFormat="1" ht="34.5" customHeight="1">
      <c r="A87" s="170" t="s">
        <v>976</v>
      </c>
      <c r="B87" s="160" t="s">
        <v>558</v>
      </c>
      <c r="C87" s="149" t="s">
        <v>242</v>
      </c>
      <c r="D87" s="163">
        <v>31.8</v>
      </c>
      <c r="E87" s="178">
        <f t="shared" si="1"/>
        <v>34.980000000000004</v>
      </c>
    </row>
    <row r="88" spans="1:5" s="141" customFormat="1" ht="34.5" customHeight="1">
      <c r="A88" s="145" t="s">
        <v>559</v>
      </c>
      <c r="B88" s="160" t="s">
        <v>560</v>
      </c>
      <c r="C88" s="149" t="s">
        <v>242</v>
      </c>
      <c r="D88" s="163">
        <v>42.58</v>
      </c>
      <c r="E88" s="178">
        <f t="shared" si="1"/>
        <v>46.838</v>
      </c>
    </row>
    <row r="89" spans="1:5" s="141" customFormat="1" ht="34.5" customHeight="1">
      <c r="A89" s="145" t="s">
        <v>561</v>
      </c>
      <c r="B89" s="160" t="s">
        <v>562</v>
      </c>
      <c r="C89" s="149" t="s">
        <v>242</v>
      </c>
      <c r="D89" s="163">
        <v>64.58</v>
      </c>
      <c r="E89" s="178">
        <f t="shared" si="1"/>
        <v>71.038</v>
      </c>
    </row>
    <row r="90" spans="1:5" s="141" customFormat="1" ht="34.5" customHeight="1">
      <c r="A90" s="145" t="s">
        <v>563</v>
      </c>
      <c r="B90" s="146" t="s">
        <v>564</v>
      </c>
      <c r="C90" s="149" t="s">
        <v>242</v>
      </c>
      <c r="D90" s="163">
        <v>15.21</v>
      </c>
      <c r="E90" s="178">
        <f t="shared" si="1"/>
        <v>16.731</v>
      </c>
    </row>
    <row r="91" spans="1:5" s="141" customFormat="1" ht="34.5" customHeight="1">
      <c r="A91" s="145" t="s">
        <v>565</v>
      </c>
      <c r="B91" s="146" t="s">
        <v>566</v>
      </c>
      <c r="C91" s="149" t="s">
        <v>242</v>
      </c>
      <c r="D91" s="163">
        <v>26.05</v>
      </c>
      <c r="E91" s="178">
        <f t="shared" si="1"/>
        <v>28.655</v>
      </c>
    </row>
    <row r="92" spans="1:5" s="141" customFormat="1" ht="34.5" customHeight="1">
      <c r="A92" s="145" t="s">
        <v>567</v>
      </c>
      <c r="B92" s="160" t="s">
        <v>568</v>
      </c>
      <c r="C92" s="149" t="s">
        <v>242</v>
      </c>
      <c r="D92" s="163">
        <v>28.16</v>
      </c>
      <c r="E92" s="178">
        <f t="shared" si="1"/>
        <v>30.976</v>
      </c>
    </row>
    <row r="93" spans="1:5" s="141" customFormat="1" ht="34.5" customHeight="1">
      <c r="A93" s="145" t="s">
        <v>569</v>
      </c>
      <c r="B93" s="160" t="s">
        <v>570</v>
      </c>
      <c r="C93" s="149" t="s">
        <v>242</v>
      </c>
      <c r="D93" s="163">
        <v>0.64</v>
      </c>
      <c r="E93" s="178">
        <f t="shared" si="1"/>
        <v>0.704</v>
      </c>
    </row>
    <row r="94" spans="1:5" s="141" customFormat="1" ht="34.5" customHeight="1">
      <c r="A94" s="145" t="s">
        <v>571</v>
      </c>
      <c r="B94" s="146" t="s">
        <v>572</v>
      </c>
      <c r="C94" s="149" t="s">
        <v>242</v>
      </c>
      <c r="D94" s="163">
        <v>5.81</v>
      </c>
      <c r="E94" s="178">
        <f t="shared" si="1"/>
        <v>6.391</v>
      </c>
    </row>
    <row r="95" spans="1:5" s="141" customFormat="1" ht="34.5" customHeight="1">
      <c r="A95" s="145" t="s">
        <v>573</v>
      </c>
      <c r="B95" s="146" t="s">
        <v>574</v>
      </c>
      <c r="C95" s="149" t="s">
        <v>269</v>
      </c>
      <c r="D95" s="163">
        <v>4.44</v>
      </c>
      <c r="E95" s="178">
        <f t="shared" si="1"/>
        <v>4.884</v>
      </c>
    </row>
    <row r="96" spans="1:5" s="141" customFormat="1" ht="34.5" customHeight="1">
      <c r="A96" s="145" t="s">
        <v>575</v>
      </c>
      <c r="B96" s="146" t="s">
        <v>576</v>
      </c>
      <c r="C96" s="149" t="s">
        <v>269</v>
      </c>
      <c r="D96" s="163">
        <v>1.15</v>
      </c>
      <c r="E96" s="178">
        <f t="shared" si="1"/>
        <v>1.265</v>
      </c>
    </row>
    <row r="97" spans="1:5" s="141" customFormat="1" ht="34.5" customHeight="1">
      <c r="A97" s="145" t="s">
        <v>577</v>
      </c>
      <c r="B97" s="146" t="s">
        <v>578</v>
      </c>
      <c r="C97" s="149" t="s">
        <v>242</v>
      </c>
      <c r="D97" s="163">
        <v>4.63</v>
      </c>
      <c r="E97" s="178">
        <f t="shared" si="1"/>
        <v>5.093</v>
      </c>
    </row>
    <row r="98" spans="1:5" s="141" customFormat="1" ht="34.5" customHeight="1">
      <c r="A98" s="171">
        <v>79006990</v>
      </c>
      <c r="B98" s="146" t="s">
        <v>579</v>
      </c>
      <c r="C98" s="149" t="s">
        <v>242</v>
      </c>
      <c r="D98" s="163">
        <v>188.93</v>
      </c>
      <c r="E98" s="178">
        <f t="shared" si="1"/>
        <v>207.823</v>
      </c>
    </row>
    <row r="99" spans="1:5" s="141" customFormat="1" ht="34.5" customHeight="1">
      <c r="A99" s="145" t="s">
        <v>580</v>
      </c>
      <c r="B99" s="146" t="s">
        <v>581</v>
      </c>
      <c r="C99" s="149" t="s">
        <v>242</v>
      </c>
      <c r="D99" s="163">
        <v>0.02</v>
      </c>
      <c r="E99" s="178">
        <f t="shared" si="1"/>
        <v>0.022</v>
      </c>
    </row>
    <row r="100" spans="1:5" s="141" customFormat="1" ht="34.5" customHeight="1">
      <c r="A100" s="147" t="s">
        <v>582</v>
      </c>
      <c r="B100" s="146" t="s">
        <v>583</v>
      </c>
      <c r="C100" s="149" t="s">
        <v>269</v>
      </c>
      <c r="D100" s="163">
        <v>14.86</v>
      </c>
      <c r="E100" s="178">
        <f t="shared" si="1"/>
        <v>16.346</v>
      </c>
    </row>
    <row r="101" spans="1:5" s="141" customFormat="1" ht="34.5" customHeight="1">
      <c r="A101" s="145" t="s">
        <v>584</v>
      </c>
      <c r="B101" s="146" t="s">
        <v>585</v>
      </c>
      <c r="C101" s="149" t="s">
        <v>242</v>
      </c>
      <c r="D101" s="163">
        <v>15.95</v>
      </c>
      <c r="E101" s="178">
        <f t="shared" si="1"/>
        <v>17.544999999999998</v>
      </c>
    </row>
    <row r="102" spans="1:5" s="141" customFormat="1" ht="34.5" customHeight="1">
      <c r="A102" s="145" t="s">
        <v>586</v>
      </c>
      <c r="B102" s="152" t="s">
        <v>244</v>
      </c>
      <c r="C102" s="149" t="s">
        <v>242</v>
      </c>
      <c r="D102" s="163">
        <v>19.95</v>
      </c>
      <c r="E102" s="178">
        <f t="shared" si="1"/>
        <v>21.945</v>
      </c>
    </row>
    <row r="103" spans="1:5" s="141" customFormat="1" ht="34.5" customHeight="1">
      <c r="A103" s="145" t="s">
        <v>587</v>
      </c>
      <c r="B103" s="146" t="s">
        <v>588</v>
      </c>
      <c r="C103" s="149" t="s">
        <v>242</v>
      </c>
      <c r="D103" s="163">
        <v>12.77</v>
      </c>
      <c r="E103" s="178">
        <f t="shared" si="1"/>
        <v>14.047</v>
      </c>
    </row>
    <row r="104" spans="1:5" s="141" customFormat="1" ht="34.5" customHeight="1">
      <c r="A104" s="145" t="s">
        <v>589</v>
      </c>
      <c r="B104" s="153" t="s">
        <v>250</v>
      </c>
      <c r="C104" s="149" t="s">
        <v>242</v>
      </c>
      <c r="D104" s="163">
        <v>22.55</v>
      </c>
      <c r="E104" s="178">
        <f t="shared" si="1"/>
        <v>24.805</v>
      </c>
    </row>
    <row r="105" spans="1:5" s="141" customFormat="1" ht="34.5" customHeight="1">
      <c r="A105" s="145" t="s">
        <v>590</v>
      </c>
      <c r="B105" s="153" t="s">
        <v>591</v>
      </c>
      <c r="C105" s="149" t="s">
        <v>242</v>
      </c>
      <c r="D105" s="163">
        <v>15.95</v>
      </c>
      <c r="E105" s="178">
        <f t="shared" si="1"/>
        <v>17.544999999999998</v>
      </c>
    </row>
    <row r="106" spans="1:5" s="141" customFormat="1" ht="34.5" customHeight="1">
      <c r="A106" s="145" t="s">
        <v>592</v>
      </c>
      <c r="B106" s="153" t="s">
        <v>281</v>
      </c>
      <c r="C106" s="149" t="s">
        <v>242</v>
      </c>
      <c r="D106" s="163">
        <v>19.95</v>
      </c>
      <c r="E106" s="178">
        <f t="shared" si="1"/>
        <v>21.945</v>
      </c>
    </row>
    <row r="107" spans="1:5" s="141" customFormat="1" ht="34.5" customHeight="1">
      <c r="A107" s="145" t="s">
        <v>593</v>
      </c>
      <c r="B107" s="160" t="s">
        <v>424</v>
      </c>
      <c r="C107" s="149" t="s">
        <v>242</v>
      </c>
      <c r="D107" s="163">
        <v>48.53</v>
      </c>
      <c r="E107" s="178">
        <f t="shared" si="1"/>
        <v>53.383</v>
      </c>
    </row>
    <row r="108" spans="1:5" s="141" customFormat="1" ht="34.5" customHeight="1">
      <c r="A108" s="145" t="s">
        <v>594</v>
      </c>
      <c r="B108" s="160" t="s">
        <v>423</v>
      </c>
      <c r="C108" s="149" t="s">
        <v>242</v>
      </c>
      <c r="D108" s="163">
        <v>60.65</v>
      </c>
      <c r="E108" s="178">
        <f t="shared" si="1"/>
        <v>66.715</v>
      </c>
    </row>
    <row r="109" spans="1:5" s="141" customFormat="1" ht="34.5" customHeight="1">
      <c r="A109" s="145" t="s">
        <v>595</v>
      </c>
      <c r="B109" s="160" t="s">
        <v>596</v>
      </c>
      <c r="C109" s="149" t="s">
        <v>242</v>
      </c>
      <c r="D109" s="163">
        <v>20.71</v>
      </c>
      <c r="E109" s="178">
        <f t="shared" si="1"/>
        <v>22.781000000000002</v>
      </c>
    </row>
    <row r="110" spans="1:5" s="141" customFormat="1" ht="34.5" customHeight="1">
      <c r="A110" s="145" t="s">
        <v>597</v>
      </c>
      <c r="B110" s="160" t="s">
        <v>598</v>
      </c>
      <c r="C110" s="149" t="s">
        <v>242</v>
      </c>
      <c r="D110" s="163">
        <v>24.72</v>
      </c>
      <c r="E110" s="178">
        <f t="shared" si="1"/>
        <v>27.192</v>
      </c>
    </row>
    <row r="111" spans="1:5" s="141" customFormat="1" ht="34.5" customHeight="1">
      <c r="A111" s="145" t="s">
        <v>599</v>
      </c>
      <c r="B111" s="160" t="s">
        <v>422</v>
      </c>
      <c r="C111" s="149" t="s">
        <v>242</v>
      </c>
      <c r="D111" s="163">
        <v>32.51</v>
      </c>
      <c r="E111" s="178">
        <f t="shared" si="1"/>
        <v>35.760999999999996</v>
      </c>
    </row>
    <row r="112" spans="1:5" s="141" customFormat="1" ht="34.5" customHeight="1">
      <c r="A112" s="145" t="s">
        <v>600</v>
      </c>
      <c r="B112" s="160" t="s">
        <v>425</v>
      </c>
      <c r="C112" s="149" t="s">
        <v>242</v>
      </c>
      <c r="D112" s="163">
        <v>13.26</v>
      </c>
      <c r="E112" s="178">
        <f t="shared" si="1"/>
        <v>14.586</v>
      </c>
    </row>
    <row r="113" spans="1:5" s="141" customFormat="1" ht="34.5" customHeight="1">
      <c r="A113" s="170" t="s">
        <v>977</v>
      </c>
      <c r="B113" s="160" t="s">
        <v>601</v>
      </c>
      <c r="C113" s="149" t="s">
        <v>242</v>
      </c>
      <c r="D113" s="163">
        <v>15.82</v>
      </c>
      <c r="E113" s="178">
        <f t="shared" si="1"/>
        <v>17.402</v>
      </c>
    </row>
    <row r="114" spans="1:5" s="141" customFormat="1" ht="34.5" customHeight="1">
      <c r="A114" s="145" t="s">
        <v>602</v>
      </c>
      <c r="B114" s="160" t="s">
        <v>603</v>
      </c>
      <c r="C114" s="149" t="s">
        <v>242</v>
      </c>
      <c r="D114" s="163">
        <v>62.34</v>
      </c>
      <c r="E114" s="178">
        <f t="shared" si="1"/>
        <v>68.574</v>
      </c>
    </row>
    <row r="115" spans="1:5" s="141" customFormat="1" ht="34.5" customHeight="1">
      <c r="A115" s="145" t="s">
        <v>604</v>
      </c>
      <c r="B115" s="160" t="s">
        <v>605</v>
      </c>
      <c r="C115" s="149" t="s">
        <v>242</v>
      </c>
      <c r="D115" s="163">
        <v>77.9</v>
      </c>
      <c r="E115" s="178">
        <f t="shared" si="1"/>
        <v>85.69000000000001</v>
      </c>
    </row>
    <row r="116" spans="1:5" s="141" customFormat="1" ht="34.5" customHeight="1">
      <c r="A116" s="171">
        <v>79169473</v>
      </c>
      <c r="B116" s="160" t="s">
        <v>606</v>
      </c>
      <c r="C116" s="149" t="s">
        <v>242</v>
      </c>
      <c r="D116" s="163">
        <v>97.39</v>
      </c>
      <c r="E116" s="178">
        <f t="shared" si="1"/>
        <v>107.129</v>
      </c>
    </row>
    <row r="117" spans="1:5" s="141" customFormat="1" ht="34.5" customHeight="1">
      <c r="A117" s="147" t="s">
        <v>607</v>
      </c>
      <c r="B117" s="160" t="s">
        <v>608</v>
      </c>
      <c r="C117" s="149" t="s">
        <v>242</v>
      </c>
      <c r="D117" s="163">
        <v>27.42</v>
      </c>
      <c r="E117" s="178">
        <f t="shared" si="1"/>
        <v>30.162000000000003</v>
      </c>
    </row>
    <row r="118" spans="1:5" s="141" customFormat="1" ht="34.5" customHeight="1">
      <c r="A118" s="147" t="s">
        <v>609</v>
      </c>
      <c r="B118" s="160" t="s">
        <v>610</v>
      </c>
      <c r="C118" s="149" t="s">
        <v>242</v>
      </c>
      <c r="D118" s="163">
        <v>42.85</v>
      </c>
      <c r="E118" s="178">
        <f t="shared" si="1"/>
        <v>47.135000000000005</v>
      </c>
    </row>
    <row r="119" spans="1:5" s="141" customFormat="1" ht="34.5" customHeight="1">
      <c r="A119" s="147" t="s">
        <v>611</v>
      </c>
      <c r="B119" s="160" t="s">
        <v>612</v>
      </c>
      <c r="C119" s="149" t="s">
        <v>242</v>
      </c>
      <c r="D119" s="163">
        <v>40.9</v>
      </c>
      <c r="E119" s="178">
        <f t="shared" si="1"/>
        <v>44.989999999999995</v>
      </c>
    </row>
    <row r="120" spans="1:5" s="141" customFormat="1" ht="34.5" customHeight="1">
      <c r="A120" s="145" t="s">
        <v>613</v>
      </c>
      <c r="B120" s="153" t="s">
        <v>283</v>
      </c>
      <c r="C120" s="149" t="s">
        <v>284</v>
      </c>
      <c r="D120" s="163">
        <v>0.94</v>
      </c>
      <c r="E120" s="178">
        <f t="shared" si="1"/>
        <v>1.034</v>
      </c>
    </row>
    <row r="121" spans="1:5" s="141" customFormat="1" ht="34.5" customHeight="1">
      <c r="A121" s="169" t="s">
        <v>978</v>
      </c>
      <c r="B121" s="160" t="s">
        <v>420</v>
      </c>
      <c r="C121" s="149" t="s">
        <v>242</v>
      </c>
      <c r="D121" s="163">
        <v>26.15</v>
      </c>
      <c r="E121" s="178">
        <f t="shared" si="1"/>
        <v>28.765</v>
      </c>
    </row>
    <row r="122" spans="1:5" s="141" customFormat="1" ht="34.5" customHeight="1">
      <c r="A122" s="169" t="s">
        <v>979</v>
      </c>
      <c r="B122" s="160" t="s">
        <v>418</v>
      </c>
      <c r="C122" s="149" t="s">
        <v>242</v>
      </c>
      <c r="D122" s="163">
        <v>32.69</v>
      </c>
      <c r="E122" s="178">
        <f t="shared" si="1"/>
        <v>35.958999999999996</v>
      </c>
    </row>
    <row r="123" spans="1:5" s="141" customFormat="1" ht="34.5" customHeight="1">
      <c r="A123" s="169" t="s">
        <v>980</v>
      </c>
      <c r="B123" s="160" t="s">
        <v>421</v>
      </c>
      <c r="C123" s="149" t="s">
        <v>242</v>
      </c>
      <c r="D123" s="163">
        <v>40.85</v>
      </c>
      <c r="E123" s="178">
        <f t="shared" si="1"/>
        <v>44.935</v>
      </c>
    </row>
    <row r="124" spans="1:5" s="141" customFormat="1" ht="34.5" customHeight="1">
      <c r="A124" s="145" t="s">
        <v>614</v>
      </c>
      <c r="B124" s="160" t="s">
        <v>419</v>
      </c>
      <c r="C124" s="149" t="s">
        <v>242</v>
      </c>
      <c r="D124" s="163">
        <v>51.07</v>
      </c>
      <c r="E124" s="178">
        <f t="shared" si="1"/>
        <v>56.177</v>
      </c>
    </row>
    <row r="125" spans="1:5" s="141" customFormat="1" ht="34.5" customHeight="1">
      <c r="A125" s="145" t="s">
        <v>615</v>
      </c>
      <c r="B125" s="146" t="s">
        <v>616</v>
      </c>
      <c r="C125" s="149" t="s">
        <v>242</v>
      </c>
      <c r="D125" s="163">
        <v>14.81</v>
      </c>
      <c r="E125" s="178">
        <f t="shared" si="1"/>
        <v>16.291</v>
      </c>
    </row>
    <row r="126" spans="1:5" s="141" customFormat="1" ht="34.5" customHeight="1">
      <c r="A126" s="145" t="s">
        <v>617</v>
      </c>
      <c r="B126" s="146" t="s">
        <v>279</v>
      </c>
      <c r="C126" s="149" t="s">
        <v>242</v>
      </c>
      <c r="D126" s="163">
        <v>4.26</v>
      </c>
      <c r="E126" s="178">
        <f t="shared" si="1"/>
        <v>4.686</v>
      </c>
    </row>
    <row r="127" spans="1:5" s="141" customFormat="1" ht="34.5" customHeight="1">
      <c r="A127" s="145" t="s">
        <v>618</v>
      </c>
      <c r="B127" s="150" t="s">
        <v>282</v>
      </c>
      <c r="C127" s="149" t="s">
        <v>242</v>
      </c>
      <c r="D127" s="163">
        <v>32.9</v>
      </c>
      <c r="E127" s="178">
        <f t="shared" si="1"/>
        <v>36.19</v>
      </c>
    </row>
    <row r="128" spans="1:5" s="141" customFormat="1" ht="34.5" customHeight="1">
      <c r="A128" s="145" t="s">
        <v>619</v>
      </c>
      <c r="B128" s="160" t="s">
        <v>620</v>
      </c>
      <c r="C128" s="149" t="s">
        <v>242</v>
      </c>
      <c r="D128" s="163">
        <v>8.4</v>
      </c>
      <c r="E128" s="178">
        <f t="shared" si="1"/>
        <v>9.24</v>
      </c>
    </row>
    <row r="129" spans="1:5" s="141" customFormat="1" ht="34.5" customHeight="1">
      <c r="A129" s="171">
        <v>79200419</v>
      </c>
      <c r="B129" s="160" t="s">
        <v>286</v>
      </c>
      <c r="C129" s="149" t="s">
        <v>242</v>
      </c>
      <c r="D129" s="163">
        <v>219.58</v>
      </c>
      <c r="E129" s="178">
        <f t="shared" si="1"/>
        <v>241.538</v>
      </c>
    </row>
    <row r="130" spans="1:5" s="141" customFormat="1" ht="34.5" customHeight="1">
      <c r="A130" s="169" t="s">
        <v>981</v>
      </c>
      <c r="B130" s="146" t="s">
        <v>621</v>
      </c>
      <c r="C130" s="149" t="s">
        <v>242</v>
      </c>
      <c r="D130" s="163">
        <v>40.32</v>
      </c>
      <c r="E130" s="178">
        <f t="shared" si="1"/>
        <v>44.352000000000004</v>
      </c>
    </row>
    <row r="131" spans="1:5" s="141" customFormat="1" ht="34.5" customHeight="1">
      <c r="A131" s="145" t="s">
        <v>622</v>
      </c>
      <c r="B131" s="146" t="s">
        <v>623</v>
      </c>
      <c r="C131" s="149" t="s">
        <v>242</v>
      </c>
      <c r="D131" s="163">
        <v>10.64</v>
      </c>
      <c r="E131" s="178">
        <f t="shared" si="1"/>
        <v>11.704</v>
      </c>
    </row>
    <row r="132" spans="1:5" s="141" customFormat="1" ht="34.5" customHeight="1">
      <c r="A132" s="145" t="s">
        <v>624</v>
      </c>
      <c r="B132" s="146" t="s">
        <v>287</v>
      </c>
      <c r="C132" s="149" t="s">
        <v>242</v>
      </c>
      <c r="D132" s="163">
        <v>1.12</v>
      </c>
      <c r="E132" s="178">
        <f t="shared" si="1"/>
        <v>1.2320000000000002</v>
      </c>
    </row>
    <row r="133" spans="1:5" s="141" customFormat="1" ht="34.5" customHeight="1">
      <c r="A133" s="145" t="s">
        <v>625</v>
      </c>
      <c r="B133" s="146" t="s">
        <v>288</v>
      </c>
      <c r="C133" s="149" t="s">
        <v>242</v>
      </c>
      <c r="D133" s="163">
        <v>1.56</v>
      </c>
      <c r="E133" s="178">
        <f t="shared" si="1"/>
        <v>1.7160000000000002</v>
      </c>
    </row>
    <row r="134" spans="1:5" s="141" customFormat="1" ht="34.5" customHeight="1">
      <c r="A134" s="145" t="s">
        <v>626</v>
      </c>
      <c r="B134" s="146" t="s">
        <v>289</v>
      </c>
      <c r="C134" s="149" t="s">
        <v>242</v>
      </c>
      <c r="D134" s="163">
        <v>1.63</v>
      </c>
      <c r="E134" s="178">
        <f aca="true" t="shared" si="2" ref="E134:E197">D134+D134*0.1</f>
        <v>1.793</v>
      </c>
    </row>
    <row r="135" spans="1:5" s="141" customFormat="1" ht="34.5" customHeight="1">
      <c r="A135" s="145" t="s">
        <v>627</v>
      </c>
      <c r="B135" s="146" t="s">
        <v>290</v>
      </c>
      <c r="C135" s="149" t="s">
        <v>242</v>
      </c>
      <c r="D135" s="163">
        <v>2.24</v>
      </c>
      <c r="E135" s="178">
        <f t="shared" si="2"/>
        <v>2.4640000000000004</v>
      </c>
    </row>
    <row r="136" spans="1:5" s="141" customFormat="1" ht="34.5" customHeight="1">
      <c r="A136" s="145" t="s">
        <v>628</v>
      </c>
      <c r="B136" s="146" t="s">
        <v>629</v>
      </c>
      <c r="C136" s="149" t="s">
        <v>242</v>
      </c>
      <c r="D136" s="163">
        <v>42.19</v>
      </c>
      <c r="E136" s="178">
        <f t="shared" si="2"/>
        <v>46.409</v>
      </c>
    </row>
    <row r="137" spans="1:5" s="141" customFormat="1" ht="34.5" customHeight="1">
      <c r="A137" s="145" t="s">
        <v>630</v>
      </c>
      <c r="B137" s="146" t="s">
        <v>631</v>
      </c>
      <c r="C137" s="149" t="s">
        <v>242</v>
      </c>
      <c r="D137" s="163">
        <v>1.38</v>
      </c>
      <c r="E137" s="178">
        <f t="shared" si="2"/>
        <v>1.5179999999999998</v>
      </c>
    </row>
    <row r="138" spans="1:5" s="139" customFormat="1" ht="34.5" customHeight="1">
      <c r="A138" s="145" t="s">
        <v>632</v>
      </c>
      <c r="B138" s="154" t="s">
        <v>434</v>
      </c>
      <c r="C138" s="149" t="s">
        <v>242</v>
      </c>
      <c r="D138" s="163">
        <v>437.41</v>
      </c>
      <c r="E138" s="178">
        <f t="shared" si="2"/>
        <v>481.151</v>
      </c>
    </row>
    <row r="139" spans="1:5" s="141" customFormat="1" ht="34.5" customHeight="1">
      <c r="A139" s="145" t="s">
        <v>633</v>
      </c>
      <c r="B139" s="146" t="s">
        <v>294</v>
      </c>
      <c r="C139" s="149" t="s">
        <v>242</v>
      </c>
      <c r="D139" s="163">
        <v>27.54</v>
      </c>
      <c r="E139" s="178">
        <f t="shared" si="2"/>
        <v>30.294</v>
      </c>
    </row>
    <row r="140" spans="1:5" s="141" customFormat="1" ht="34.5" customHeight="1">
      <c r="A140" s="145" t="s">
        <v>634</v>
      </c>
      <c r="B140" s="146" t="s">
        <v>635</v>
      </c>
      <c r="C140" s="149" t="s">
        <v>242</v>
      </c>
      <c r="D140" s="163">
        <v>16.96</v>
      </c>
      <c r="E140" s="178">
        <f t="shared" si="2"/>
        <v>18.656000000000002</v>
      </c>
    </row>
    <row r="141" spans="1:5" s="141" customFormat="1" ht="34.5" customHeight="1">
      <c r="A141" s="145" t="s">
        <v>636</v>
      </c>
      <c r="B141" s="155" t="s">
        <v>637</v>
      </c>
      <c r="C141" s="149" t="s">
        <v>242</v>
      </c>
      <c r="D141" s="163">
        <v>17.88</v>
      </c>
      <c r="E141" s="178">
        <f t="shared" si="2"/>
        <v>19.668</v>
      </c>
    </row>
    <row r="142" spans="1:5" s="141" customFormat="1" ht="34.5" customHeight="1">
      <c r="A142" s="145" t="s">
        <v>638</v>
      </c>
      <c r="B142" s="155" t="s">
        <v>639</v>
      </c>
      <c r="C142" s="149" t="s">
        <v>242</v>
      </c>
      <c r="D142" s="163">
        <v>17.57</v>
      </c>
      <c r="E142" s="178">
        <f t="shared" si="2"/>
        <v>19.327</v>
      </c>
    </row>
    <row r="143" spans="1:5" s="141" customFormat="1" ht="34.5" customHeight="1">
      <c r="A143" s="167" t="s">
        <v>965</v>
      </c>
      <c r="B143" s="146" t="s">
        <v>640</v>
      </c>
      <c r="C143" s="149" t="s">
        <v>242</v>
      </c>
      <c r="D143" s="163">
        <v>13.19</v>
      </c>
      <c r="E143" s="178">
        <f t="shared" si="2"/>
        <v>14.509</v>
      </c>
    </row>
    <row r="144" spans="1:5" s="141" customFormat="1" ht="34.5" customHeight="1">
      <c r="A144" s="145" t="s">
        <v>641</v>
      </c>
      <c r="B144" s="160" t="s">
        <v>642</v>
      </c>
      <c r="C144" s="149" t="s">
        <v>242</v>
      </c>
      <c r="D144" s="163">
        <v>4.78</v>
      </c>
      <c r="E144" s="178">
        <f t="shared" si="2"/>
        <v>5.258</v>
      </c>
    </row>
    <row r="145" spans="1:5" s="141" customFormat="1" ht="34.5" customHeight="1">
      <c r="A145" s="147" t="s">
        <v>643</v>
      </c>
      <c r="B145" s="160" t="s">
        <v>644</v>
      </c>
      <c r="C145" s="149" t="s">
        <v>242</v>
      </c>
      <c r="D145" s="163">
        <v>115.77</v>
      </c>
      <c r="E145" s="178">
        <f t="shared" si="2"/>
        <v>127.347</v>
      </c>
    </row>
    <row r="146" spans="1:5" s="141" customFormat="1" ht="34.5" customHeight="1">
      <c r="A146" s="147" t="s">
        <v>645</v>
      </c>
      <c r="B146" s="160" t="s">
        <v>646</v>
      </c>
      <c r="C146" s="149" t="s">
        <v>242</v>
      </c>
      <c r="D146" s="163">
        <v>111.37</v>
      </c>
      <c r="E146" s="178">
        <f t="shared" si="2"/>
        <v>122.507</v>
      </c>
    </row>
    <row r="147" spans="1:5" s="141" customFormat="1" ht="34.5" customHeight="1">
      <c r="A147" s="147" t="s">
        <v>435</v>
      </c>
      <c r="B147" s="160" t="s">
        <v>647</v>
      </c>
      <c r="C147" s="149" t="s">
        <v>242</v>
      </c>
      <c r="D147" s="162">
        <v>5.09</v>
      </c>
      <c r="E147" s="178">
        <f t="shared" si="2"/>
        <v>5.599</v>
      </c>
    </row>
    <row r="148" spans="1:5" s="141" customFormat="1" ht="34.5" customHeight="1">
      <c r="A148" s="145" t="s">
        <v>436</v>
      </c>
      <c r="B148" s="160" t="s">
        <v>648</v>
      </c>
      <c r="C148" s="149" t="s">
        <v>242</v>
      </c>
      <c r="D148" s="162">
        <v>7.53</v>
      </c>
      <c r="E148" s="178">
        <f t="shared" si="2"/>
        <v>8.283000000000001</v>
      </c>
    </row>
    <row r="149" spans="1:5" s="141" customFormat="1" ht="34.5" customHeight="1">
      <c r="A149" s="147" t="s">
        <v>649</v>
      </c>
      <c r="B149" s="146" t="s">
        <v>650</v>
      </c>
      <c r="C149" s="149" t="s">
        <v>242</v>
      </c>
      <c r="D149" s="162">
        <v>28.96</v>
      </c>
      <c r="E149" s="178">
        <f t="shared" si="2"/>
        <v>31.856</v>
      </c>
    </row>
    <row r="150" spans="1:5" s="139" customFormat="1" ht="34.5" customHeight="1">
      <c r="A150" s="147" t="s">
        <v>437</v>
      </c>
      <c r="B150" s="146" t="s">
        <v>651</v>
      </c>
      <c r="C150" s="149" t="s">
        <v>242</v>
      </c>
      <c r="D150" s="162">
        <v>78.8</v>
      </c>
      <c r="E150" s="178">
        <f t="shared" si="2"/>
        <v>86.67999999999999</v>
      </c>
    </row>
    <row r="151" spans="1:5" s="141" customFormat="1" ht="34.5" customHeight="1">
      <c r="A151" s="145" t="s">
        <v>652</v>
      </c>
      <c r="B151" s="146" t="s">
        <v>653</v>
      </c>
      <c r="C151" s="149" t="s">
        <v>242</v>
      </c>
      <c r="D151" s="162">
        <v>78.8</v>
      </c>
      <c r="E151" s="178">
        <f t="shared" si="2"/>
        <v>86.67999999999999</v>
      </c>
    </row>
    <row r="152" spans="1:5" s="139" customFormat="1" ht="34.5" customHeight="1">
      <c r="A152" s="145" t="s">
        <v>654</v>
      </c>
      <c r="B152" s="146" t="s">
        <v>655</v>
      </c>
      <c r="C152" s="149" t="s">
        <v>242</v>
      </c>
      <c r="D152" s="162">
        <v>80.21</v>
      </c>
      <c r="E152" s="178">
        <f t="shared" si="2"/>
        <v>88.231</v>
      </c>
    </row>
    <row r="153" spans="1:5" s="139" customFormat="1" ht="34.5" customHeight="1">
      <c r="A153" s="145" t="s">
        <v>656</v>
      </c>
      <c r="B153" s="146" t="s">
        <v>657</v>
      </c>
      <c r="C153" s="149" t="s">
        <v>242</v>
      </c>
      <c r="D153" s="162">
        <v>13.29</v>
      </c>
      <c r="E153" s="178">
        <f t="shared" si="2"/>
        <v>14.619</v>
      </c>
    </row>
    <row r="154" spans="1:5" s="141" customFormat="1" ht="34.5" customHeight="1">
      <c r="A154" s="171">
        <v>79219292</v>
      </c>
      <c r="B154" s="146" t="s">
        <v>293</v>
      </c>
      <c r="C154" s="149" t="s">
        <v>242</v>
      </c>
      <c r="D154" s="162">
        <v>6.35</v>
      </c>
      <c r="E154" s="178">
        <f t="shared" si="2"/>
        <v>6.984999999999999</v>
      </c>
    </row>
    <row r="155" spans="1:5" s="141" customFormat="1" ht="34.5" customHeight="1">
      <c r="A155" s="145" t="s">
        <v>658</v>
      </c>
      <c r="B155" s="146" t="s">
        <v>659</v>
      </c>
      <c r="C155" s="149" t="s">
        <v>242</v>
      </c>
      <c r="D155" s="162">
        <v>16.13</v>
      </c>
      <c r="E155" s="178">
        <f t="shared" si="2"/>
        <v>17.743</v>
      </c>
    </row>
    <row r="156" spans="1:5" s="139" customFormat="1" ht="34.5" customHeight="1">
      <c r="A156" s="147" t="s">
        <v>438</v>
      </c>
      <c r="B156" s="146" t="s">
        <v>292</v>
      </c>
      <c r="C156" s="149" t="s">
        <v>242</v>
      </c>
      <c r="D156" s="162">
        <v>5.92</v>
      </c>
      <c r="E156" s="178">
        <f t="shared" si="2"/>
        <v>6.512</v>
      </c>
    </row>
    <row r="157" spans="1:5" s="141" customFormat="1" ht="34.5" customHeight="1">
      <c r="A157" s="169" t="s">
        <v>982</v>
      </c>
      <c r="B157" s="155" t="s">
        <v>660</v>
      </c>
      <c r="C157" s="149" t="s">
        <v>242</v>
      </c>
      <c r="D157" s="162">
        <v>27.6</v>
      </c>
      <c r="E157" s="178">
        <f t="shared" si="2"/>
        <v>30.360000000000003</v>
      </c>
    </row>
    <row r="158" spans="1:5" s="141" customFormat="1" ht="34.5" customHeight="1">
      <c r="A158" s="171">
        <v>79220487</v>
      </c>
      <c r="B158" s="146" t="s">
        <v>661</v>
      </c>
      <c r="C158" s="149" t="s">
        <v>242</v>
      </c>
      <c r="D158" s="162">
        <v>2.99</v>
      </c>
      <c r="E158" s="178">
        <f t="shared" si="2"/>
        <v>3.289</v>
      </c>
    </row>
    <row r="159" spans="1:5" s="141" customFormat="1" ht="34.5" customHeight="1">
      <c r="A159" s="145" t="s">
        <v>662</v>
      </c>
      <c r="B159" s="150" t="s">
        <v>663</v>
      </c>
      <c r="C159" s="149" t="s">
        <v>242</v>
      </c>
      <c r="D159" s="162">
        <v>10.75</v>
      </c>
      <c r="E159" s="178">
        <f t="shared" si="2"/>
        <v>11.825</v>
      </c>
    </row>
    <row r="160" spans="1:5" s="141" customFormat="1" ht="34.5" customHeight="1">
      <c r="A160" s="169" t="s">
        <v>983</v>
      </c>
      <c r="B160" s="146" t="s">
        <v>664</v>
      </c>
      <c r="C160" s="165" t="s">
        <v>242</v>
      </c>
      <c r="D160" s="162">
        <v>10.93</v>
      </c>
      <c r="E160" s="178">
        <f t="shared" si="2"/>
        <v>12.023</v>
      </c>
    </row>
    <row r="161" spans="1:5" s="141" customFormat="1" ht="34.5" customHeight="1">
      <c r="A161" s="145" t="s">
        <v>665</v>
      </c>
      <c r="B161" s="146" t="s">
        <v>666</v>
      </c>
      <c r="C161" s="165" t="s">
        <v>242</v>
      </c>
      <c r="D161" s="162">
        <v>11.87</v>
      </c>
      <c r="E161" s="178">
        <f t="shared" si="2"/>
        <v>13.056999999999999</v>
      </c>
    </row>
    <row r="162" spans="1:5" s="141" customFormat="1" ht="34.5" customHeight="1">
      <c r="A162" s="169" t="s">
        <v>991</v>
      </c>
      <c r="B162" s="146" t="s">
        <v>667</v>
      </c>
      <c r="C162" s="149" t="s">
        <v>262</v>
      </c>
      <c r="D162" s="162">
        <v>0.01</v>
      </c>
      <c r="E162" s="178">
        <f t="shared" si="2"/>
        <v>0.011</v>
      </c>
    </row>
    <row r="163" spans="1:5" s="141" customFormat="1" ht="34.5" customHeight="1">
      <c r="A163" s="145" t="s">
        <v>668</v>
      </c>
      <c r="B163" s="160" t="s">
        <v>669</v>
      </c>
      <c r="C163" s="165" t="s">
        <v>242</v>
      </c>
      <c r="D163" s="162">
        <v>6.53</v>
      </c>
      <c r="E163" s="178">
        <f t="shared" si="2"/>
        <v>7.183</v>
      </c>
    </row>
    <row r="164" spans="1:5" s="141" customFormat="1" ht="34.5" customHeight="1">
      <c r="A164" s="145" t="s">
        <v>670</v>
      </c>
      <c r="B164" s="160" t="s">
        <v>297</v>
      </c>
      <c r="C164" s="165" t="s">
        <v>242</v>
      </c>
      <c r="D164" s="162">
        <v>1.68</v>
      </c>
      <c r="E164" s="178">
        <f t="shared" si="2"/>
        <v>1.8479999999999999</v>
      </c>
    </row>
    <row r="165" spans="1:5" s="141" customFormat="1" ht="34.5" customHeight="1">
      <c r="A165" s="145" t="s">
        <v>671</v>
      </c>
      <c r="B165" s="146" t="s">
        <v>426</v>
      </c>
      <c r="C165" s="165" t="s">
        <v>242</v>
      </c>
      <c r="D165" s="162">
        <v>14.23</v>
      </c>
      <c r="E165" s="178">
        <f t="shared" si="2"/>
        <v>15.653</v>
      </c>
    </row>
    <row r="166" spans="1:5" s="141" customFormat="1" ht="34.5" customHeight="1">
      <c r="A166" s="147" t="s">
        <v>439</v>
      </c>
      <c r="B166" s="160" t="s">
        <v>285</v>
      </c>
      <c r="C166" s="165" t="s">
        <v>242</v>
      </c>
      <c r="D166" s="162">
        <v>189.39</v>
      </c>
      <c r="E166" s="178">
        <f t="shared" si="2"/>
        <v>208.32899999999998</v>
      </c>
    </row>
    <row r="167" spans="1:5" s="141" customFormat="1" ht="34.5" customHeight="1">
      <c r="A167" s="145" t="s">
        <v>672</v>
      </c>
      <c r="B167" s="160" t="s">
        <v>673</v>
      </c>
      <c r="C167" s="165" t="s">
        <v>242</v>
      </c>
      <c r="D167" s="162">
        <v>191.76</v>
      </c>
      <c r="E167" s="178">
        <f t="shared" si="2"/>
        <v>210.93599999999998</v>
      </c>
    </row>
    <row r="168" spans="1:5" s="141" customFormat="1" ht="34.5" customHeight="1">
      <c r="A168" s="145" t="s">
        <v>674</v>
      </c>
      <c r="B168" s="160" t="s">
        <v>675</v>
      </c>
      <c r="C168" s="165" t="s">
        <v>242</v>
      </c>
      <c r="D168" s="162">
        <v>328.3</v>
      </c>
      <c r="E168" s="178">
        <f t="shared" si="2"/>
        <v>361.13</v>
      </c>
    </row>
    <row r="169" spans="1:5" s="141" customFormat="1" ht="34.5" customHeight="1">
      <c r="A169" s="145" t="s">
        <v>676</v>
      </c>
      <c r="B169" s="146" t="s">
        <v>299</v>
      </c>
      <c r="C169" s="165" t="s">
        <v>242</v>
      </c>
      <c r="D169" s="162">
        <v>64.87</v>
      </c>
      <c r="E169" s="178">
        <f t="shared" si="2"/>
        <v>71.357</v>
      </c>
    </row>
    <row r="170" spans="1:5" s="141" customFormat="1" ht="34.5" customHeight="1">
      <c r="A170" s="145" t="s">
        <v>677</v>
      </c>
      <c r="B170" s="160" t="s">
        <v>300</v>
      </c>
      <c r="C170" s="165" t="s">
        <v>242</v>
      </c>
      <c r="D170" s="162">
        <v>9.76</v>
      </c>
      <c r="E170" s="178">
        <f t="shared" si="2"/>
        <v>10.736</v>
      </c>
    </row>
    <row r="171" spans="1:5" s="141" customFormat="1" ht="34.5" customHeight="1">
      <c r="A171" s="145" t="s">
        <v>678</v>
      </c>
      <c r="B171" s="160" t="s">
        <v>251</v>
      </c>
      <c r="C171" s="165" t="s">
        <v>242</v>
      </c>
      <c r="D171" s="162">
        <v>62.76</v>
      </c>
      <c r="E171" s="178">
        <f t="shared" si="2"/>
        <v>69.036</v>
      </c>
    </row>
    <row r="172" spans="1:5" s="141" customFormat="1" ht="34.5" customHeight="1">
      <c r="A172" s="145" t="s">
        <v>679</v>
      </c>
      <c r="B172" s="160" t="s">
        <v>301</v>
      </c>
      <c r="C172" s="165" t="s">
        <v>242</v>
      </c>
      <c r="D172" s="162">
        <v>83.69</v>
      </c>
      <c r="E172" s="178">
        <f t="shared" si="2"/>
        <v>92.059</v>
      </c>
    </row>
    <row r="173" spans="1:5" s="141" customFormat="1" ht="34.5" customHeight="1">
      <c r="A173" s="145" t="s">
        <v>680</v>
      </c>
      <c r="B173" s="153" t="s">
        <v>305</v>
      </c>
      <c r="C173" s="165" t="s">
        <v>242</v>
      </c>
      <c r="D173" s="162">
        <v>13.56</v>
      </c>
      <c r="E173" s="178">
        <f t="shared" si="2"/>
        <v>14.916</v>
      </c>
    </row>
    <row r="174" spans="1:5" s="141" customFormat="1" ht="34.5" customHeight="1">
      <c r="A174" s="145" t="s">
        <v>681</v>
      </c>
      <c r="B174" s="153" t="s">
        <v>304</v>
      </c>
      <c r="C174" s="165" t="s">
        <v>242</v>
      </c>
      <c r="D174" s="162">
        <v>11.62</v>
      </c>
      <c r="E174" s="178">
        <f t="shared" si="2"/>
        <v>12.782</v>
      </c>
    </row>
    <row r="175" spans="1:5" s="141" customFormat="1" ht="34.5" customHeight="1">
      <c r="A175" s="145" t="s">
        <v>683</v>
      </c>
      <c r="B175" s="161" t="s">
        <v>684</v>
      </c>
      <c r="C175" s="165" t="s">
        <v>242</v>
      </c>
      <c r="D175" s="162">
        <v>13.95</v>
      </c>
      <c r="E175" s="178">
        <f t="shared" si="2"/>
        <v>15.344999999999999</v>
      </c>
    </row>
    <row r="176" spans="1:5" s="141" customFormat="1" ht="34.5" customHeight="1">
      <c r="A176" s="145" t="s">
        <v>685</v>
      </c>
      <c r="B176" s="161" t="s">
        <v>308</v>
      </c>
      <c r="C176" s="165" t="s">
        <v>242</v>
      </c>
      <c r="D176" s="162">
        <v>12.55</v>
      </c>
      <c r="E176" s="178">
        <f t="shared" si="2"/>
        <v>13.805000000000001</v>
      </c>
    </row>
    <row r="177" spans="1:5" s="141" customFormat="1" ht="34.5" customHeight="1">
      <c r="A177" s="145" t="s">
        <v>686</v>
      </c>
      <c r="B177" s="160" t="s">
        <v>310</v>
      </c>
      <c r="C177" s="165" t="s">
        <v>242</v>
      </c>
      <c r="D177" s="162">
        <v>17.43</v>
      </c>
      <c r="E177" s="178">
        <f t="shared" si="2"/>
        <v>19.173</v>
      </c>
    </row>
    <row r="178" spans="1:5" s="141" customFormat="1" ht="34.5" customHeight="1">
      <c r="A178" s="145" t="s">
        <v>687</v>
      </c>
      <c r="B178" s="160" t="s">
        <v>309</v>
      </c>
      <c r="C178" s="165" t="s">
        <v>242</v>
      </c>
      <c r="D178" s="162">
        <v>13.25</v>
      </c>
      <c r="E178" s="178">
        <f t="shared" si="2"/>
        <v>14.575</v>
      </c>
    </row>
    <row r="179" spans="1:5" s="141" customFormat="1" ht="34.5" customHeight="1">
      <c r="A179" s="145" t="s">
        <v>688</v>
      </c>
      <c r="B179" s="151" t="s">
        <v>312</v>
      </c>
      <c r="C179" s="165" t="s">
        <v>242</v>
      </c>
      <c r="D179" s="162">
        <v>16.04</v>
      </c>
      <c r="E179" s="178">
        <f t="shared" si="2"/>
        <v>17.644</v>
      </c>
    </row>
    <row r="180" spans="1:5" s="141" customFormat="1" ht="34.5" customHeight="1">
      <c r="A180" s="145" t="s">
        <v>689</v>
      </c>
      <c r="B180" s="151" t="s">
        <v>313</v>
      </c>
      <c r="C180" s="165" t="s">
        <v>242</v>
      </c>
      <c r="D180" s="162">
        <v>13.95</v>
      </c>
      <c r="E180" s="178">
        <f t="shared" si="2"/>
        <v>15.344999999999999</v>
      </c>
    </row>
    <row r="181" spans="1:5" s="141" customFormat="1" ht="34.5" customHeight="1">
      <c r="A181" s="145" t="s">
        <v>690</v>
      </c>
      <c r="B181" s="150" t="s">
        <v>314</v>
      </c>
      <c r="C181" s="165" t="s">
        <v>242</v>
      </c>
      <c r="D181" s="162">
        <v>25.38</v>
      </c>
      <c r="E181" s="178">
        <f t="shared" si="2"/>
        <v>27.918</v>
      </c>
    </row>
    <row r="182" spans="1:5" s="141" customFormat="1" ht="34.5" customHeight="1">
      <c r="A182" s="145" t="s">
        <v>691</v>
      </c>
      <c r="B182" s="160" t="s">
        <v>311</v>
      </c>
      <c r="C182" s="165" t="s">
        <v>242</v>
      </c>
      <c r="D182" s="162">
        <v>9.76</v>
      </c>
      <c r="E182" s="178">
        <f t="shared" si="2"/>
        <v>10.736</v>
      </c>
    </row>
    <row r="183" spans="1:5" s="141" customFormat="1" ht="34.5" customHeight="1">
      <c r="A183" s="145" t="s">
        <v>692</v>
      </c>
      <c r="B183" s="160" t="s">
        <v>693</v>
      </c>
      <c r="C183" s="165" t="s">
        <v>242</v>
      </c>
      <c r="D183" s="162">
        <v>14.64</v>
      </c>
      <c r="E183" s="178">
        <f t="shared" si="2"/>
        <v>16.104</v>
      </c>
    </row>
    <row r="184" spans="1:5" s="141" customFormat="1" ht="34.5" customHeight="1">
      <c r="A184" s="145" t="s">
        <v>694</v>
      </c>
      <c r="B184" s="156" t="s">
        <v>316</v>
      </c>
      <c r="C184" s="165" t="s">
        <v>242</v>
      </c>
      <c r="D184" s="162">
        <v>12.55</v>
      </c>
      <c r="E184" s="178">
        <f t="shared" si="2"/>
        <v>13.805000000000001</v>
      </c>
    </row>
    <row r="185" spans="1:5" s="141" customFormat="1" ht="34.5" customHeight="1">
      <c r="A185" s="145" t="s">
        <v>695</v>
      </c>
      <c r="B185" s="161" t="s">
        <v>315</v>
      </c>
      <c r="C185" s="165" t="s">
        <v>242</v>
      </c>
      <c r="D185" s="162">
        <v>13.95</v>
      </c>
      <c r="E185" s="178">
        <f t="shared" si="2"/>
        <v>15.344999999999999</v>
      </c>
    </row>
    <row r="186" spans="1:5" s="141" customFormat="1" ht="34.5" customHeight="1">
      <c r="A186" s="145" t="s">
        <v>682</v>
      </c>
      <c r="B186" s="160" t="s">
        <v>317</v>
      </c>
      <c r="C186" s="165" t="s">
        <v>242</v>
      </c>
      <c r="D186" s="162">
        <v>13.25</v>
      </c>
      <c r="E186" s="178">
        <f t="shared" si="2"/>
        <v>14.575</v>
      </c>
    </row>
    <row r="187" spans="1:5" s="141" customFormat="1" ht="34.5" customHeight="1">
      <c r="A187" s="145" t="s">
        <v>696</v>
      </c>
      <c r="B187" s="160" t="s">
        <v>318</v>
      </c>
      <c r="C187" s="165" t="s">
        <v>242</v>
      </c>
      <c r="D187" s="162">
        <v>16.04</v>
      </c>
      <c r="E187" s="178">
        <f t="shared" si="2"/>
        <v>17.644</v>
      </c>
    </row>
    <row r="188" spans="1:5" s="141" customFormat="1" ht="34.5" customHeight="1">
      <c r="A188" s="145" t="s">
        <v>697</v>
      </c>
      <c r="B188" s="151" t="s">
        <v>698</v>
      </c>
      <c r="C188" s="165" t="s">
        <v>242</v>
      </c>
      <c r="D188" s="162">
        <v>17.43</v>
      </c>
      <c r="E188" s="178">
        <f t="shared" si="2"/>
        <v>19.173</v>
      </c>
    </row>
    <row r="189" spans="1:5" ht="34.5" customHeight="1">
      <c r="A189" s="145" t="s">
        <v>699</v>
      </c>
      <c r="B189" s="160" t="s">
        <v>319</v>
      </c>
      <c r="C189" s="165" t="s">
        <v>242</v>
      </c>
      <c r="D189" s="162">
        <v>17.43</v>
      </c>
      <c r="E189" s="178">
        <f t="shared" si="2"/>
        <v>19.173</v>
      </c>
    </row>
    <row r="190" spans="1:5" ht="34.5" customHeight="1">
      <c r="A190" s="145" t="s">
        <v>700</v>
      </c>
      <c r="B190" s="150" t="s">
        <v>701</v>
      </c>
      <c r="C190" s="165" t="s">
        <v>242</v>
      </c>
      <c r="D190" s="162">
        <v>31.67</v>
      </c>
      <c r="E190" s="178">
        <f t="shared" si="2"/>
        <v>34.837</v>
      </c>
    </row>
    <row r="191" spans="1:5" ht="34.5" customHeight="1">
      <c r="A191" s="145" t="s">
        <v>702</v>
      </c>
      <c r="B191" s="151" t="s">
        <v>323</v>
      </c>
      <c r="C191" s="165" t="s">
        <v>242</v>
      </c>
      <c r="D191" s="162">
        <v>13.95</v>
      </c>
      <c r="E191" s="178">
        <f t="shared" si="2"/>
        <v>15.344999999999999</v>
      </c>
    </row>
    <row r="192" spans="1:5" ht="34.5" customHeight="1">
      <c r="A192" s="145" t="s">
        <v>703</v>
      </c>
      <c r="B192" s="151" t="s">
        <v>322</v>
      </c>
      <c r="C192" s="165" t="s">
        <v>242</v>
      </c>
      <c r="D192" s="162">
        <v>16.04</v>
      </c>
      <c r="E192" s="178">
        <f t="shared" si="2"/>
        <v>17.644</v>
      </c>
    </row>
    <row r="193" spans="1:5" ht="34.5" customHeight="1">
      <c r="A193" s="145" t="s">
        <v>704</v>
      </c>
      <c r="B193" s="160" t="s">
        <v>320</v>
      </c>
      <c r="C193" s="165" t="s">
        <v>242</v>
      </c>
      <c r="D193" s="162">
        <v>9.76</v>
      </c>
      <c r="E193" s="178">
        <f t="shared" si="2"/>
        <v>10.736</v>
      </c>
    </row>
    <row r="194" spans="1:5" ht="34.5" customHeight="1">
      <c r="A194" s="145" t="s">
        <v>705</v>
      </c>
      <c r="B194" s="151" t="s">
        <v>321</v>
      </c>
      <c r="C194" s="165" t="s">
        <v>242</v>
      </c>
      <c r="D194" s="162">
        <v>14.64</v>
      </c>
      <c r="E194" s="178">
        <f t="shared" si="2"/>
        <v>16.104</v>
      </c>
    </row>
    <row r="195" spans="1:5" ht="34.5" customHeight="1">
      <c r="A195" s="145" t="s">
        <v>706</v>
      </c>
      <c r="B195" s="151" t="s">
        <v>324</v>
      </c>
      <c r="C195" s="165" t="s">
        <v>242</v>
      </c>
      <c r="D195" s="162">
        <v>12.55</v>
      </c>
      <c r="E195" s="178">
        <f t="shared" si="2"/>
        <v>13.805000000000001</v>
      </c>
    </row>
    <row r="196" spans="1:5" ht="34.5" customHeight="1">
      <c r="A196" s="145" t="s">
        <v>707</v>
      </c>
      <c r="B196" s="160" t="s">
        <v>708</v>
      </c>
      <c r="C196" s="165" t="s">
        <v>242</v>
      </c>
      <c r="D196" s="162">
        <v>16.04</v>
      </c>
      <c r="E196" s="178">
        <f t="shared" si="2"/>
        <v>17.644</v>
      </c>
    </row>
    <row r="197" spans="1:5" ht="34.5" customHeight="1">
      <c r="A197" s="145" t="s">
        <v>709</v>
      </c>
      <c r="B197" s="160" t="s">
        <v>325</v>
      </c>
      <c r="C197" s="165" t="s">
        <v>242</v>
      </c>
      <c r="D197" s="162">
        <v>13.95</v>
      </c>
      <c r="E197" s="178">
        <f t="shared" si="2"/>
        <v>15.344999999999999</v>
      </c>
    </row>
    <row r="198" spans="1:5" ht="34.5" customHeight="1">
      <c r="A198" s="145" t="s">
        <v>710</v>
      </c>
      <c r="B198" s="151" t="s">
        <v>711</v>
      </c>
      <c r="C198" s="165" t="s">
        <v>242</v>
      </c>
      <c r="D198" s="162">
        <v>17.43</v>
      </c>
      <c r="E198" s="178">
        <f aca="true" t="shared" si="3" ref="E198:E261">D198+D198*0.1</f>
        <v>19.173</v>
      </c>
    </row>
    <row r="199" spans="1:5" ht="34.5" customHeight="1">
      <c r="A199" s="145" t="s">
        <v>712</v>
      </c>
      <c r="B199" s="151" t="s">
        <v>326</v>
      </c>
      <c r="C199" s="165" t="s">
        <v>242</v>
      </c>
      <c r="D199" s="162">
        <v>17.43</v>
      </c>
      <c r="E199" s="178">
        <f t="shared" si="3"/>
        <v>19.173</v>
      </c>
    </row>
    <row r="200" spans="1:5" ht="34.5" customHeight="1">
      <c r="A200" s="145" t="s">
        <v>713</v>
      </c>
      <c r="B200" s="150" t="s">
        <v>714</v>
      </c>
      <c r="C200" s="165" t="s">
        <v>242</v>
      </c>
      <c r="D200" s="162">
        <v>82.98</v>
      </c>
      <c r="E200" s="178">
        <f t="shared" si="3"/>
        <v>91.278</v>
      </c>
    </row>
    <row r="201" spans="1:5" ht="34.5" customHeight="1">
      <c r="A201" s="145" t="s">
        <v>715</v>
      </c>
      <c r="B201" s="151" t="s">
        <v>716</v>
      </c>
      <c r="C201" s="165" t="s">
        <v>242</v>
      </c>
      <c r="D201" s="162">
        <v>27.9</v>
      </c>
      <c r="E201" s="178">
        <f t="shared" si="3"/>
        <v>30.689999999999998</v>
      </c>
    </row>
    <row r="202" spans="1:5" ht="34.5" customHeight="1">
      <c r="A202" s="145" t="s">
        <v>717</v>
      </c>
      <c r="B202" s="160" t="s">
        <v>718</v>
      </c>
      <c r="C202" s="165" t="s">
        <v>242</v>
      </c>
      <c r="D202" s="162">
        <v>24.4</v>
      </c>
      <c r="E202" s="178">
        <f t="shared" si="3"/>
        <v>26.84</v>
      </c>
    </row>
    <row r="203" spans="1:5" ht="34.5" customHeight="1">
      <c r="A203" s="145" t="s">
        <v>719</v>
      </c>
      <c r="B203" s="160" t="s">
        <v>720</v>
      </c>
      <c r="C203" s="165" t="s">
        <v>242</v>
      </c>
      <c r="D203" s="162">
        <v>24.4</v>
      </c>
      <c r="E203" s="178">
        <f t="shared" si="3"/>
        <v>26.84</v>
      </c>
    </row>
    <row r="204" spans="1:5" ht="34.5" customHeight="1">
      <c r="A204" s="145" t="s">
        <v>721</v>
      </c>
      <c r="B204" s="161" t="s">
        <v>331</v>
      </c>
      <c r="C204" s="165" t="s">
        <v>242</v>
      </c>
      <c r="D204" s="162">
        <v>27.9</v>
      </c>
      <c r="E204" s="178">
        <f t="shared" si="3"/>
        <v>30.689999999999998</v>
      </c>
    </row>
    <row r="205" spans="1:5" ht="34.5" customHeight="1">
      <c r="A205" s="145" t="s">
        <v>722</v>
      </c>
      <c r="B205" s="160" t="s">
        <v>327</v>
      </c>
      <c r="C205" s="165" t="s">
        <v>242</v>
      </c>
      <c r="D205" s="162">
        <v>111.57</v>
      </c>
      <c r="E205" s="178">
        <f t="shared" si="3"/>
        <v>122.72699999999999</v>
      </c>
    </row>
    <row r="206" spans="1:5" ht="34.5" customHeight="1">
      <c r="A206" s="145" t="s">
        <v>723</v>
      </c>
      <c r="B206" s="150" t="s">
        <v>330</v>
      </c>
      <c r="C206" s="165" t="s">
        <v>242</v>
      </c>
      <c r="D206" s="162">
        <v>34.76</v>
      </c>
      <c r="E206" s="178">
        <f t="shared" si="3"/>
        <v>38.236</v>
      </c>
    </row>
    <row r="207" spans="1:5" ht="34.5" customHeight="1">
      <c r="A207" s="145" t="s">
        <v>724</v>
      </c>
      <c r="B207" s="160" t="s">
        <v>329</v>
      </c>
      <c r="C207" s="165" t="s">
        <v>242</v>
      </c>
      <c r="D207" s="162">
        <v>33.48</v>
      </c>
      <c r="E207" s="178">
        <f t="shared" si="3"/>
        <v>36.827999999999996</v>
      </c>
    </row>
    <row r="208" spans="1:5" ht="34.5" customHeight="1">
      <c r="A208" s="145">
        <v>73237531</v>
      </c>
      <c r="B208" s="148" t="s">
        <v>725</v>
      </c>
      <c r="C208" s="165" t="s">
        <v>242</v>
      </c>
      <c r="D208" s="162">
        <v>48.59</v>
      </c>
      <c r="E208" s="178">
        <f t="shared" si="3"/>
        <v>53.449000000000005</v>
      </c>
    </row>
    <row r="209" spans="1:5" s="141" customFormat="1" ht="34.5" customHeight="1">
      <c r="A209" s="145" t="s">
        <v>726</v>
      </c>
      <c r="B209" s="160" t="s">
        <v>332</v>
      </c>
      <c r="C209" s="165" t="s">
        <v>242</v>
      </c>
      <c r="D209" s="162">
        <v>17.43</v>
      </c>
      <c r="E209" s="178">
        <f t="shared" si="3"/>
        <v>19.173</v>
      </c>
    </row>
    <row r="210" spans="1:5" ht="34.5" customHeight="1">
      <c r="A210" s="145" t="s">
        <v>727</v>
      </c>
      <c r="B210" s="160" t="s">
        <v>306</v>
      </c>
      <c r="C210" s="165" t="s">
        <v>242</v>
      </c>
      <c r="D210" s="162">
        <v>13.95</v>
      </c>
      <c r="E210" s="178">
        <f t="shared" si="3"/>
        <v>15.344999999999999</v>
      </c>
    </row>
    <row r="211" spans="1:5" ht="34.5" customHeight="1">
      <c r="A211" s="145" t="s">
        <v>728</v>
      </c>
      <c r="B211" s="150" t="s">
        <v>328</v>
      </c>
      <c r="C211" s="165" t="s">
        <v>242</v>
      </c>
      <c r="D211" s="162">
        <v>153.11</v>
      </c>
      <c r="E211" s="178">
        <f t="shared" si="3"/>
        <v>168.42100000000002</v>
      </c>
    </row>
    <row r="212" spans="1:5" ht="34.5" customHeight="1">
      <c r="A212" s="145" t="s">
        <v>336</v>
      </c>
      <c r="B212" s="148" t="s">
        <v>337</v>
      </c>
      <c r="C212" s="165" t="s">
        <v>242</v>
      </c>
      <c r="D212" s="162">
        <v>191.76</v>
      </c>
      <c r="E212" s="178">
        <f t="shared" si="3"/>
        <v>210.93599999999998</v>
      </c>
    </row>
    <row r="213" spans="1:5" ht="34.5" customHeight="1">
      <c r="A213" s="145" t="s">
        <v>729</v>
      </c>
      <c r="B213" s="160" t="s">
        <v>335</v>
      </c>
      <c r="C213" s="165" t="s">
        <v>242</v>
      </c>
      <c r="D213" s="162">
        <v>104.6</v>
      </c>
      <c r="E213" s="178">
        <f t="shared" si="3"/>
        <v>115.06</v>
      </c>
    </row>
    <row r="214" spans="1:5" ht="34.5" customHeight="1">
      <c r="A214" s="145" t="s">
        <v>730</v>
      </c>
      <c r="B214" s="160" t="s">
        <v>333</v>
      </c>
      <c r="C214" s="165" t="s">
        <v>242</v>
      </c>
      <c r="D214" s="162">
        <v>34.87</v>
      </c>
      <c r="E214" s="178">
        <f t="shared" si="3"/>
        <v>38.357</v>
      </c>
    </row>
    <row r="215" spans="1:5" ht="34.5" customHeight="1">
      <c r="A215" s="145" t="s">
        <v>731</v>
      </c>
      <c r="B215" s="160" t="s">
        <v>334</v>
      </c>
      <c r="C215" s="165" t="s">
        <v>242</v>
      </c>
      <c r="D215" s="162">
        <v>22.31</v>
      </c>
      <c r="E215" s="178">
        <f t="shared" si="3"/>
        <v>24.540999999999997</v>
      </c>
    </row>
    <row r="216" spans="1:5" ht="34.5" customHeight="1">
      <c r="A216" s="145" t="s">
        <v>732</v>
      </c>
      <c r="B216" s="150" t="s">
        <v>733</v>
      </c>
      <c r="C216" s="165" t="s">
        <v>242</v>
      </c>
      <c r="D216" s="163">
        <v>65.62</v>
      </c>
      <c r="E216" s="178">
        <f t="shared" si="3"/>
        <v>72.182</v>
      </c>
    </row>
    <row r="217" spans="1:5" ht="34.5" customHeight="1">
      <c r="A217" s="145" t="s">
        <v>734</v>
      </c>
      <c r="B217" s="150" t="s">
        <v>339</v>
      </c>
      <c r="C217" s="165" t="s">
        <v>242</v>
      </c>
      <c r="D217" s="162">
        <v>48.19</v>
      </c>
      <c r="E217" s="178">
        <f t="shared" si="3"/>
        <v>53.009</v>
      </c>
    </row>
    <row r="218" spans="1:5" ht="34.5" customHeight="1">
      <c r="A218" s="145" t="s">
        <v>735</v>
      </c>
      <c r="B218" s="160" t="s">
        <v>338</v>
      </c>
      <c r="C218" s="165" t="s">
        <v>242</v>
      </c>
      <c r="D218" s="162">
        <v>27.2</v>
      </c>
      <c r="E218" s="178">
        <f t="shared" si="3"/>
        <v>29.919999999999998</v>
      </c>
    </row>
    <row r="219" spans="1:5" ht="34.5" customHeight="1">
      <c r="A219" s="145" t="s">
        <v>736</v>
      </c>
      <c r="B219" s="160" t="s">
        <v>359</v>
      </c>
      <c r="C219" s="165" t="s">
        <v>242</v>
      </c>
      <c r="D219" s="162">
        <v>13.95</v>
      </c>
      <c r="E219" s="178">
        <f t="shared" si="3"/>
        <v>15.344999999999999</v>
      </c>
    </row>
    <row r="220" spans="1:5" ht="34.5" customHeight="1">
      <c r="A220" s="145" t="s">
        <v>737</v>
      </c>
      <c r="B220" s="160" t="s">
        <v>347</v>
      </c>
      <c r="C220" s="165" t="s">
        <v>242</v>
      </c>
      <c r="D220" s="162">
        <v>20.22</v>
      </c>
      <c r="E220" s="178">
        <f t="shared" si="3"/>
        <v>22.241999999999997</v>
      </c>
    </row>
    <row r="221" spans="1:5" ht="34.5" customHeight="1">
      <c r="A221" s="145" t="s">
        <v>738</v>
      </c>
      <c r="B221" s="160" t="s">
        <v>348</v>
      </c>
      <c r="C221" s="165" t="s">
        <v>242</v>
      </c>
      <c r="D221" s="162">
        <v>23.01</v>
      </c>
      <c r="E221" s="178">
        <f t="shared" si="3"/>
        <v>25.311</v>
      </c>
    </row>
    <row r="222" spans="1:5" ht="34.5" customHeight="1">
      <c r="A222" s="147" t="s">
        <v>739</v>
      </c>
      <c r="B222" s="150" t="s">
        <v>364</v>
      </c>
      <c r="C222" s="165" t="s">
        <v>242</v>
      </c>
      <c r="D222" s="163">
        <v>28.46</v>
      </c>
      <c r="E222" s="178">
        <f t="shared" si="3"/>
        <v>31.306</v>
      </c>
    </row>
    <row r="223" spans="1:5" ht="34.5" customHeight="1">
      <c r="A223" s="145" t="s">
        <v>740</v>
      </c>
      <c r="B223" s="161" t="s">
        <v>741</v>
      </c>
      <c r="C223" s="165" t="s">
        <v>242</v>
      </c>
      <c r="D223" s="162">
        <v>11.16</v>
      </c>
      <c r="E223" s="178">
        <f t="shared" si="3"/>
        <v>12.276</v>
      </c>
    </row>
    <row r="224" spans="1:5" ht="34.5" customHeight="1">
      <c r="A224" s="145" t="s">
        <v>742</v>
      </c>
      <c r="B224" s="160" t="s">
        <v>743</v>
      </c>
      <c r="C224" s="165" t="s">
        <v>242</v>
      </c>
      <c r="D224" s="162">
        <v>11.16</v>
      </c>
      <c r="E224" s="178">
        <f t="shared" si="3"/>
        <v>12.276</v>
      </c>
    </row>
    <row r="225" spans="1:5" ht="34.5" customHeight="1">
      <c r="A225" s="145" t="s">
        <v>744</v>
      </c>
      <c r="B225" s="151" t="s">
        <v>349</v>
      </c>
      <c r="C225" s="165" t="s">
        <v>242</v>
      </c>
      <c r="D225" s="162">
        <v>16.04</v>
      </c>
      <c r="E225" s="178">
        <f t="shared" si="3"/>
        <v>17.644</v>
      </c>
    </row>
    <row r="226" spans="1:5" ht="34.5" customHeight="1">
      <c r="A226" s="145" t="s">
        <v>745</v>
      </c>
      <c r="B226" s="160" t="s">
        <v>346</v>
      </c>
      <c r="C226" s="165" t="s">
        <v>242</v>
      </c>
      <c r="D226" s="162">
        <v>13.95</v>
      </c>
      <c r="E226" s="178">
        <f t="shared" si="3"/>
        <v>15.344999999999999</v>
      </c>
    </row>
    <row r="227" spans="1:5" ht="34.5" customHeight="1">
      <c r="A227" s="145" t="s">
        <v>746</v>
      </c>
      <c r="B227" s="151" t="s">
        <v>344</v>
      </c>
      <c r="C227" s="165" t="s">
        <v>242</v>
      </c>
      <c r="D227" s="162">
        <v>13.25</v>
      </c>
      <c r="E227" s="178">
        <f t="shared" si="3"/>
        <v>14.575</v>
      </c>
    </row>
    <row r="228" spans="1:5" ht="34.5" customHeight="1">
      <c r="A228" s="145" t="s">
        <v>747</v>
      </c>
      <c r="B228" s="160" t="s">
        <v>343</v>
      </c>
      <c r="C228" s="165" t="s">
        <v>242</v>
      </c>
      <c r="D228" s="162">
        <v>12.55</v>
      </c>
      <c r="E228" s="178">
        <f t="shared" si="3"/>
        <v>13.805000000000001</v>
      </c>
    </row>
    <row r="229" spans="1:5" ht="34.5" customHeight="1">
      <c r="A229" s="145" t="s">
        <v>748</v>
      </c>
      <c r="B229" s="160" t="s">
        <v>345</v>
      </c>
      <c r="C229" s="165" t="s">
        <v>242</v>
      </c>
      <c r="D229" s="162">
        <v>12.9</v>
      </c>
      <c r="E229" s="178">
        <f t="shared" si="3"/>
        <v>14.190000000000001</v>
      </c>
    </row>
    <row r="230" spans="1:5" s="139" customFormat="1" ht="34.5" customHeight="1">
      <c r="A230" s="145" t="s">
        <v>749</v>
      </c>
      <c r="B230" s="161" t="s">
        <v>358</v>
      </c>
      <c r="C230" s="165" t="s">
        <v>242</v>
      </c>
      <c r="D230" s="162">
        <v>111.57</v>
      </c>
      <c r="E230" s="178">
        <f t="shared" si="3"/>
        <v>122.72699999999999</v>
      </c>
    </row>
    <row r="231" spans="1:5" ht="34.5" customHeight="1">
      <c r="A231" s="145" t="s">
        <v>750</v>
      </c>
      <c r="B231" s="151" t="s">
        <v>350</v>
      </c>
      <c r="C231" s="165" t="s">
        <v>242</v>
      </c>
      <c r="D231" s="162">
        <v>376.56</v>
      </c>
      <c r="E231" s="178">
        <f t="shared" si="3"/>
        <v>414.216</v>
      </c>
    </row>
    <row r="232" spans="1:5" ht="34.5" customHeight="1">
      <c r="A232" s="145" t="s">
        <v>751</v>
      </c>
      <c r="B232" s="151" t="s">
        <v>342</v>
      </c>
      <c r="C232" s="165" t="s">
        <v>242</v>
      </c>
      <c r="D232" s="162">
        <v>30.22</v>
      </c>
      <c r="E232" s="178">
        <f t="shared" si="3"/>
        <v>33.242</v>
      </c>
    </row>
    <row r="233" spans="1:5" ht="34.5" customHeight="1">
      <c r="A233" s="145" t="s">
        <v>752</v>
      </c>
      <c r="B233" s="151" t="s">
        <v>341</v>
      </c>
      <c r="C233" s="165" t="s">
        <v>242</v>
      </c>
      <c r="D233" s="162">
        <v>32.78</v>
      </c>
      <c r="E233" s="178">
        <f t="shared" si="3"/>
        <v>36.058</v>
      </c>
    </row>
    <row r="234" spans="1:5" ht="34.5" customHeight="1">
      <c r="A234" s="145" t="s">
        <v>753</v>
      </c>
      <c r="B234" s="160" t="s">
        <v>354</v>
      </c>
      <c r="C234" s="165" t="s">
        <v>242</v>
      </c>
      <c r="D234" s="162">
        <v>69.74</v>
      </c>
      <c r="E234" s="178">
        <f t="shared" si="3"/>
        <v>76.714</v>
      </c>
    </row>
    <row r="235" spans="1:5" ht="34.5" customHeight="1">
      <c r="A235" s="145" t="s">
        <v>754</v>
      </c>
      <c r="B235" s="160" t="s">
        <v>357</v>
      </c>
      <c r="C235" s="165" t="s">
        <v>242</v>
      </c>
      <c r="D235" s="162">
        <v>139.47</v>
      </c>
      <c r="E235" s="178">
        <f t="shared" si="3"/>
        <v>153.417</v>
      </c>
    </row>
    <row r="236" spans="1:5" ht="34.5" customHeight="1">
      <c r="A236" s="145" t="s">
        <v>755</v>
      </c>
      <c r="B236" s="160" t="s">
        <v>355</v>
      </c>
      <c r="C236" s="165" t="s">
        <v>242</v>
      </c>
      <c r="D236" s="162">
        <v>87.17</v>
      </c>
      <c r="E236" s="178">
        <f t="shared" si="3"/>
        <v>95.887</v>
      </c>
    </row>
    <row r="237" spans="1:5" ht="34.5" customHeight="1">
      <c r="A237" s="145" t="s">
        <v>756</v>
      </c>
      <c r="B237" s="160" t="s">
        <v>356</v>
      </c>
      <c r="C237" s="165" t="s">
        <v>242</v>
      </c>
      <c r="D237" s="162">
        <v>135.98</v>
      </c>
      <c r="E237" s="178">
        <f t="shared" si="3"/>
        <v>149.57799999999997</v>
      </c>
    </row>
    <row r="238" spans="1:5" ht="34.5" customHeight="1">
      <c r="A238" s="145" t="s">
        <v>757</v>
      </c>
      <c r="B238" s="160" t="s">
        <v>361</v>
      </c>
      <c r="C238" s="165" t="s">
        <v>242</v>
      </c>
      <c r="D238" s="162">
        <v>4.88</v>
      </c>
      <c r="E238" s="178">
        <f t="shared" si="3"/>
        <v>5.368</v>
      </c>
    </row>
    <row r="239" spans="1:5" ht="34.5" customHeight="1">
      <c r="A239" s="145" t="s">
        <v>758</v>
      </c>
      <c r="B239" s="160" t="s">
        <v>352</v>
      </c>
      <c r="C239" s="165" t="s">
        <v>242</v>
      </c>
      <c r="D239" s="162">
        <v>16.73</v>
      </c>
      <c r="E239" s="178">
        <f t="shared" si="3"/>
        <v>18.403</v>
      </c>
    </row>
    <row r="240" spans="1:5" ht="34.5" customHeight="1">
      <c r="A240" s="145" t="s">
        <v>759</v>
      </c>
      <c r="B240" s="160" t="s">
        <v>353</v>
      </c>
      <c r="C240" s="165" t="s">
        <v>242</v>
      </c>
      <c r="D240" s="162">
        <v>28.59</v>
      </c>
      <c r="E240" s="178">
        <f t="shared" si="3"/>
        <v>31.448999999999998</v>
      </c>
    </row>
    <row r="241" spans="1:5" ht="34.5" customHeight="1">
      <c r="A241" s="145" t="s">
        <v>760</v>
      </c>
      <c r="B241" s="160" t="s">
        <v>360</v>
      </c>
      <c r="C241" s="165" t="s">
        <v>242</v>
      </c>
      <c r="D241" s="162">
        <v>20.22</v>
      </c>
      <c r="E241" s="178">
        <f t="shared" si="3"/>
        <v>22.241999999999997</v>
      </c>
    </row>
    <row r="242" spans="1:5" ht="34.5" customHeight="1">
      <c r="A242" s="145" t="s">
        <v>761</v>
      </c>
      <c r="B242" s="160" t="s">
        <v>363</v>
      </c>
      <c r="C242" s="165" t="s">
        <v>242</v>
      </c>
      <c r="D242" s="162">
        <v>12.55</v>
      </c>
      <c r="E242" s="178">
        <f t="shared" si="3"/>
        <v>13.805000000000001</v>
      </c>
    </row>
    <row r="243" spans="1:5" ht="34.5" customHeight="1">
      <c r="A243" s="145" t="s">
        <v>762</v>
      </c>
      <c r="B243" s="160" t="s">
        <v>362</v>
      </c>
      <c r="C243" s="165" t="s">
        <v>242</v>
      </c>
      <c r="D243" s="162">
        <v>8.37</v>
      </c>
      <c r="E243" s="178">
        <f t="shared" si="3"/>
        <v>9.206999999999999</v>
      </c>
    </row>
    <row r="244" spans="1:5" ht="34.5" customHeight="1">
      <c r="A244" s="145" t="s">
        <v>763</v>
      </c>
      <c r="B244" s="151" t="s">
        <v>351</v>
      </c>
      <c r="C244" s="165" t="s">
        <v>242</v>
      </c>
      <c r="D244" s="162">
        <v>564.83</v>
      </c>
      <c r="E244" s="178">
        <f t="shared" si="3"/>
        <v>621.3130000000001</v>
      </c>
    </row>
    <row r="245" spans="1:5" ht="34.5" customHeight="1">
      <c r="A245" s="145" t="s">
        <v>764</v>
      </c>
      <c r="B245" s="160" t="s">
        <v>376</v>
      </c>
      <c r="C245" s="165" t="s">
        <v>242</v>
      </c>
      <c r="D245" s="162">
        <v>69.74</v>
      </c>
      <c r="E245" s="178">
        <f t="shared" si="3"/>
        <v>76.714</v>
      </c>
    </row>
    <row r="246" spans="1:5" ht="34.5" customHeight="1">
      <c r="A246" s="145" t="s">
        <v>765</v>
      </c>
      <c r="B246" s="160" t="s">
        <v>375</v>
      </c>
      <c r="C246" s="165" t="s">
        <v>242</v>
      </c>
      <c r="D246" s="162">
        <v>38.35</v>
      </c>
      <c r="E246" s="178">
        <f t="shared" si="3"/>
        <v>42.185</v>
      </c>
    </row>
    <row r="247" spans="1:5" ht="34.5" customHeight="1">
      <c r="A247" s="145" t="s">
        <v>766</v>
      </c>
      <c r="B247" s="160" t="s">
        <v>380</v>
      </c>
      <c r="C247" s="165" t="s">
        <v>242</v>
      </c>
      <c r="D247" s="162">
        <v>38.35</v>
      </c>
      <c r="E247" s="178">
        <f t="shared" si="3"/>
        <v>42.185</v>
      </c>
    </row>
    <row r="248" spans="1:5" ht="34.5" customHeight="1">
      <c r="A248" s="145" t="s">
        <v>767</v>
      </c>
      <c r="B248" s="160" t="s">
        <v>377</v>
      </c>
      <c r="C248" s="165" t="s">
        <v>242</v>
      </c>
      <c r="D248" s="162">
        <v>62.76</v>
      </c>
      <c r="E248" s="178">
        <f t="shared" si="3"/>
        <v>69.036</v>
      </c>
    </row>
    <row r="249" spans="1:5" ht="34.5" customHeight="1">
      <c r="A249" s="145" t="s">
        <v>768</v>
      </c>
      <c r="B249" s="160" t="s">
        <v>379</v>
      </c>
      <c r="C249" s="165" t="s">
        <v>242</v>
      </c>
      <c r="D249" s="162">
        <v>46.02</v>
      </c>
      <c r="E249" s="178">
        <f t="shared" si="3"/>
        <v>50.622</v>
      </c>
    </row>
    <row r="250" spans="1:5" ht="34.5" customHeight="1">
      <c r="A250" s="145" t="s">
        <v>769</v>
      </c>
      <c r="B250" s="160" t="s">
        <v>378</v>
      </c>
      <c r="C250" s="165" t="s">
        <v>242</v>
      </c>
      <c r="D250" s="162">
        <v>94.14</v>
      </c>
      <c r="E250" s="178">
        <f t="shared" si="3"/>
        <v>103.554</v>
      </c>
    </row>
    <row r="251" spans="1:5" ht="34.5" customHeight="1">
      <c r="A251" s="145" t="s">
        <v>770</v>
      </c>
      <c r="B251" s="160" t="s">
        <v>302</v>
      </c>
      <c r="C251" s="165" t="s">
        <v>242</v>
      </c>
      <c r="D251" s="162">
        <v>16.04</v>
      </c>
      <c r="E251" s="178">
        <f t="shared" si="3"/>
        <v>17.644</v>
      </c>
    </row>
    <row r="252" spans="1:5" ht="34.5" customHeight="1">
      <c r="A252" s="145" t="s">
        <v>771</v>
      </c>
      <c r="B252" s="160" t="s">
        <v>303</v>
      </c>
      <c r="C252" s="165" t="s">
        <v>242</v>
      </c>
      <c r="D252" s="162">
        <v>12.55</v>
      </c>
      <c r="E252" s="178">
        <f t="shared" si="3"/>
        <v>13.805000000000001</v>
      </c>
    </row>
    <row r="253" spans="1:5" ht="34.5" customHeight="1">
      <c r="A253" s="145" t="s">
        <v>772</v>
      </c>
      <c r="B253" s="160" t="s">
        <v>307</v>
      </c>
      <c r="C253" s="165" t="s">
        <v>242</v>
      </c>
      <c r="D253" s="162">
        <v>12.55</v>
      </c>
      <c r="E253" s="178">
        <f t="shared" si="3"/>
        <v>13.805000000000001</v>
      </c>
    </row>
    <row r="254" spans="1:5" ht="34.5" customHeight="1">
      <c r="A254" s="145" t="s">
        <v>773</v>
      </c>
      <c r="B254" s="160" t="s">
        <v>774</v>
      </c>
      <c r="C254" s="165" t="s">
        <v>242</v>
      </c>
      <c r="D254" s="162">
        <v>6.97</v>
      </c>
      <c r="E254" s="178">
        <f t="shared" si="3"/>
        <v>7.667</v>
      </c>
    </row>
    <row r="255" spans="1:5" ht="34.5" customHeight="1">
      <c r="A255" s="145" t="s">
        <v>775</v>
      </c>
      <c r="B255" s="160" t="s">
        <v>776</v>
      </c>
      <c r="C255" s="165" t="s">
        <v>242</v>
      </c>
      <c r="D255" s="162">
        <v>6.97</v>
      </c>
      <c r="E255" s="178">
        <f t="shared" si="3"/>
        <v>7.667</v>
      </c>
    </row>
    <row r="256" spans="1:5" ht="34.5" customHeight="1">
      <c r="A256" s="145" t="s">
        <v>777</v>
      </c>
      <c r="B256" s="151" t="s">
        <v>373</v>
      </c>
      <c r="C256" s="165" t="s">
        <v>242</v>
      </c>
      <c r="D256" s="162">
        <v>118.54</v>
      </c>
      <c r="E256" s="178">
        <f t="shared" si="3"/>
        <v>130.394</v>
      </c>
    </row>
    <row r="257" spans="1:5" ht="34.5" customHeight="1">
      <c r="A257" s="145" t="s">
        <v>778</v>
      </c>
      <c r="B257" s="151" t="s">
        <v>370</v>
      </c>
      <c r="C257" s="165" t="s">
        <v>242</v>
      </c>
      <c r="D257" s="162">
        <v>55.79</v>
      </c>
      <c r="E257" s="178">
        <f t="shared" si="3"/>
        <v>61.369</v>
      </c>
    </row>
    <row r="258" spans="1:5" ht="34.5" customHeight="1">
      <c r="A258" s="145" t="s">
        <v>779</v>
      </c>
      <c r="B258" s="160" t="s">
        <v>387</v>
      </c>
      <c r="C258" s="165" t="s">
        <v>242</v>
      </c>
      <c r="D258" s="162">
        <v>12.55</v>
      </c>
      <c r="E258" s="178">
        <f t="shared" si="3"/>
        <v>13.805000000000001</v>
      </c>
    </row>
    <row r="259" spans="1:5" ht="34.5" customHeight="1">
      <c r="A259" s="145" t="s">
        <v>780</v>
      </c>
      <c r="B259" s="160" t="s">
        <v>367</v>
      </c>
      <c r="C259" s="165" t="s">
        <v>242</v>
      </c>
      <c r="D259" s="162">
        <v>29.29</v>
      </c>
      <c r="E259" s="178">
        <f t="shared" si="3"/>
        <v>32.219</v>
      </c>
    </row>
    <row r="260" spans="1:5" ht="34.5" customHeight="1">
      <c r="A260" s="145" t="s">
        <v>781</v>
      </c>
      <c r="B260" s="160" t="s">
        <v>365</v>
      </c>
      <c r="C260" s="165" t="s">
        <v>242</v>
      </c>
      <c r="D260" s="162">
        <v>25.1</v>
      </c>
      <c r="E260" s="178">
        <f t="shared" si="3"/>
        <v>27.610000000000003</v>
      </c>
    </row>
    <row r="261" spans="1:5" ht="34.5" customHeight="1">
      <c r="A261" s="145" t="s">
        <v>782</v>
      </c>
      <c r="B261" s="151" t="s">
        <v>369</v>
      </c>
      <c r="C261" s="165" t="s">
        <v>242</v>
      </c>
      <c r="D261" s="162">
        <v>13.25</v>
      </c>
      <c r="E261" s="178">
        <f t="shared" si="3"/>
        <v>14.575</v>
      </c>
    </row>
    <row r="262" spans="1:5" ht="34.5" customHeight="1">
      <c r="A262" s="145" t="s">
        <v>783</v>
      </c>
      <c r="B262" s="160" t="s">
        <v>390</v>
      </c>
      <c r="C262" s="165" t="s">
        <v>242</v>
      </c>
      <c r="D262" s="162">
        <v>13.95</v>
      </c>
      <c r="E262" s="178">
        <f aca="true" t="shared" si="4" ref="E262:E325">D262+D262*0.1</f>
        <v>15.344999999999999</v>
      </c>
    </row>
    <row r="263" spans="1:5" ht="34.5" customHeight="1">
      <c r="A263" s="145" t="s">
        <v>784</v>
      </c>
      <c r="B263" s="151" t="s">
        <v>371</v>
      </c>
      <c r="C263" s="165" t="s">
        <v>242</v>
      </c>
      <c r="D263" s="162">
        <v>11.86</v>
      </c>
      <c r="E263" s="178">
        <f t="shared" si="4"/>
        <v>13.046</v>
      </c>
    </row>
    <row r="264" spans="1:5" ht="34.5" customHeight="1">
      <c r="A264" s="145" t="s">
        <v>785</v>
      </c>
      <c r="B264" s="160" t="s">
        <v>366</v>
      </c>
      <c r="C264" s="165" t="s">
        <v>242</v>
      </c>
      <c r="D264" s="162">
        <v>22.31</v>
      </c>
      <c r="E264" s="178">
        <f t="shared" si="4"/>
        <v>24.540999999999997</v>
      </c>
    </row>
    <row r="265" spans="1:5" ht="34.5" customHeight="1">
      <c r="A265" s="145" t="s">
        <v>786</v>
      </c>
      <c r="B265" s="160" t="s">
        <v>372</v>
      </c>
      <c r="C265" s="165" t="s">
        <v>242</v>
      </c>
      <c r="D265" s="162">
        <v>12.55</v>
      </c>
      <c r="E265" s="178">
        <f t="shared" si="4"/>
        <v>13.805000000000001</v>
      </c>
    </row>
    <row r="266" spans="1:5" ht="34.5" customHeight="1">
      <c r="A266" s="145" t="s">
        <v>787</v>
      </c>
      <c r="B266" s="160" t="s">
        <v>386</v>
      </c>
      <c r="C266" s="165" t="s">
        <v>242</v>
      </c>
      <c r="D266" s="162">
        <v>13.95</v>
      </c>
      <c r="E266" s="178">
        <f t="shared" si="4"/>
        <v>15.344999999999999</v>
      </c>
    </row>
    <row r="267" spans="1:5" ht="34.5" customHeight="1">
      <c r="A267" s="145" t="s">
        <v>788</v>
      </c>
      <c r="B267" s="160" t="s">
        <v>368</v>
      </c>
      <c r="C267" s="165" t="s">
        <v>242</v>
      </c>
      <c r="D267" s="162">
        <v>41.84</v>
      </c>
      <c r="E267" s="178">
        <f t="shared" si="4"/>
        <v>46.024</v>
      </c>
    </row>
    <row r="268" spans="1:5" ht="34.5" customHeight="1">
      <c r="A268" s="145" t="s">
        <v>789</v>
      </c>
      <c r="B268" s="150" t="s">
        <v>389</v>
      </c>
      <c r="C268" s="165" t="s">
        <v>242</v>
      </c>
      <c r="D268" s="162">
        <v>96.14</v>
      </c>
      <c r="E268" s="178">
        <f t="shared" si="4"/>
        <v>105.754</v>
      </c>
    </row>
    <row r="269" spans="1:5" ht="34.5" customHeight="1">
      <c r="A269" s="145" t="s">
        <v>790</v>
      </c>
      <c r="B269" s="160" t="s">
        <v>374</v>
      </c>
      <c r="C269" s="165" t="s">
        <v>242</v>
      </c>
      <c r="D269" s="162">
        <v>20.92</v>
      </c>
      <c r="E269" s="178">
        <f t="shared" si="4"/>
        <v>23.012</v>
      </c>
    </row>
    <row r="270" spans="1:5" ht="34.5" customHeight="1">
      <c r="A270" s="145" t="s">
        <v>791</v>
      </c>
      <c r="B270" s="160" t="s">
        <v>396</v>
      </c>
      <c r="C270" s="165" t="s">
        <v>242</v>
      </c>
      <c r="D270" s="162">
        <v>34.87</v>
      </c>
      <c r="E270" s="178">
        <f t="shared" si="4"/>
        <v>38.357</v>
      </c>
    </row>
    <row r="271" spans="1:5" ht="34.5" customHeight="1">
      <c r="A271" s="145" t="s">
        <v>792</v>
      </c>
      <c r="B271" s="160" t="s">
        <v>394</v>
      </c>
      <c r="C271" s="165" t="s">
        <v>242</v>
      </c>
      <c r="D271" s="162">
        <v>111.57</v>
      </c>
      <c r="E271" s="178">
        <f t="shared" si="4"/>
        <v>122.72699999999999</v>
      </c>
    </row>
    <row r="272" spans="1:5" ht="34.5" customHeight="1">
      <c r="A272" s="145" t="s">
        <v>793</v>
      </c>
      <c r="B272" s="160" t="s">
        <v>397</v>
      </c>
      <c r="C272" s="165" t="s">
        <v>242</v>
      </c>
      <c r="D272" s="162">
        <v>132.49</v>
      </c>
      <c r="E272" s="178">
        <f t="shared" si="4"/>
        <v>145.739</v>
      </c>
    </row>
    <row r="273" spans="1:5" ht="34.5" customHeight="1">
      <c r="A273" s="145" t="s">
        <v>794</v>
      </c>
      <c r="B273" s="160" t="s">
        <v>795</v>
      </c>
      <c r="C273" s="165" t="s">
        <v>242</v>
      </c>
      <c r="D273" s="162">
        <v>18.14</v>
      </c>
      <c r="E273" s="178">
        <f t="shared" si="4"/>
        <v>19.954</v>
      </c>
    </row>
    <row r="274" spans="1:5" ht="34.5" customHeight="1">
      <c r="A274" s="145" t="s">
        <v>796</v>
      </c>
      <c r="B274" s="160" t="s">
        <v>393</v>
      </c>
      <c r="C274" s="165" t="s">
        <v>242</v>
      </c>
      <c r="D274" s="162">
        <v>16.73</v>
      </c>
      <c r="E274" s="178">
        <f t="shared" si="4"/>
        <v>18.403</v>
      </c>
    </row>
    <row r="275" spans="1:5" ht="34.5" customHeight="1">
      <c r="A275" s="145" t="s">
        <v>797</v>
      </c>
      <c r="B275" s="160" t="s">
        <v>395</v>
      </c>
      <c r="C275" s="165" t="s">
        <v>242</v>
      </c>
      <c r="D275" s="162">
        <v>44.63</v>
      </c>
      <c r="E275" s="178">
        <f t="shared" si="4"/>
        <v>49.093</v>
      </c>
    </row>
    <row r="276" spans="1:5" ht="34.5" customHeight="1">
      <c r="A276" s="145" t="s">
        <v>798</v>
      </c>
      <c r="B276" s="161" t="s">
        <v>799</v>
      </c>
      <c r="C276" s="165" t="s">
        <v>242</v>
      </c>
      <c r="D276" s="162">
        <v>16.73</v>
      </c>
      <c r="E276" s="178">
        <f t="shared" si="4"/>
        <v>18.403</v>
      </c>
    </row>
    <row r="277" spans="1:5" ht="34.5" customHeight="1">
      <c r="A277" s="145" t="s">
        <v>800</v>
      </c>
      <c r="B277" s="148" t="s">
        <v>801</v>
      </c>
      <c r="C277" s="165" t="s">
        <v>242</v>
      </c>
      <c r="D277" s="162">
        <v>44.17</v>
      </c>
      <c r="E277" s="178">
        <f t="shared" si="4"/>
        <v>48.587</v>
      </c>
    </row>
    <row r="278" spans="1:5" ht="34.5" customHeight="1">
      <c r="A278" s="145" t="s">
        <v>802</v>
      </c>
      <c r="B278" s="150" t="s">
        <v>407</v>
      </c>
      <c r="C278" s="147" t="s">
        <v>261</v>
      </c>
      <c r="D278" s="162">
        <v>401.51</v>
      </c>
      <c r="E278" s="178">
        <f t="shared" si="4"/>
        <v>441.661</v>
      </c>
    </row>
    <row r="279" spans="1:5" ht="34.5" customHeight="1">
      <c r="A279" s="145" t="s">
        <v>803</v>
      </c>
      <c r="B279" s="148" t="s">
        <v>408</v>
      </c>
      <c r="C279" s="157" t="s">
        <v>261</v>
      </c>
      <c r="D279" s="162">
        <v>639.01</v>
      </c>
      <c r="E279" s="178">
        <f t="shared" si="4"/>
        <v>702.911</v>
      </c>
    </row>
    <row r="280" spans="1:5" ht="34.5" customHeight="1">
      <c r="A280" s="145" t="s">
        <v>804</v>
      </c>
      <c r="B280" s="151" t="s">
        <v>381</v>
      </c>
      <c r="C280" s="165" t="s">
        <v>242</v>
      </c>
      <c r="D280" s="162">
        <v>20.92</v>
      </c>
      <c r="E280" s="178">
        <f t="shared" si="4"/>
        <v>23.012</v>
      </c>
    </row>
    <row r="281" spans="1:5" ht="34.5" customHeight="1">
      <c r="A281" s="145" t="s">
        <v>805</v>
      </c>
      <c r="B281" s="160" t="s">
        <v>806</v>
      </c>
      <c r="C281" s="165" t="s">
        <v>242</v>
      </c>
      <c r="D281" s="162">
        <v>20.22</v>
      </c>
      <c r="E281" s="178">
        <f t="shared" si="4"/>
        <v>22.241999999999997</v>
      </c>
    </row>
    <row r="282" spans="1:5" ht="34.5" customHeight="1">
      <c r="A282" s="145" t="s">
        <v>807</v>
      </c>
      <c r="B282" s="160" t="s">
        <v>808</v>
      </c>
      <c r="C282" s="165" t="s">
        <v>242</v>
      </c>
      <c r="D282" s="162">
        <v>16.73</v>
      </c>
      <c r="E282" s="178">
        <f t="shared" si="4"/>
        <v>18.403</v>
      </c>
    </row>
    <row r="283" spans="1:5" ht="34.5" customHeight="1">
      <c r="A283" s="145" t="s">
        <v>809</v>
      </c>
      <c r="B283" s="161" t="s">
        <v>398</v>
      </c>
      <c r="C283" s="165" t="s">
        <v>242</v>
      </c>
      <c r="D283" s="162">
        <v>16.73</v>
      </c>
      <c r="E283" s="178">
        <f t="shared" si="4"/>
        <v>18.403</v>
      </c>
    </row>
    <row r="284" spans="1:5" ht="34.5" customHeight="1">
      <c r="A284" s="145" t="s">
        <v>810</v>
      </c>
      <c r="B284" s="160" t="s">
        <v>811</v>
      </c>
      <c r="C284" s="165" t="s">
        <v>242</v>
      </c>
      <c r="D284" s="163">
        <v>15.31</v>
      </c>
      <c r="E284" s="178">
        <f t="shared" si="4"/>
        <v>16.841</v>
      </c>
    </row>
    <row r="285" spans="1:5" ht="34.5" customHeight="1">
      <c r="A285" s="145" t="s">
        <v>812</v>
      </c>
      <c r="B285" s="161" t="s">
        <v>340</v>
      </c>
      <c r="C285" s="165" t="s">
        <v>242</v>
      </c>
      <c r="D285" s="162">
        <v>17.43</v>
      </c>
      <c r="E285" s="178">
        <f t="shared" si="4"/>
        <v>19.173</v>
      </c>
    </row>
    <row r="286" spans="1:5" ht="34.5" customHeight="1">
      <c r="A286" s="145" t="s">
        <v>813</v>
      </c>
      <c r="B286" s="160" t="s">
        <v>391</v>
      </c>
      <c r="C286" s="165" t="s">
        <v>242</v>
      </c>
      <c r="D286" s="162">
        <v>18.83</v>
      </c>
      <c r="E286" s="178">
        <f t="shared" si="4"/>
        <v>20.712999999999997</v>
      </c>
    </row>
    <row r="287" spans="1:5" ht="34.5" customHeight="1">
      <c r="A287" s="145" t="s">
        <v>814</v>
      </c>
      <c r="B287" s="160" t="s">
        <v>382</v>
      </c>
      <c r="C287" s="165" t="s">
        <v>242</v>
      </c>
      <c r="D287" s="162">
        <v>20.92</v>
      </c>
      <c r="E287" s="178">
        <f t="shared" si="4"/>
        <v>23.012</v>
      </c>
    </row>
    <row r="288" spans="1:5" ht="34.5" customHeight="1">
      <c r="A288" s="145" t="s">
        <v>815</v>
      </c>
      <c r="B288" s="160" t="s">
        <v>388</v>
      </c>
      <c r="C288" s="165" t="s">
        <v>242</v>
      </c>
      <c r="D288" s="162">
        <v>36.96</v>
      </c>
      <c r="E288" s="178">
        <f t="shared" si="4"/>
        <v>40.656</v>
      </c>
    </row>
    <row r="289" spans="1:5" ht="34.5" customHeight="1">
      <c r="A289" s="145" t="s">
        <v>816</v>
      </c>
      <c r="B289" s="160" t="s">
        <v>383</v>
      </c>
      <c r="C289" s="165" t="s">
        <v>242</v>
      </c>
      <c r="D289" s="162">
        <v>15.34</v>
      </c>
      <c r="E289" s="178">
        <f t="shared" si="4"/>
        <v>16.874</v>
      </c>
    </row>
    <row r="290" spans="1:5" ht="34.5" customHeight="1">
      <c r="A290" s="145" t="s">
        <v>817</v>
      </c>
      <c r="B290" s="160" t="s">
        <v>384</v>
      </c>
      <c r="C290" s="165" t="s">
        <v>242</v>
      </c>
      <c r="D290" s="162">
        <v>129.01</v>
      </c>
      <c r="E290" s="178">
        <f t="shared" si="4"/>
        <v>141.911</v>
      </c>
    </row>
    <row r="291" spans="1:5" ht="34.5" customHeight="1">
      <c r="A291" s="145" t="s">
        <v>818</v>
      </c>
      <c r="B291" s="151" t="s">
        <v>385</v>
      </c>
      <c r="C291" s="165" t="s">
        <v>242</v>
      </c>
      <c r="D291" s="162">
        <v>139.47</v>
      </c>
      <c r="E291" s="178">
        <f t="shared" si="4"/>
        <v>153.417</v>
      </c>
    </row>
    <row r="292" spans="1:5" s="140" customFormat="1" ht="34.5" customHeight="1">
      <c r="A292" s="145" t="s">
        <v>819</v>
      </c>
      <c r="B292" s="150" t="s">
        <v>820</v>
      </c>
      <c r="C292" s="165" t="s">
        <v>242</v>
      </c>
      <c r="D292" s="162">
        <v>27.9</v>
      </c>
      <c r="E292" s="178">
        <f t="shared" si="4"/>
        <v>30.689999999999998</v>
      </c>
    </row>
    <row r="293" spans="1:5" ht="34.5" customHeight="1">
      <c r="A293" s="145" t="s">
        <v>821</v>
      </c>
      <c r="B293" s="160" t="s">
        <v>392</v>
      </c>
      <c r="C293" s="165" t="s">
        <v>242</v>
      </c>
      <c r="D293" s="162">
        <v>139.47</v>
      </c>
      <c r="E293" s="178">
        <f t="shared" si="4"/>
        <v>153.417</v>
      </c>
    </row>
    <row r="294" spans="1:5" ht="34.5" customHeight="1">
      <c r="A294" s="145" t="s">
        <v>822</v>
      </c>
      <c r="B294" s="151" t="s">
        <v>823</v>
      </c>
      <c r="C294" s="165" t="s">
        <v>242</v>
      </c>
      <c r="D294" s="162">
        <v>19.53</v>
      </c>
      <c r="E294" s="178">
        <f t="shared" si="4"/>
        <v>21.483</v>
      </c>
    </row>
    <row r="295" spans="1:5" ht="34.5" customHeight="1">
      <c r="A295" s="145" t="s">
        <v>824</v>
      </c>
      <c r="B295" s="151" t="s">
        <v>825</v>
      </c>
      <c r="C295" s="158" t="s">
        <v>242</v>
      </c>
      <c r="D295" s="162">
        <v>4.22</v>
      </c>
      <c r="E295" s="178">
        <f t="shared" si="4"/>
        <v>4.6419999999999995</v>
      </c>
    </row>
    <row r="296" spans="1:5" ht="34.5" customHeight="1">
      <c r="A296" s="145" t="s">
        <v>826</v>
      </c>
      <c r="B296" s="148" t="s">
        <v>440</v>
      </c>
      <c r="C296" s="157" t="s">
        <v>242</v>
      </c>
      <c r="D296" s="162">
        <v>2.02</v>
      </c>
      <c r="E296" s="178">
        <f t="shared" si="4"/>
        <v>2.222</v>
      </c>
    </row>
    <row r="297" spans="1:5" ht="34.5" customHeight="1">
      <c r="A297" s="145" t="s">
        <v>827</v>
      </c>
      <c r="B297" s="151" t="s">
        <v>399</v>
      </c>
      <c r="C297" s="158" t="s">
        <v>242</v>
      </c>
      <c r="D297" s="162">
        <v>4.22</v>
      </c>
      <c r="E297" s="178">
        <f t="shared" si="4"/>
        <v>4.6419999999999995</v>
      </c>
    </row>
    <row r="298" spans="1:5" s="141" customFormat="1" ht="34.5" customHeight="1">
      <c r="A298" s="145" t="s">
        <v>828</v>
      </c>
      <c r="B298" s="160" t="s">
        <v>400</v>
      </c>
      <c r="C298" s="158" t="s">
        <v>242</v>
      </c>
      <c r="D298" s="162">
        <v>19.53</v>
      </c>
      <c r="E298" s="178">
        <f t="shared" si="4"/>
        <v>21.483</v>
      </c>
    </row>
    <row r="299" spans="1:5" s="139" customFormat="1" ht="34.5" customHeight="1">
      <c r="A299" s="145" t="s">
        <v>829</v>
      </c>
      <c r="B299" s="160" t="s">
        <v>248</v>
      </c>
      <c r="C299" s="158" t="s">
        <v>242</v>
      </c>
      <c r="D299" s="162">
        <v>15.03</v>
      </c>
      <c r="E299" s="178">
        <f t="shared" si="4"/>
        <v>16.533</v>
      </c>
    </row>
    <row r="300" spans="1:5" s="139" customFormat="1" ht="34.5" customHeight="1">
      <c r="A300" s="145" t="s">
        <v>830</v>
      </c>
      <c r="B300" s="150" t="s">
        <v>831</v>
      </c>
      <c r="C300" s="158" t="s">
        <v>242</v>
      </c>
      <c r="D300" s="162">
        <v>19.53</v>
      </c>
      <c r="E300" s="178">
        <f t="shared" si="4"/>
        <v>21.483</v>
      </c>
    </row>
    <row r="301" spans="1:5" s="141" customFormat="1" ht="34.5" customHeight="1">
      <c r="A301" s="145" t="s">
        <v>832</v>
      </c>
      <c r="B301" s="146" t="s">
        <v>833</v>
      </c>
      <c r="C301" s="158" t="s">
        <v>242</v>
      </c>
      <c r="D301" s="162">
        <v>1.94</v>
      </c>
      <c r="E301" s="178">
        <f t="shared" si="4"/>
        <v>2.134</v>
      </c>
    </row>
    <row r="302" spans="1:5" s="141" customFormat="1" ht="34.5" customHeight="1">
      <c r="A302" s="145" t="s">
        <v>834</v>
      </c>
      <c r="B302" s="150" t="s">
        <v>835</v>
      </c>
      <c r="C302" s="158" t="s">
        <v>242</v>
      </c>
      <c r="D302" s="162">
        <v>2.65</v>
      </c>
      <c r="E302" s="178">
        <f t="shared" si="4"/>
        <v>2.915</v>
      </c>
    </row>
    <row r="303" spans="1:5" s="141" customFormat="1" ht="34.5" customHeight="1">
      <c r="A303" s="145" t="s">
        <v>836</v>
      </c>
      <c r="B303" s="146" t="s">
        <v>837</v>
      </c>
      <c r="C303" s="158" t="s">
        <v>242</v>
      </c>
      <c r="D303" s="162">
        <v>1.73</v>
      </c>
      <c r="E303" s="178">
        <f t="shared" si="4"/>
        <v>1.903</v>
      </c>
    </row>
    <row r="304" spans="1:5" s="141" customFormat="1" ht="34.5" customHeight="1">
      <c r="A304" s="145" t="s">
        <v>838</v>
      </c>
      <c r="B304" s="160" t="s">
        <v>839</v>
      </c>
      <c r="C304" s="158" t="s">
        <v>242</v>
      </c>
      <c r="D304" s="162">
        <v>3.46</v>
      </c>
      <c r="E304" s="178">
        <f t="shared" si="4"/>
        <v>3.806</v>
      </c>
    </row>
    <row r="305" spans="1:5" s="141" customFormat="1" ht="34.5" customHeight="1">
      <c r="A305" s="170" t="s">
        <v>984</v>
      </c>
      <c r="B305" s="146" t="s">
        <v>840</v>
      </c>
      <c r="C305" s="158" t="s">
        <v>269</v>
      </c>
      <c r="D305" s="162">
        <v>1.7</v>
      </c>
      <c r="E305" s="178">
        <f t="shared" si="4"/>
        <v>1.8699999999999999</v>
      </c>
    </row>
    <row r="306" spans="1:5" s="141" customFormat="1" ht="34.5" customHeight="1">
      <c r="A306" s="169" t="s">
        <v>985</v>
      </c>
      <c r="B306" s="146" t="s">
        <v>841</v>
      </c>
      <c r="C306" s="158" t="s">
        <v>242</v>
      </c>
      <c r="D306" s="162">
        <v>0.18</v>
      </c>
      <c r="E306" s="178">
        <f t="shared" si="4"/>
        <v>0.19799999999999998</v>
      </c>
    </row>
    <row r="307" spans="1:5" s="141" customFormat="1" ht="34.5" customHeight="1">
      <c r="A307" s="145" t="s">
        <v>842</v>
      </c>
      <c r="B307" s="146" t="s">
        <v>843</v>
      </c>
      <c r="C307" s="158" t="s">
        <v>242</v>
      </c>
      <c r="D307" s="162">
        <v>1.6</v>
      </c>
      <c r="E307" s="178">
        <f t="shared" si="4"/>
        <v>1.7600000000000002</v>
      </c>
    </row>
    <row r="308" spans="1:5" s="141" customFormat="1" ht="34.5" customHeight="1">
      <c r="A308" s="169" t="s">
        <v>992</v>
      </c>
      <c r="B308" s="160" t="s">
        <v>844</v>
      </c>
      <c r="C308" s="158" t="s">
        <v>242</v>
      </c>
      <c r="D308" s="162">
        <v>160.44</v>
      </c>
      <c r="E308" s="178">
        <f t="shared" si="4"/>
        <v>176.484</v>
      </c>
    </row>
    <row r="309" spans="1:5" s="141" customFormat="1" ht="34.5" customHeight="1">
      <c r="A309" s="145" t="s">
        <v>845</v>
      </c>
      <c r="B309" s="150" t="s">
        <v>846</v>
      </c>
      <c r="C309" s="158" t="s">
        <v>242</v>
      </c>
      <c r="D309" s="162">
        <v>98.88</v>
      </c>
      <c r="E309" s="178">
        <f t="shared" si="4"/>
        <v>108.768</v>
      </c>
    </row>
    <row r="310" spans="1:5" s="141" customFormat="1" ht="34.5" customHeight="1">
      <c r="A310" s="145" t="s">
        <v>847</v>
      </c>
      <c r="B310" s="150" t="s">
        <v>402</v>
      </c>
      <c r="C310" s="158" t="s">
        <v>242</v>
      </c>
      <c r="D310" s="162">
        <v>656.66</v>
      </c>
      <c r="E310" s="178">
        <f t="shared" si="4"/>
        <v>722.326</v>
      </c>
    </row>
    <row r="311" spans="1:5" s="141" customFormat="1" ht="34.5" customHeight="1">
      <c r="A311" s="171">
        <v>74295195</v>
      </c>
      <c r="B311" s="150" t="s">
        <v>291</v>
      </c>
      <c r="C311" s="158" t="s">
        <v>242</v>
      </c>
      <c r="D311" s="162">
        <v>187.8</v>
      </c>
      <c r="E311" s="178">
        <f t="shared" si="4"/>
        <v>206.58</v>
      </c>
    </row>
    <row r="312" spans="1:5" s="139" customFormat="1" ht="34.5" customHeight="1">
      <c r="A312" s="145" t="s">
        <v>848</v>
      </c>
      <c r="B312" s="150" t="s">
        <v>401</v>
      </c>
      <c r="C312" s="158" t="s">
        <v>242</v>
      </c>
      <c r="D312" s="162">
        <v>373.67</v>
      </c>
      <c r="E312" s="178">
        <f t="shared" si="4"/>
        <v>411.03700000000003</v>
      </c>
    </row>
    <row r="313" spans="1:5" s="141" customFormat="1" ht="34.5" customHeight="1">
      <c r="A313" s="145" t="s">
        <v>849</v>
      </c>
      <c r="B313" s="146" t="s">
        <v>850</v>
      </c>
      <c r="C313" s="158" t="s">
        <v>242</v>
      </c>
      <c r="D313" s="162">
        <v>1.24</v>
      </c>
      <c r="E313" s="178">
        <f t="shared" si="4"/>
        <v>1.3639999999999999</v>
      </c>
    </row>
    <row r="314" spans="1:5" s="141" customFormat="1" ht="34.5" customHeight="1">
      <c r="A314" s="169" t="s">
        <v>986</v>
      </c>
      <c r="B314" s="146" t="s">
        <v>851</v>
      </c>
      <c r="C314" s="158" t="s">
        <v>242</v>
      </c>
      <c r="D314" s="162">
        <v>490.16</v>
      </c>
      <c r="E314" s="178">
        <f t="shared" si="4"/>
        <v>539.176</v>
      </c>
    </row>
    <row r="315" spans="1:5" s="141" customFormat="1" ht="34.5" customHeight="1">
      <c r="A315" s="145" t="s">
        <v>852</v>
      </c>
      <c r="B315" s="146" t="s">
        <v>853</v>
      </c>
      <c r="C315" s="149" t="s">
        <v>261</v>
      </c>
      <c r="D315" s="162">
        <v>843.31</v>
      </c>
      <c r="E315" s="178">
        <f t="shared" si="4"/>
        <v>927.641</v>
      </c>
    </row>
    <row r="316" spans="1:5" s="141" customFormat="1" ht="34.5" customHeight="1">
      <c r="A316" s="145" t="s">
        <v>854</v>
      </c>
      <c r="B316" s="160" t="s">
        <v>403</v>
      </c>
      <c r="C316" s="149" t="s">
        <v>261</v>
      </c>
      <c r="D316" s="162">
        <v>80.19</v>
      </c>
      <c r="E316" s="178">
        <f t="shared" si="4"/>
        <v>88.209</v>
      </c>
    </row>
    <row r="317" spans="1:5" s="139" customFormat="1" ht="34.5" customHeight="1">
      <c r="A317" s="145" t="s">
        <v>855</v>
      </c>
      <c r="B317" s="160" t="s">
        <v>404</v>
      </c>
      <c r="C317" s="149" t="s">
        <v>261</v>
      </c>
      <c r="D317" s="162">
        <v>118.54</v>
      </c>
      <c r="E317" s="178">
        <f t="shared" si="4"/>
        <v>130.394</v>
      </c>
    </row>
    <row r="318" spans="1:5" s="141" customFormat="1" ht="34.5" customHeight="1">
      <c r="A318" s="145" t="s">
        <v>856</v>
      </c>
      <c r="B318" s="160" t="s">
        <v>405</v>
      </c>
      <c r="C318" s="149" t="s">
        <v>261</v>
      </c>
      <c r="D318" s="162">
        <v>153.41</v>
      </c>
      <c r="E318" s="178">
        <f t="shared" si="4"/>
        <v>168.751</v>
      </c>
    </row>
    <row r="319" spans="1:5" s="141" customFormat="1" ht="34.5" customHeight="1">
      <c r="A319" s="145" t="s">
        <v>857</v>
      </c>
      <c r="B319" s="160" t="s">
        <v>406</v>
      </c>
      <c r="C319" s="149" t="s">
        <v>261</v>
      </c>
      <c r="D319" s="162">
        <v>101.11</v>
      </c>
      <c r="E319" s="178">
        <f t="shared" si="4"/>
        <v>111.221</v>
      </c>
    </row>
    <row r="320" spans="1:5" s="141" customFormat="1" ht="34.5" customHeight="1">
      <c r="A320" s="145" t="s">
        <v>441</v>
      </c>
      <c r="B320" s="160" t="s">
        <v>858</v>
      </c>
      <c r="C320" s="149" t="s">
        <v>261</v>
      </c>
      <c r="D320" s="162">
        <v>76.71</v>
      </c>
      <c r="E320" s="178">
        <f t="shared" si="4"/>
        <v>84.381</v>
      </c>
    </row>
    <row r="321" spans="1:5" s="141" customFormat="1" ht="34.5" customHeight="1">
      <c r="A321" s="145" t="s">
        <v>859</v>
      </c>
      <c r="B321" s="160" t="s">
        <v>860</v>
      </c>
      <c r="C321" s="149" t="s">
        <v>261</v>
      </c>
      <c r="D321" s="162">
        <v>83.69</v>
      </c>
      <c r="E321" s="178">
        <f t="shared" si="4"/>
        <v>92.059</v>
      </c>
    </row>
    <row r="322" spans="1:5" s="141" customFormat="1" ht="34.5" customHeight="1">
      <c r="A322" s="145" t="s">
        <v>861</v>
      </c>
      <c r="B322" s="146" t="s">
        <v>274</v>
      </c>
      <c r="C322" s="149" t="s">
        <v>862</v>
      </c>
      <c r="D322" s="162">
        <v>619.49</v>
      </c>
      <c r="E322" s="178">
        <f t="shared" si="4"/>
        <v>681.439</v>
      </c>
    </row>
    <row r="323" spans="1:5" s="141" customFormat="1" ht="34.5" customHeight="1">
      <c r="A323" s="145" t="s">
        <v>864</v>
      </c>
      <c r="B323" s="160" t="s">
        <v>865</v>
      </c>
      <c r="C323" s="149" t="s">
        <v>261</v>
      </c>
      <c r="D323" s="162">
        <v>35.57</v>
      </c>
      <c r="E323" s="178">
        <f t="shared" si="4"/>
        <v>39.127</v>
      </c>
    </row>
    <row r="324" spans="1:5" s="141" customFormat="1" ht="34.5" customHeight="1">
      <c r="A324" s="145" t="s">
        <v>866</v>
      </c>
      <c r="B324" s="160" t="s">
        <v>867</v>
      </c>
      <c r="C324" s="149" t="s">
        <v>261</v>
      </c>
      <c r="D324" s="162">
        <v>35.57</v>
      </c>
      <c r="E324" s="178">
        <f t="shared" si="4"/>
        <v>39.127</v>
      </c>
    </row>
    <row r="325" spans="1:5" s="141" customFormat="1" ht="34.5" customHeight="1">
      <c r="A325" s="147" t="s">
        <v>442</v>
      </c>
      <c r="B325" s="146" t="s">
        <v>868</v>
      </c>
      <c r="C325" s="149" t="s">
        <v>261</v>
      </c>
      <c r="D325" s="162">
        <v>224.41</v>
      </c>
      <c r="E325" s="178">
        <f t="shared" si="4"/>
        <v>246.851</v>
      </c>
    </row>
    <row r="326" spans="1:5" s="141" customFormat="1" ht="34.5" customHeight="1">
      <c r="A326" s="147" t="s">
        <v>869</v>
      </c>
      <c r="B326" s="146" t="s">
        <v>870</v>
      </c>
      <c r="C326" s="158" t="s">
        <v>242</v>
      </c>
      <c r="D326" s="162">
        <v>0.58</v>
      </c>
      <c r="E326" s="178">
        <f aca="true" t="shared" si="5" ref="E326:E383">D326+D326*0.1</f>
        <v>0.6379999999999999</v>
      </c>
    </row>
    <row r="327" spans="1:5" s="141" customFormat="1" ht="34.5" customHeight="1">
      <c r="A327" s="145" t="s">
        <v>871</v>
      </c>
      <c r="B327" s="160" t="s">
        <v>872</v>
      </c>
      <c r="C327" s="158" t="s">
        <v>242</v>
      </c>
      <c r="D327" s="162">
        <v>211.53</v>
      </c>
      <c r="E327" s="178">
        <f t="shared" si="5"/>
        <v>232.683</v>
      </c>
    </row>
    <row r="328" spans="1:5" s="141" customFormat="1" ht="34.5" customHeight="1">
      <c r="A328" s="145" t="s">
        <v>873</v>
      </c>
      <c r="B328" s="146" t="s">
        <v>874</v>
      </c>
      <c r="C328" s="158" t="s">
        <v>242</v>
      </c>
      <c r="D328" s="162">
        <v>26.51</v>
      </c>
      <c r="E328" s="178">
        <f t="shared" si="5"/>
        <v>29.161</v>
      </c>
    </row>
    <row r="329" spans="1:5" s="141" customFormat="1" ht="34.5" customHeight="1">
      <c r="A329" s="145" t="s">
        <v>875</v>
      </c>
      <c r="B329" s="150" t="s">
        <v>259</v>
      </c>
      <c r="C329" s="158" t="s">
        <v>242</v>
      </c>
      <c r="D329" s="162">
        <v>0.56</v>
      </c>
      <c r="E329" s="178">
        <f t="shared" si="5"/>
        <v>0.6160000000000001</v>
      </c>
    </row>
    <row r="330" spans="1:5" s="141" customFormat="1" ht="34.5" customHeight="1">
      <c r="A330" s="145" t="s">
        <v>876</v>
      </c>
      <c r="B330" s="146" t="s">
        <v>877</v>
      </c>
      <c r="C330" s="158" t="s">
        <v>242</v>
      </c>
      <c r="D330" s="162">
        <v>53.42</v>
      </c>
      <c r="E330" s="178">
        <f t="shared" si="5"/>
        <v>58.762</v>
      </c>
    </row>
    <row r="331" spans="1:5" s="141" customFormat="1" ht="34.5" customHeight="1">
      <c r="A331" s="145" t="s">
        <v>878</v>
      </c>
      <c r="B331" s="146" t="s">
        <v>879</v>
      </c>
      <c r="C331" s="149" t="s">
        <v>409</v>
      </c>
      <c r="D331" s="162">
        <v>2.25</v>
      </c>
      <c r="E331" s="178">
        <f t="shared" si="5"/>
        <v>2.475</v>
      </c>
    </row>
    <row r="332" spans="1:5" s="141" customFormat="1" ht="34.5" customHeight="1">
      <c r="A332" s="145" t="s">
        <v>880</v>
      </c>
      <c r="B332" s="146" t="s">
        <v>881</v>
      </c>
      <c r="C332" s="149" t="s">
        <v>262</v>
      </c>
      <c r="D332" s="162">
        <v>0.59</v>
      </c>
      <c r="E332" s="178">
        <f t="shared" si="5"/>
        <v>0.649</v>
      </c>
    </row>
    <row r="333" spans="1:5" s="141" customFormat="1" ht="34.5" customHeight="1">
      <c r="A333" s="145" t="s">
        <v>410</v>
      </c>
      <c r="B333" s="146" t="s">
        <v>882</v>
      </c>
      <c r="C333" s="149" t="s">
        <v>262</v>
      </c>
      <c r="D333" s="162">
        <v>0.02</v>
      </c>
      <c r="E333" s="178">
        <f t="shared" si="5"/>
        <v>0.022</v>
      </c>
    </row>
    <row r="334" spans="1:5" s="141" customFormat="1" ht="34.5" customHeight="1">
      <c r="A334" s="145" t="s">
        <v>883</v>
      </c>
      <c r="B334" s="160" t="s">
        <v>884</v>
      </c>
      <c r="C334" s="158" t="s">
        <v>242</v>
      </c>
      <c r="D334" s="162">
        <v>114.37</v>
      </c>
      <c r="E334" s="178">
        <f t="shared" si="5"/>
        <v>125.807</v>
      </c>
    </row>
    <row r="335" spans="1:5" s="141" customFormat="1" ht="34.5" customHeight="1">
      <c r="A335" s="145" t="s">
        <v>885</v>
      </c>
      <c r="B335" s="146" t="s">
        <v>295</v>
      </c>
      <c r="C335" s="158" t="s">
        <v>242</v>
      </c>
      <c r="D335" s="162">
        <v>4.8</v>
      </c>
      <c r="E335" s="178">
        <f t="shared" si="5"/>
        <v>5.279999999999999</v>
      </c>
    </row>
    <row r="336" spans="1:5" s="141" customFormat="1" ht="34.5" customHeight="1">
      <c r="A336" s="145" t="s">
        <v>886</v>
      </c>
      <c r="B336" s="146" t="s">
        <v>887</v>
      </c>
      <c r="C336" s="158" t="s">
        <v>242</v>
      </c>
      <c r="D336" s="162">
        <v>0.22</v>
      </c>
      <c r="E336" s="178">
        <f t="shared" si="5"/>
        <v>0.242</v>
      </c>
    </row>
    <row r="337" spans="1:5" s="141" customFormat="1" ht="34.5" customHeight="1">
      <c r="A337" s="145" t="s">
        <v>888</v>
      </c>
      <c r="B337" s="146" t="s">
        <v>889</v>
      </c>
      <c r="C337" s="158" t="s">
        <v>242</v>
      </c>
      <c r="D337" s="162">
        <v>0.33</v>
      </c>
      <c r="E337" s="178">
        <f t="shared" si="5"/>
        <v>0.363</v>
      </c>
    </row>
    <row r="338" spans="1:5" s="141" customFormat="1" ht="34.5" customHeight="1">
      <c r="A338" s="171">
        <v>74388444</v>
      </c>
      <c r="B338" s="146" t="s">
        <v>890</v>
      </c>
      <c r="C338" s="149" t="s">
        <v>262</v>
      </c>
      <c r="D338" s="162">
        <v>0.02</v>
      </c>
      <c r="E338" s="178">
        <f t="shared" si="5"/>
        <v>0.022</v>
      </c>
    </row>
    <row r="339" spans="1:5" s="141" customFormat="1" ht="34.5" customHeight="1">
      <c r="A339" s="145" t="s">
        <v>891</v>
      </c>
      <c r="B339" s="146" t="s">
        <v>260</v>
      </c>
      <c r="C339" s="158" t="s">
        <v>242</v>
      </c>
      <c r="D339" s="162">
        <v>4.21</v>
      </c>
      <c r="E339" s="178">
        <f t="shared" si="5"/>
        <v>4.631</v>
      </c>
    </row>
    <row r="340" spans="1:5" ht="34.5" customHeight="1">
      <c r="A340" s="147" t="s">
        <v>298</v>
      </c>
      <c r="B340" s="160" t="s">
        <v>892</v>
      </c>
      <c r="C340" s="158" t="s">
        <v>242</v>
      </c>
      <c r="D340" s="162">
        <v>7.38</v>
      </c>
      <c r="E340" s="178">
        <f t="shared" si="5"/>
        <v>8.118</v>
      </c>
    </row>
    <row r="341" spans="1:5" ht="34.5" customHeight="1">
      <c r="A341" s="147" t="s">
        <v>443</v>
      </c>
      <c r="B341" s="150" t="s">
        <v>893</v>
      </c>
      <c r="C341" s="158" t="s">
        <v>242</v>
      </c>
      <c r="D341" s="162">
        <v>4.17</v>
      </c>
      <c r="E341" s="178">
        <f t="shared" si="5"/>
        <v>4.587</v>
      </c>
    </row>
    <row r="342" spans="1:5" ht="34.5" customHeight="1">
      <c r="A342" s="145" t="s">
        <v>894</v>
      </c>
      <c r="B342" s="150" t="s">
        <v>895</v>
      </c>
      <c r="C342" s="158" t="s">
        <v>242</v>
      </c>
      <c r="D342" s="162">
        <v>483.06</v>
      </c>
      <c r="E342" s="178">
        <f t="shared" si="5"/>
        <v>531.366</v>
      </c>
    </row>
    <row r="343" spans="1:5" ht="34.5" customHeight="1">
      <c r="A343" s="145" t="s">
        <v>444</v>
      </c>
      <c r="B343" s="160" t="s">
        <v>896</v>
      </c>
      <c r="C343" s="158" t="s">
        <v>242</v>
      </c>
      <c r="D343" s="162">
        <v>22.31</v>
      </c>
      <c r="E343" s="178">
        <f t="shared" si="5"/>
        <v>24.540999999999997</v>
      </c>
    </row>
    <row r="344" spans="1:5" ht="34.5" customHeight="1">
      <c r="A344" s="145" t="s">
        <v>962</v>
      </c>
      <c r="B344" s="146" t="s">
        <v>897</v>
      </c>
      <c r="C344" s="158" t="s">
        <v>242</v>
      </c>
      <c r="D344" s="162">
        <v>16.19</v>
      </c>
      <c r="E344" s="178">
        <f t="shared" si="5"/>
        <v>17.809</v>
      </c>
    </row>
    <row r="345" spans="1:5" ht="34.5" customHeight="1">
      <c r="A345" s="145" t="s">
        <v>863</v>
      </c>
      <c r="B345" s="146" t="s">
        <v>898</v>
      </c>
      <c r="C345" s="158" t="s">
        <v>242</v>
      </c>
      <c r="D345" s="162">
        <v>5.23</v>
      </c>
      <c r="E345" s="178">
        <f t="shared" si="5"/>
        <v>5.753</v>
      </c>
    </row>
    <row r="346" spans="1:5" ht="34.5" customHeight="1">
      <c r="A346" s="145" t="s">
        <v>899</v>
      </c>
      <c r="B346" s="146" t="s">
        <v>900</v>
      </c>
      <c r="C346" s="158" t="s">
        <v>242</v>
      </c>
      <c r="D346" s="162">
        <v>144.05</v>
      </c>
      <c r="E346" s="178">
        <f t="shared" si="5"/>
        <v>158.455</v>
      </c>
    </row>
    <row r="347" spans="1:5" ht="34.5" customHeight="1">
      <c r="A347" s="145" t="s">
        <v>901</v>
      </c>
      <c r="B347" s="146" t="s">
        <v>902</v>
      </c>
      <c r="C347" s="158" t="s">
        <v>409</v>
      </c>
      <c r="D347" s="162">
        <v>1.6</v>
      </c>
      <c r="E347" s="178">
        <f t="shared" si="5"/>
        <v>1.7600000000000002</v>
      </c>
    </row>
    <row r="348" spans="1:5" ht="34.5" customHeight="1">
      <c r="A348" s="145" t="s">
        <v>903</v>
      </c>
      <c r="B348" s="146" t="s">
        <v>904</v>
      </c>
      <c r="C348" s="158" t="s">
        <v>242</v>
      </c>
      <c r="D348" s="162">
        <v>1.43</v>
      </c>
      <c r="E348" s="178">
        <f t="shared" si="5"/>
        <v>1.573</v>
      </c>
    </row>
    <row r="349" spans="1:5" ht="34.5" customHeight="1">
      <c r="A349" s="147" t="s">
        <v>445</v>
      </c>
      <c r="B349" s="146" t="s">
        <v>905</v>
      </c>
      <c r="C349" s="158" t="s">
        <v>242</v>
      </c>
      <c r="D349" s="162">
        <v>2.79</v>
      </c>
      <c r="E349" s="178">
        <f t="shared" si="5"/>
        <v>3.069</v>
      </c>
    </row>
    <row r="350" spans="1:5" ht="34.5" customHeight="1">
      <c r="A350" s="145" t="s">
        <v>906</v>
      </c>
      <c r="B350" s="146" t="s">
        <v>907</v>
      </c>
      <c r="C350" s="158" t="s">
        <v>242</v>
      </c>
      <c r="D350" s="162">
        <v>1.02</v>
      </c>
      <c r="E350" s="178">
        <f t="shared" si="5"/>
        <v>1.122</v>
      </c>
    </row>
    <row r="351" spans="1:5" ht="34.5" customHeight="1">
      <c r="A351" s="145" t="s">
        <v>908</v>
      </c>
      <c r="B351" s="146" t="s">
        <v>909</v>
      </c>
      <c r="C351" s="158" t="s">
        <v>242</v>
      </c>
      <c r="D351" s="162">
        <v>1.33</v>
      </c>
      <c r="E351" s="178">
        <f t="shared" si="5"/>
        <v>1.463</v>
      </c>
    </row>
    <row r="352" spans="1:5" ht="34.5" customHeight="1">
      <c r="A352" s="145" t="s">
        <v>910</v>
      </c>
      <c r="B352" s="146" t="s">
        <v>911</v>
      </c>
      <c r="C352" s="158" t="s">
        <v>242</v>
      </c>
      <c r="D352" s="162">
        <v>0.72</v>
      </c>
      <c r="E352" s="178">
        <f t="shared" si="5"/>
        <v>0.7919999999999999</v>
      </c>
    </row>
    <row r="353" spans="1:5" s="141" customFormat="1" ht="34.5" customHeight="1">
      <c r="A353" s="145" t="s">
        <v>912</v>
      </c>
      <c r="B353" s="146" t="s">
        <v>913</v>
      </c>
      <c r="C353" s="158" t="s">
        <v>242</v>
      </c>
      <c r="D353" s="162">
        <v>0.46</v>
      </c>
      <c r="E353" s="178">
        <f t="shared" si="5"/>
        <v>0.506</v>
      </c>
    </row>
    <row r="354" spans="1:5" s="139" customFormat="1" ht="34.5" customHeight="1">
      <c r="A354" s="145" t="s">
        <v>914</v>
      </c>
      <c r="B354" s="146" t="s">
        <v>915</v>
      </c>
      <c r="C354" s="158" t="s">
        <v>242</v>
      </c>
      <c r="D354" s="162">
        <v>0.47</v>
      </c>
      <c r="E354" s="178">
        <f t="shared" si="5"/>
        <v>0.517</v>
      </c>
    </row>
    <row r="355" spans="1:5" s="141" customFormat="1" ht="34.5" customHeight="1">
      <c r="A355" s="145" t="s">
        <v>916</v>
      </c>
      <c r="B355" s="146" t="s">
        <v>917</v>
      </c>
      <c r="C355" s="158" t="s">
        <v>242</v>
      </c>
      <c r="D355" s="162">
        <v>6.3</v>
      </c>
      <c r="E355" s="178">
        <f t="shared" si="5"/>
        <v>6.93</v>
      </c>
    </row>
    <row r="356" spans="1:5" s="141" customFormat="1" ht="34.5" customHeight="1">
      <c r="A356" s="145" t="s">
        <v>918</v>
      </c>
      <c r="B356" s="155" t="s">
        <v>919</v>
      </c>
      <c r="C356" s="158" t="s">
        <v>242</v>
      </c>
      <c r="D356" s="162">
        <v>1.45</v>
      </c>
      <c r="E356" s="178">
        <f t="shared" si="5"/>
        <v>1.595</v>
      </c>
    </row>
    <row r="357" spans="1:5" s="139" customFormat="1" ht="34.5" customHeight="1">
      <c r="A357" s="145" t="s">
        <v>920</v>
      </c>
      <c r="B357" s="146" t="s">
        <v>921</v>
      </c>
      <c r="C357" s="158" t="s">
        <v>242</v>
      </c>
      <c r="D357" s="162">
        <v>2.3</v>
      </c>
      <c r="E357" s="178">
        <f t="shared" si="5"/>
        <v>2.53</v>
      </c>
    </row>
    <row r="358" spans="1:5" s="139" customFormat="1" ht="34.5" customHeight="1">
      <c r="A358" s="145" t="s">
        <v>922</v>
      </c>
      <c r="B358" s="146" t="s">
        <v>923</v>
      </c>
      <c r="C358" s="158" t="s">
        <v>242</v>
      </c>
      <c r="D358" s="162">
        <v>126.05</v>
      </c>
      <c r="E358" s="178">
        <f t="shared" si="5"/>
        <v>138.655</v>
      </c>
    </row>
    <row r="359" spans="1:5" s="141" customFormat="1" ht="34.5" customHeight="1">
      <c r="A359" s="147" t="s">
        <v>924</v>
      </c>
      <c r="B359" s="160" t="s">
        <v>247</v>
      </c>
      <c r="C359" s="158" t="s">
        <v>242</v>
      </c>
      <c r="D359" s="162">
        <v>199.08</v>
      </c>
      <c r="E359" s="178">
        <f t="shared" si="5"/>
        <v>218.988</v>
      </c>
    </row>
    <row r="360" spans="1:5" s="141" customFormat="1" ht="34.5" customHeight="1">
      <c r="A360" s="145" t="s">
        <v>925</v>
      </c>
      <c r="B360" s="146" t="s">
        <v>926</v>
      </c>
      <c r="C360" s="158" t="s">
        <v>242</v>
      </c>
      <c r="D360" s="162">
        <v>1213.35</v>
      </c>
      <c r="E360" s="178">
        <f t="shared" si="5"/>
        <v>1334.685</v>
      </c>
    </row>
    <row r="361" spans="1:5" s="141" customFormat="1" ht="34.5" customHeight="1">
      <c r="A361" s="145" t="s">
        <v>927</v>
      </c>
      <c r="B361" s="160" t="s">
        <v>928</v>
      </c>
      <c r="C361" s="158" t="s">
        <v>242</v>
      </c>
      <c r="D361" s="162">
        <v>150.79</v>
      </c>
      <c r="E361" s="178">
        <f t="shared" si="5"/>
        <v>165.869</v>
      </c>
    </row>
    <row r="362" spans="1:5" s="141" customFormat="1" ht="34.5" customHeight="1">
      <c r="A362" s="170" t="s">
        <v>987</v>
      </c>
      <c r="B362" s="146" t="s">
        <v>929</v>
      </c>
      <c r="C362" s="158" t="s">
        <v>242</v>
      </c>
      <c r="D362" s="162">
        <v>34.59</v>
      </c>
      <c r="E362" s="178">
        <f t="shared" si="5"/>
        <v>38.04900000000001</v>
      </c>
    </row>
    <row r="363" spans="1:5" s="141" customFormat="1" ht="34.5" customHeight="1">
      <c r="A363" s="145" t="s">
        <v>930</v>
      </c>
      <c r="B363" s="146" t="s">
        <v>931</v>
      </c>
      <c r="C363" s="158" t="s">
        <v>242</v>
      </c>
      <c r="D363" s="162">
        <v>5.18</v>
      </c>
      <c r="E363" s="178">
        <f t="shared" si="5"/>
        <v>5.6979999999999995</v>
      </c>
    </row>
    <row r="364" spans="1:5" s="141" customFormat="1" ht="34.5" customHeight="1">
      <c r="A364" s="170" t="s">
        <v>988</v>
      </c>
      <c r="B364" s="146" t="s">
        <v>932</v>
      </c>
      <c r="C364" s="158" t="s">
        <v>242</v>
      </c>
      <c r="D364" s="162">
        <v>15.16</v>
      </c>
      <c r="E364" s="178">
        <f t="shared" si="5"/>
        <v>16.676000000000002</v>
      </c>
    </row>
    <row r="365" spans="1:5" s="141" customFormat="1" ht="34.5" customHeight="1">
      <c r="A365" s="145" t="s">
        <v>933</v>
      </c>
      <c r="B365" s="146" t="s">
        <v>934</v>
      </c>
      <c r="C365" s="158" t="s">
        <v>242</v>
      </c>
      <c r="D365" s="162">
        <v>248.2</v>
      </c>
      <c r="E365" s="178">
        <f t="shared" si="5"/>
        <v>273.02</v>
      </c>
    </row>
    <row r="366" spans="1:5" s="141" customFormat="1" ht="34.5" customHeight="1">
      <c r="A366" s="145" t="s">
        <v>935</v>
      </c>
      <c r="B366" s="146" t="s">
        <v>936</v>
      </c>
      <c r="C366" s="158" t="s">
        <v>242</v>
      </c>
      <c r="D366" s="163">
        <v>1.43</v>
      </c>
      <c r="E366" s="178">
        <f t="shared" si="5"/>
        <v>1.573</v>
      </c>
    </row>
    <row r="367" spans="1:5" s="141" customFormat="1" ht="34.5" customHeight="1">
      <c r="A367" s="171">
        <v>70856729</v>
      </c>
      <c r="B367" s="146" t="s">
        <v>937</v>
      </c>
      <c r="C367" s="158" t="s">
        <v>242</v>
      </c>
      <c r="D367" s="163">
        <v>3.85</v>
      </c>
      <c r="E367" s="178">
        <f t="shared" si="5"/>
        <v>4.235</v>
      </c>
    </row>
    <row r="368" spans="1:5" s="141" customFormat="1" ht="34.5" customHeight="1">
      <c r="A368" s="147" t="s">
        <v>938</v>
      </c>
      <c r="B368" s="146" t="s">
        <v>939</v>
      </c>
      <c r="C368" s="158" t="s">
        <v>242</v>
      </c>
      <c r="D368" s="163">
        <v>124.25</v>
      </c>
      <c r="E368" s="178">
        <f t="shared" si="5"/>
        <v>136.675</v>
      </c>
    </row>
    <row r="369" spans="1:5" s="141" customFormat="1" ht="34.5" customHeight="1">
      <c r="A369" s="173">
        <v>70715351</v>
      </c>
      <c r="B369" s="146" t="s">
        <v>940</v>
      </c>
      <c r="C369" s="158" t="s">
        <v>242</v>
      </c>
      <c r="D369" s="163">
        <v>149.29</v>
      </c>
      <c r="E369" s="178">
        <f t="shared" si="5"/>
        <v>164.219</v>
      </c>
    </row>
    <row r="370" spans="1:5" s="141" customFormat="1" ht="34.5" customHeight="1">
      <c r="A370" s="145" t="s">
        <v>941</v>
      </c>
      <c r="B370" s="146" t="s">
        <v>942</v>
      </c>
      <c r="C370" s="158" t="s">
        <v>242</v>
      </c>
      <c r="D370" s="163">
        <v>0.93</v>
      </c>
      <c r="E370" s="178">
        <f t="shared" si="5"/>
        <v>1.0230000000000001</v>
      </c>
    </row>
    <row r="371" spans="1:5" s="141" customFormat="1" ht="34.5" customHeight="1">
      <c r="A371" s="145" t="s">
        <v>943</v>
      </c>
      <c r="B371" s="146" t="s">
        <v>944</v>
      </c>
      <c r="C371" s="158" t="s">
        <v>242</v>
      </c>
      <c r="D371" s="163">
        <v>47.27</v>
      </c>
      <c r="E371" s="178">
        <f t="shared" si="5"/>
        <v>51.997</v>
      </c>
    </row>
    <row r="372" spans="1:5" s="141" customFormat="1" ht="34.5" customHeight="1">
      <c r="A372" s="145" t="s">
        <v>945</v>
      </c>
      <c r="B372" s="146" t="s">
        <v>946</v>
      </c>
      <c r="C372" s="158" t="s">
        <v>242</v>
      </c>
      <c r="D372" s="163">
        <v>0.95</v>
      </c>
      <c r="E372" s="178">
        <f t="shared" si="5"/>
        <v>1.045</v>
      </c>
    </row>
    <row r="373" spans="1:5" s="141" customFormat="1" ht="34.5" customHeight="1">
      <c r="A373" s="145" t="s">
        <v>947</v>
      </c>
      <c r="B373" s="146" t="s">
        <v>948</v>
      </c>
      <c r="C373" s="158" t="s">
        <v>242</v>
      </c>
      <c r="D373" s="163">
        <v>17.3</v>
      </c>
      <c r="E373" s="178">
        <f t="shared" si="5"/>
        <v>19.03</v>
      </c>
    </row>
    <row r="374" spans="1:5" s="141" customFormat="1" ht="34.5" customHeight="1">
      <c r="A374" s="145" t="s">
        <v>949</v>
      </c>
      <c r="B374" s="146" t="s">
        <v>950</v>
      </c>
      <c r="C374" s="158" t="s">
        <v>242</v>
      </c>
      <c r="D374" s="163">
        <v>2.08</v>
      </c>
      <c r="E374" s="178">
        <f t="shared" si="5"/>
        <v>2.2880000000000003</v>
      </c>
    </row>
    <row r="375" spans="1:5" s="141" customFormat="1" ht="34.5" customHeight="1">
      <c r="A375" s="145" t="s">
        <v>951</v>
      </c>
      <c r="B375" s="151" t="s">
        <v>952</v>
      </c>
      <c r="C375" s="158" t="s">
        <v>262</v>
      </c>
      <c r="D375" s="163">
        <v>12.54</v>
      </c>
      <c r="E375" s="178">
        <f t="shared" si="5"/>
        <v>13.793999999999999</v>
      </c>
    </row>
    <row r="376" spans="1:5" s="141" customFormat="1" ht="34.5" customHeight="1">
      <c r="A376" s="145" t="s">
        <v>446</v>
      </c>
      <c r="B376" s="146" t="s">
        <v>245</v>
      </c>
      <c r="C376" s="158" t="s">
        <v>242</v>
      </c>
      <c r="D376" s="163">
        <v>2.6</v>
      </c>
      <c r="E376" s="178">
        <f t="shared" si="5"/>
        <v>2.8600000000000003</v>
      </c>
    </row>
    <row r="377" spans="1:5" s="141" customFormat="1" ht="34.5" customHeight="1">
      <c r="A377" s="145" t="s">
        <v>953</v>
      </c>
      <c r="B377" s="146" t="s">
        <v>954</v>
      </c>
      <c r="C377" s="158" t="s">
        <v>242</v>
      </c>
      <c r="D377" s="163">
        <v>0.56</v>
      </c>
      <c r="E377" s="178">
        <f t="shared" si="5"/>
        <v>0.6160000000000001</v>
      </c>
    </row>
    <row r="378" spans="1:5" s="141" customFormat="1" ht="34.5" customHeight="1">
      <c r="A378" s="170" t="s">
        <v>989</v>
      </c>
      <c r="B378" s="150" t="s">
        <v>955</v>
      </c>
      <c r="C378" s="158" t="s">
        <v>242</v>
      </c>
      <c r="D378" s="163">
        <v>0.02</v>
      </c>
      <c r="E378" s="178">
        <f t="shared" si="5"/>
        <v>0.022</v>
      </c>
    </row>
    <row r="379" spans="1:5" s="141" customFormat="1" ht="34.5" customHeight="1">
      <c r="A379" s="145" t="s">
        <v>956</v>
      </c>
      <c r="B379" s="159" t="s">
        <v>957</v>
      </c>
      <c r="C379" s="158" t="s">
        <v>242</v>
      </c>
      <c r="D379" s="163">
        <v>14.74</v>
      </c>
      <c r="E379" s="178">
        <f t="shared" si="5"/>
        <v>16.214</v>
      </c>
    </row>
    <row r="380" spans="1:5" s="141" customFormat="1" ht="34.5" customHeight="1">
      <c r="A380" s="145" t="s">
        <v>958</v>
      </c>
      <c r="B380" s="148" t="s">
        <v>412</v>
      </c>
      <c r="C380" s="158" t="s">
        <v>242</v>
      </c>
      <c r="D380" s="163">
        <v>58.16</v>
      </c>
      <c r="E380" s="178">
        <f t="shared" si="5"/>
        <v>63.976</v>
      </c>
    </row>
    <row r="381" spans="1:5" s="141" customFormat="1" ht="34.5" customHeight="1">
      <c r="A381" s="145" t="s">
        <v>959</v>
      </c>
      <c r="B381" s="150" t="s">
        <v>413</v>
      </c>
      <c r="C381" s="158" t="s">
        <v>242</v>
      </c>
      <c r="D381" s="163">
        <v>67.74</v>
      </c>
      <c r="E381" s="178">
        <f t="shared" si="5"/>
        <v>74.514</v>
      </c>
    </row>
    <row r="382" spans="1:5" ht="34.5" customHeight="1">
      <c r="A382" s="145" t="s">
        <v>960</v>
      </c>
      <c r="B382" s="148" t="s">
        <v>414</v>
      </c>
      <c r="C382" s="158" t="s">
        <v>242</v>
      </c>
      <c r="D382" s="163">
        <v>59.14</v>
      </c>
      <c r="E382" s="178">
        <f t="shared" si="5"/>
        <v>65.054</v>
      </c>
    </row>
    <row r="383" spans="1:5" ht="34.5" customHeight="1">
      <c r="A383" s="145" t="s">
        <v>961</v>
      </c>
      <c r="B383" s="159" t="s">
        <v>411</v>
      </c>
      <c r="C383" s="158" t="s">
        <v>242</v>
      </c>
      <c r="D383" s="163">
        <v>48.82</v>
      </c>
      <c r="E383" s="178">
        <f t="shared" si="5"/>
        <v>53.702</v>
      </c>
    </row>
    <row r="384" spans="1:5" ht="34.5" customHeight="1">
      <c r="A384" s="308" t="s">
        <v>970</v>
      </c>
      <c r="B384" s="309"/>
      <c r="C384" s="309"/>
      <c r="D384" s="309"/>
      <c r="E384" s="310"/>
    </row>
    <row r="385" spans="1:5" ht="21">
      <c r="A385" s="311" t="s">
        <v>993</v>
      </c>
      <c r="B385" s="312"/>
      <c r="C385" s="312"/>
      <c r="D385" s="312"/>
      <c r="E385" s="313"/>
    </row>
  </sheetData>
  <sheetProtection password="DF27" sheet="1"/>
  <mergeCells count="9">
    <mergeCell ref="A385:E385"/>
    <mergeCell ref="A384:E384"/>
    <mergeCell ref="E3:E4"/>
    <mergeCell ref="A1:E1"/>
    <mergeCell ref="A2:E2"/>
    <mergeCell ref="A3:A4"/>
    <mergeCell ref="B3:B4"/>
    <mergeCell ref="C3:C4"/>
    <mergeCell ref="D3:D4"/>
  </mergeCells>
  <conditionalFormatting sqref="A73">
    <cfRule type="duplicateValues" priority="6" dxfId="5">
      <formula>AND(COUNTIF($A$73:$A$73,A73)&gt;1,NOT(ISBLANK(A73)))</formula>
    </cfRule>
  </conditionalFormatting>
  <conditionalFormatting sqref="A300">
    <cfRule type="duplicateValues" priority="5" dxfId="5">
      <formula>AND(COUNTIF($A$300:$A$300,A300)&gt;1,NOT(ISBLANK(A300)))</formula>
    </cfRule>
  </conditionalFormatting>
  <conditionalFormatting sqref="A125">
    <cfRule type="duplicateValues" priority="7" dxfId="5">
      <formula>AND(COUNTIF($A$125:$A$125,A125)&gt;1,NOT(ISBLANK(A125)))</formula>
    </cfRule>
  </conditionalFormatting>
  <conditionalFormatting sqref="A38">
    <cfRule type="duplicateValues" priority="4" dxfId="5">
      <formula>AND(COUNTIF($A$38:$A$38,A38)&gt;1,NOT(ISBLANK(A38)))</formula>
    </cfRule>
  </conditionalFormatting>
  <conditionalFormatting sqref="A145">
    <cfRule type="duplicateValues" priority="3" dxfId="5">
      <formula>AND(COUNTIF($A$145:$A$145,A145)&gt;1,NOT(ISBLANK(A145)))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0" zoomScaleNormal="70" zoomScalePageLayoutView="0" workbookViewId="0" topLeftCell="A1">
      <pane ySplit="1" topLeftCell="A2" activePane="bottomLeft" state="frozen"/>
      <selection pane="topLeft" activeCell="A1" sqref="A1:M1"/>
      <selection pane="bottomLeft" activeCell="K7" sqref="K7"/>
    </sheetView>
  </sheetViews>
  <sheetFormatPr defaultColWidth="8.7109375" defaultRowHeight="21.75" customHeight="1"/>
  <cols>
    <col min="1" max="1" width="20.57421875" style="30" customWidth="1"/>
    <col min="2" max="2" width="54.8515625" style="30" customWidth="1"/>
    <col min="3" max="3" width="11.140625" style="30" bestFit="1" customWidth="1"/>
    <col min="4" max="5" width="12.421875" style="30" hidden="1" customWidth="1"/>
    <col min="6" max="7" width="13.8515625" style="30" bestFit="1" customWidth="1"/>
    <col min="8" max="16384" width="8.7109375" style="30" customWidth="1"/>
  </cols>
  <sheetData>
    <row r="1" spans="1:7" s="116" customFormat="1" ht="60" customHeight="1">
      <c r="A1" s="297" t="s">
        <v>967</v>
      </c>
      <c r="B1" s="298"/>
      <c r="C1" s="298"/>
      <c r="D1" s="298"/>
      <c r="E1" s="298"/>
      <c r="F1" s="298"/>
      <c r="G1" s="298"/>
    </row>
    <row r="2" spans="1:7" s="116" customFormat="1" ht="45" customHeight="1">
      <c r="A2" s="283" t="s">
        <v>416</v>
      </c>
      <c r="B2" s="284"/>
      <c r="C2" s="284"/>
      <c r="D2" s="284"/>
      <c r="E2" s="284"/>
      <c r="F2" s="284"/>
      <c r="G2" s="284"/>
    </row>
    <row r="3" spans="1:7" s="116" customFormat="1" ht="45" customHeight="1">
      <c r="A3" s="240" t="s">
        <v>141</v>
      </c>
      <c r="B3" s="241"/>
      <c r="C3" s="241"/>
      <c r="D3" s="241"/>
      <c r="E3" s="241"/>
      <c r="F3" s="241"/>
      <c r="G3" s="242"/>
    </row>
    <row r="4" spans="1:7" s="89" customFormat="1" ht="21.75" customHeight="1">
      <c r="A4" s="265" t="s">
        <v>142</v>
      </c>
      <c r="B4" s="266"/>
      <c r="C4" s="183" t="s">
        <v>237</v>
      </c>
      <c r="D4" s="296"/>
      <c r="E4" s="296"/>
      <c r="F4" s="296" t="s">
        <v>144</v>
      </c>
      <c r="G4" s="296"/>
    </row>
    <row r="5" spans="1:7" s="89" customFormat="1" ht="21.75" customHeight="1">
      <c r="A5" s="267"/>
      <c r="B5" s="268"/>
      <c r="C5" s="267"/>
      <c r="D5" s="103"/>
      <c r="E5" s="100"/>
      <c r="F5" s="103" t="s">
        <v>145</v>
      </c>
      <c r="G5" s="100" t="s">
        <v>146</v>
      </c>
    </row>
    <row r="6" spans="1:7" ht="21.75" customHeight="1">
      <c r="A6" s="133" t="s">
        <v>149</v>
      </c>
      <c r="B6" s="54" t="s">
        <v>150</v>
      </c>
      <c r="C6" s="55">
        <v>60023090</v>
      </c>
      <c r="D6" s="68">
        <v>42.85</v>
      </c>
      <c r="E6" s="39">
        <v>34.43</v>
      </c>
      <c r="F6" s="68">
        <v>54.21</v>
      </c>
      <c r="G6" s="39">
        <v>43.55</v>
      </c>
    </row>
    <row r="7" spans="1:7" ht="21.75" customHeight="1">
      <c r="A7" s="293" t="s">
        <v>151</v>
      </c>
      <c r="B7" s="58" t="s">
        <v>152</v>
      </c>
      <c r="C7" s="59">
        <v>98972014</v>
      </c>
      <c r="D7" s="105">
        <v>11.52</v>
      </c>
      <c r="E7" s="106">
        <v>11.52</v>
      </c>
      <c r="F7" s="68">
        <v>14.58</v>
      </c>
      <c r="G7" s="39">
        <v>14.58</v>
      </c>
    </row>
    <row r="8" spans="1:7" ht="21.75" customHeight="1">
      <c r="A8" s="294"/>
      <c r="B8" s="60" t="s">
        <v>153</v>
      </c>
      <c r="C8" s="59">
        <v>98972022</v>
      </c>
      <c r="D8" s="105">
        <v>4.57</v>
      </c>
      <c r="E8" s="106">
        <v>4.57</v>
      </c>
      <c r="F8" s="68">
        <v>5.79</v>
      </c>
      <c r="G8" s="39">
        <v>5.79</v>
      </c>
    </row>
    <row r="9" spans="1:7" ht="21.75" customHeight="1">
      <c r="A9" s="294"/>
      <c r="B9" s="60" t="s">
        <v>154</v>
      </c>
      <c r="C9" s="59">
        <v>98972030</v>
      </c>
      <c r="D9" s="105">
        <v>5.16</v>
      </c>
      <c r="E9" s="106">
        <v>5.16</v>
      </c>
      <c r="F9" s="68">
        <v>6.53</v>
      </c>
      <c r="G9" s="39">
        <v>6.53</v>
      </c>
    </row>
    <row r="10" spans="1:7" ht="21.75" customHeight="1">
      <c r="A10" s="294"/>
      <c r="B10" s="60" t="s">
        <v>155</v>
      </c>
      <c r="C10" s="59">
        <v>98972049</v>
      </c>
      <c r="D10" s="105">
        <v>3.95</v>
      </c>
      <c r="E10" s="106">
        <v>3.95</v>
      </c>
      <c r="F10" s="68">
        <v>5</v>
      </c>
      <c r="G10" s="39">
        <v>5</v>
      </c>
    </row>
    <row r="11" spans="1:7" ht="21.75" customHeight="1">
      <c r="A11" s="294"/>
      <c r="B11" s="60" t="s">
        <v>156</v>
      </c>
      <c r="C11" s="59">
        <v>98972057</v>
      </c>
      <c r="D11" s="105">
        <v>5.95</v>
      </c>
      <c r="E11" s="106">
        <v>5.95</v>
      </c>
      <c r="F11" s="68">
        <v>7.53</v>
      </c>
      <c r="G11" s="39">
        <v>7.53</v>
      </c>
    </row>
    <row r="12" spans="1:7" ht="21.75" customHeight="1">
      <c r="A12" s="294"/>
      <c r="B12" s="60" t="s">
        <v>157</v>
      </c>
      <c r="C12" s="59">
        <v>98972065</v>
      </c>
      <c r="D12" s="105">
        <v>14.34</v>
      </c>
      <c r="E12" s="106">
        <v>14.34</v>
      </c>
      <c r="F12" s="68">
        <v>18.14</v>
      </c>
      <c r="G12" s="39">
        <v>18.14</v>
      </c>
    </row>
    <row r="13" spans="1:7" ht="21.75" customHeight="1">
      <c r="A13" s="294"/>
      <c r="B13" s="60" t="s">
        <v>158</v>
      </c>
      <c r="C13" s="59">
        <v>98972073</v>
      </c>
      <c r="D13" s="105">
        <v>11.65</v>
      </c>
      <c r="E13" s="106">
        <v>11.65</v>
      </c>
      <c r="F13" s="68">
        <v>14.74</v>
      </c>
      <c r="G13" s="39">
        <v>14.74</v>
      </c>
    </row>
    <row r="14" spans="1:7" ht="21.75" customHeight="1">
      <c r="A14" s="294"/>
      <c r="B14" s="60" t="s">
        <v>159</v>
      </c>
      <c r="C14" s="59">
        <v>98972081</v>
      </c>
      <c r="D14" s="105">
        <v>6.65</v>
      </c>
      <c r="E14" s="106">
        <v>6.65</v>
      </c>
      <c r="F14" s="68">
        <v>8.42</v>
      </c>
      <c r="G14" s="39">
        <v>8.42</v>
      </c>
    </row>
    <row r="15" spans="1:7" ht="21.75" customHeight="1">
      <c r="A15" s="295"/>
      <c r="B15" s="60" t="s">
        <v>160</v>
      </c>
      <c r="C15" s="59">
        <v>98972090</v>
      </c>
      <c r="D15" s="105">
        <v>15.61</v>
      </c>
      <c r="E15" s="106">
        <v>15.61</v>
      </c>
      <c r="F15" s="68">
        <v>19.75</v>
      </c>
      <c r="G15" s="39">
        <v>19.75</v>
      </c>
    </row>
    <row r="16" spans="1:7" s="117" customFormat="1" ht="45" customHeight="1">
      <c r="A16" s="240" t="s">
        <v>161</v>
      </c>
      <c r="B16" s="241"/>
      <c r="C16" s="241"/>
      <c r="D16" s="241"/>
      <c r="E16" s="241"/>
      <c r="F16" s="241"/>
      <c r="G16" s="241"/>
    </row>
    <row r="17" spans="1:7" s="89" customFormat="1" ht="21.75" customHeight="1">
      <c r="A17" s="265" t="s">
        <v>142</v>
      </c>
      <c r="B17" s="266"/>
      <c r="C17" s="183" t="s">
        <v>237</v>
      </c>
      <c r="D17" s="296"/>
      <c r="E17" s="296"/>
      <c r="F17" s="296" t="s">
        <v>144</v>
      </c>
      <c r="G17" s="296"/>
    </row>
    <row r="18" spans="1:7" s="89" customFormat="1" ht="21.75" customHeight="1">
      <c r="A18" s="267"/>
      <c r="B18" s="268"/>
      <c r="C18" s="267"/>
      <c r="D18" s="103"/>
      <c r="E18" s="100"/>
      <c r="F18" s="103" t="s">
        <v>145</v>
      </c>
      <c r="G18" s="100" t="s">
        <v>146</v>
      </c>
    </row>
    <row r="19" spans="1:7" ht="21.75" customHeight="1">
      <c r="A19" s="107" t="s">
        <v>149</v>
      </c>
      <c r="B19" s="108" t="s">
        <v>150</v>
      </c>
      <c r="C19" s="109">
        <v>60023090</v>
      </c>
      <c r="D19" s="39">
        <v>42.85</v>
      </c>
      <c r="E19" s="39">
        <v>34.43</v>
      </c>
      <c r="F19" s="39">
        <v>54.21</v>
      </c>
      <c r="G19" s="39">
        <v>43.55</v>
      </c>
    </row>
    <row r="20" spans="1:7" ht="21.75" customHeight="1">
      <c r="A20" s="293" t="s">
        <v>151</v>
      </c>
      <c r="B20" s="110" t="s">
        <v>162</v>
      </c>
      <c r="C20" s="80">
        <v>98972103</v>
      </c>
      <c r="D20" s="111">
        <v>22.42</v>
      </c>
      <c r="E20" s="111">
        <v>22.42</v>
      </c>
      <c r="F20" s="39">
        <v>28.36</v>
      </c>
      <c r="G20" s="39">
        <v>28.36</v>
      </c>
    </row>
    <row r="21" spans="1:7" ht="21.75" customHeight="1">
      <c r="A21" s="294"/>
      <c r="B21" s="110" t="s">
        <v>163</v>
      </c>
      <c r="C21" s="80">
        <v>98972111</v>
      </c>
      <c r="D21" s="111">
        <v>22.42</v>
      </c>
      <c r="E21" s="111">
        <v>22.42</v>
      </c>
      <c r="F21" s="39">
        <v>28.36</v>
      </c>
      <c r="G21" s="39">
        <v>28.36</v>
      </c>
    </row>
    <row r="22" spans="1:7" ht="21.75" customHeight="1">
      <c r="A22" s="294"/>
      <c r="B22" s="110" t="s">
        <v>164</v>
      </c>
      <c r="C22" s="80">
        <v>98972120</v>
      </c>
      <c r="D22" s="111">
        <v>29.87</v>
      </c>
      <c r="E22" s="111">
        <v>29.87</v>
      </c>
      <c r="F22" s="39">
        <v>37.79</v>
      </c>
      <c r="G22" s="39">
        <v>37.79</v>
      </c>
    </row>
    <row r="23" spans="1:7" ht="21.75" customHeight="1">
      <c r="A23" s="294"/>
      <c r="B23" s="110" t="s">
        <v>165</v>
      </c>
      <c r="C23" s="80">
        <v>98972138</v>
      </c>
      <c r="D23" s="111">
        <v>30.38</v>
      </c>
      <c r="E23" s="111">
        <v>30.38</v>
      </c>
      <c r="F23" s="39">
        <v>38.44</v>
      </c>
      <c r="G23" s="39">
        <v>38.44</v>
      </c>
    </row>
    <row r="24" spans="1:7" ht="21.75" customHeight="1">
      <c r="A24" s="295"/>
      <c r="B24" s="110" t="s">
        <v>166</v>
      </c>
      <c r="C24" s="80">
        <v>98972146</v>
      </c>
      <c r="D24" s="111">
        <v>13.44</v>
      </c>
      <c r="E24" s="111">
        <v>13.44</v>
      </c>
      <c r="F24" s="39">
        <v>17.01</v>
      </c>
      <c r="G24" s="39">
        <v>17.01</v>
      </c>
    </row>
    <row r="25" spans="1:7" s="117" customFormat="1" ht="45" customHeight="1">
      <c r="A25" s="240" t="s">
        <v>167</v>
      </c>
      <c r="B25" s="241"/>
      <c r="C25" s="241"/>
      <c r="D25" s="241"/>
      <c r="E25" s="241"/>
      <c r="F25" s="241"/>
      <c r="G25" s="241"/>
    </row>
    <row r="26" spans="1:7" s="89" customFormat="1" ht="21.75" customHeight="1">
      <c r="A26" s="296" t="s">
        <v>142</v>
      </c>
      <c r="B26" s="296"/>
      <c r="C26" s="183" t="s">
        <v>237</v>
      </c>
      <c r="D26" s="296"/>
      <c r="E26" s="296"/>
      <c r="F26" s="296" t="s">
        <v>144</v>
      </c>
      <c r="G26" s="296"/>
    </row>
    <row r="27" spans="1:7" s="89" customFormat="1" ht="21.75" customHeight="1">
      <c r="A27" s="296"/>
      <c r="B27" s="296"/>
      <c r="C27" s="267"/>
      <c r="D27" s="103"/>
      <c r="E27" s="100"/>
      <c r="F27" s="103" t="s">
        <v>145</v>
      </c>
      <c r="G27" s="100" t="s">
        <v>146</v>
      </c>
    </row>
    <row r="28" spans="1:7" ht="21.75" customHeight="1">
      <c r="A28" s="108" t="s">
        <v>149</v>
      </c>
      <c r="B28" s="108" t="s">
        <v>168</v>
      </c>
      <c r="C28" s="109">
        <v>60023090</v>
      </c>
      <c r="D28" s="39">
        <v>42.85</v>
      </c>
      <c r="E28" s="39">
        <v>34.43</v>
      </c>
      <c r="F28" s="39">
        <v>54.21</v>
      </c>
      <c r="G28" s="39">
        <v>43.55</v>
      </c>
    </row>
    <row r="29" spans="1:7" ht="21.75" customHeight="1">
      <c r="A29" s="293" t="s">
        <v>151</v>
      </c>
      <c r="B29" s="110" t="s">
        <v>162</v>
      </c>
      <c r="C29" s="80">
        <v>98972154</v>
      </c>
      <c r="D29" s="111">
        <v>21.9</v>
      </c>
      <c r="E29" s="111">
        <v>21.9</v>
      </c>
      <c r="F29" s="39">
        <v>27.71</v>
      </c>
      <c r="G29" s="39">
        <v>27.71</v>
      </c>
    </row>
    <row r="30" spans="1:7" ht="21.75" customHeight="1">
      <c r="A30" s="294"/>
      <c r="B30" s="110" t="s">
        <v>169</v>
      </c>
      <c r="C30" s="80">
        <v>98972162</v>
      </c>
      <c r="D30" s="111">
        <v>25.21</v>
      </c>
      <c r="E30" s="111">
        <v>25.21</v>
      </c>
      <c r="F30" s="39">
        <v>31.89</v>
      </c>
      <c r="G30" s="39">
        <v>31.89</v>
      </c>
    </row>
    <row r="31" spans="1:7" ht="21.75" customHeight="1">
      <c r="A31" s="294"/>
      <c r="B31" s="110" t="s">
        <v>170</v>
      </c>
      <c r="C31" s="80">
        <v>98972170</v>
      </c>
      <c r="D31" s="111">
        <v>9.55</v>
      </c>
      <c r="E31" s="111">
        <v>9.55</v>
      </c>
      <c r="F31" s="39">
        <v>12.08</v>
      </c>
      <c r="G31" s="39">
        <v>12.08</v>
      </c>
    </row>
    <row r="32" spans="1:7" ht="21.75" customHeight="1">
      <c r="A32" s="294"/>
      <c r="B32" s="110" t="s">
        <v>171</v>
      </c>
      <c r="C32" s="80">
        <v>98972189</v>
      </c>
      <c r="D32" s="111">
        <v>11.3</v>
      </c>
      <c r="E32" s="111">
        <v>11.3</v>
      </c>
      <c r="F32" s="39">
        <v>14.3</v>
      </c>
      <c r="G32" s="39">
        <v>14.3</v>
      </c>
    </row>
    <row r="33" spans="1:7" ht="21.75" customHeight="1">
      <c r="A33" s="294"/>
      <c r="B33" s="110" t="s">
        <v>172</v>
      </c>
      <c r="C33" s="80">
        <v>98972197</v>
      </c>
      <c r="D33" s="111">
        <v>25.45</v>
      </c>
      <c r="E33" s="111">
        <v>25.45</v>
      </c>
      <c r="F33" s="39">
        <v>32.2</v>
      </c>
      <c r="G33" s="39">
        <v>32.2</v>
      </c>
    </row>
    <row r="34" spans="1:7" ht="21.75" customHeight="1">
      <c r="A34" s="294"/>
      <c r="B34" s="110" t="s">
        <v>173</v>
      </c>
      <c r="C34" s="80">
        <v>98972200</v>
      </c>
      <c r="D34" s="111">
        <v>62.7</v>
      </c>
      <c r="E34" s="111">
        <v>62.7</v>
      </c>
      <c r="F34" s="39">
        <v>79.33</v>
      </c>
      <c r="G34" s="39">
        <v>79.33</v>
      </c>
    </row>
    <row r="35" spans="1:7" ht="21.75" customHeight="1">
      <c r="A35" s="294"/>
      <c r="B35" s="110" t="s">
        <v>164</v>
      </c>
      <c r="C35" s="80">
        <v>98972219</v>
      </c>
      <c r="D35" s="111">
        <v>37.11</v>
      </c>
      <c r="E35" s="111">
        <v>37.11</v>
      </c>
      <c r="F35" s="39">
        <v>46.95</v>
      </c>
      <c r="G35" s="39">
        <v>46.95</v>
      </c>
    </row>
    <row r="36" spans="1:7" ht="21.75" customHeight="1">
      <c r="A36" s="294"/>
      <c r="B36" s="110" t="s">
        <v>174</v>
      </c>
      <c r="C36" s="80">
        <v>98972227</v>
      </c>
      <c r="D36" s="111">
        <v>87.14</v>
      </c>
      <c r="E36" s="111">
        <v>87.14</v>
      </c>
      <c r="F36" s="39">
        <v>110.24</v>
      </c>
      <c r="G36" s="39">
        <v>110.24</v>
      </c>
    </row>
    <row r="37" spans="1:7" ht="21.75" customHeight="1">
      <c r="A37" s="294"/>
      <c r="B37" s="110" t="s">
        <v>175</v>
      </c>
      <c r="C37" s="80">
        <v>98972235</v>
      </c>
      <c r="D37" s="111">
        <v>52.79</v>
      </c>
      <c r="E37" s="111">
        <v>52.79</v>
      </c>
      <c r="F37" s="39">
        <v>66.79</v>
      </c>
      <c r="G37" s="39">
        <v>66.79</v>
      </c>
    </row>
    <row r="38" spans="1:7" ht="21.75" customHeight="1">
      <c r="A38" s="294"/>
      <c r="B38" s="110" t="s">
        <v>176</v>
      </c>
      <c r="C38" s="80">
        <v>98972243</v>
      </c>
      <c r="D38" s="111">
        <v>26.75</v>
      </c>
      <c r="E38" s="111">
        <v>26.75</v>
      </c>
      <c r="F38" s="39">
        <v>33.84</v>
      </c>
      <c r="G38" s="39">
        <v>33.84</v>
      </c>
    </row>
    <row r="39" spans="1:7" ht="21.75" customHeight="1">
      <c r="A39" s="295"/>
      <c r="B39" s="110" t="s">
        <v>177</v>
      </c>
      <c r="C39" s="80">
        <v>98972251</v>
      </c>
      <c r="D39" s="111">
        <v>93.41</v>
      </c>
      <c r="E39" s="111">
        <v>93.41</v>
      </c>
      <c r="F39" s="39">
        <v>118.17</v>
      </c>
      <c r="G39" s="39">
        <v>118.17</v>
      </c>
    </row>
    <row r="40" spans="1:7" ht="21.75" customHeight="1">
      <c r="A40" s="112" t="s">
        <v>178</v>
      </c>
      <c r="B40" s="85"/>
      <c r="C40" s="113"/>
      <c r="D40" s="113"/>
      <c r="E40" s="114"/>
      <c r="F40" s="113"/>
      <c r="G40" s="114"/>
    </row>
    <row r="41" spans="1:7" ht="36.75" customHeight="1">
      <c r="A41" s="305" t="s">
        <v>180</v>
      </c>
      <c r="B41" s="306"/>
      <c r="C41" s="306"/>
      <c r="D41" s="306"/>
      <c r="E41" s="306"/>
      <c r="F41" s="306"/>
      <c r="G41" s="307"/>
    </row>
    <row r="42" spans="1:7" ht="21.75" customHeight="1">
      <c r="A42" s="84" t="s">
        <v>179</v>
      </c>
      <c r="B42" s="31"/>
      <c r="C42" s="81"/>
      <c r="D42" s="81"/>
      <c r="E42" s="115"/>
      <c r="F42" s="81"/>
      <c r="G42" s="115"/>
    </row>
    <row r="43" spans="1:7" ht="21.75" customHeight="1">
      <c r="A43" s="84" t="s">
        <v>185</v>
      </c>
      <c r="B43" s="31"/>
      <c r="C43" s="81"/>
      <c r="D43" s="81"/>
      <c r="E43" s="115"/>
      <c r="F43" s="81"/>
      <c r="G43" s="115"/>
    </row>
    <row r="44" spans="1:7" ht="21.75" customHeight="1">
      <c r="A44" s="65" t="s">
        <v>181</v>
      </c>
      <c r="B44" s="66"/>
      <c r="C44" s="66"/>
      <c r="D44" s="66"/>
      <c r="E44" s="67"/>
      <c r="F44" s="66"/>
      <c r="G44" s="67"/>
    </row>
    <row r="45" spans="1:7" ht="21.75" customHeight="1">
      <c r="A45" s="302" t="s">
        <v>183</v>
      </c>
      <c r="B45" s="303"/>
      <c r="C45" s="303"/>
      <c r="D45" s="303"/>
      <c r="E45" s="304"/>
      <c r="F45" s="31"/>
      <c r="G45" s="32"/>
    </row>
    <row r="46" spans="1:7" ht="21.75" customHeight="1">
      <c r="A46" s="299"/>
      <c r="B46" s="300"/>
      <c r="C46" s="300"/>
      <c r="D46" s="300"/>
      <c r="E46" s="301"/>
      <c r="F46" s="118"/>
      <c r="G46" s="77"/>
    </row>
    <row r="48" spans="1:3" ht="21.75" customHeight="1">
      <c r="A48" s="252" t="s">
        <v>970</v>
      </c>
      <c r="B48" s="253"/>
      <c r="C48" s="254"/>
    </row>
    <row r="49" spans="1:3" ht="21.75" customHeight="1">
      <c r="A49" s="255"/>
      <c r="B49" s="256"/>
      <c r="C49" s="257"/>
    </row>
  </sheetData>
  <sheetProtection/>
  <mergeCells count="24">
    <mergeCell ref="A4:B5"/>
    <mergeCell ref="C4:C5"/>
    <mergeCell ref="D4:E4"/>
    <mergeCell ref="A7:A15"/>
    <mergeCell ref="A17:B18"/>
    <mergeCell ref="D17:E17"/>
    <mergeCell ref="C17:C18"/>
    <mergeCell ref="A46:E46"/>
    <mergeCell ref="A26:B27"/>
    <mergeCell ref="C26:C27"/>
    <mergeCell ref="D26:E26"/>
    <mergeCell ref="A29:A39"/>
    <mergeCell ref="A45:E45"/>
    <mergeCell ref="A41:G41"/>
    <mergeCell ref="A20:A24"/>
    <mergeCell ref="A48:C49"/>
    <mergeCell ref="F4:G4"/>
    <mergeCell ref="F17:G17"/>
    <mergeCell ref="F26:G26"/>
    <mergeCell ref="A1:G1"/>
    <mergeCell ref="A2:G2"/>
    <mergeCell ref="A16:G16"/>
    <mergeCell ref="A25:G25"/>
    <mergeCell ref="A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Unimed Federação 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S. de Lima Rodrigues</dc:creator>
  <cp:keywords/>
  <dc:description/>
  <cp:lastModifiedBy>Danielle Souza Badaró</cp:lastModifiedBy>
  <cp:lastPrinted>2017-07-24T18:20:01Z</cp:lastPrinted>
  <dcterms:created xsi:type="dcterms:W3CDTF">2014-12-17T16:31:21Z</dcterms:created>
  <dcterms:modified xsi:type="dcterms:W3CDTF">2020-01-15T13:49:07Z</dcterms:modified>
  <cp:category/>
  <cp:version/>
  <cp:contentType/>
  <cp:contentStatus/>
</cp:coreProperties>
</file>