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665" windowWidth="12000" windowHeight="6330" activeTab="1"/>
  </bookViews>
  <sheets>
    <sheet name="Leia Antes de Preencher o BS" sheetId="1" r:id="rId1"/>
    <sheet name="BS 2003" sheetId="2" r:id="rId2"/>
    <sheet name="Anexo I" sheetId="3" r:id="rId3"/>
  </sheets>
  <definedNames>
    <definedName name="_xlnm.Print_Area" localSheetId="2">'Anexo I'!$B$1:$I$44</definedName>
    <definedName name="_xlnm.Print_Area" localSheetId="1">'BS 2003'!$B$1:$J$127</definedName>
    <definedName name="_xlnm.Print_Area" localSheetId="0">'Leia Antes de Preencher o BS'!$A$1:$D$32</definedName>
  </definedNames>
  <calcPr fullCalcOnLoad="1"/>
</workbook>
</file>

<file path=xl/comments2.xml><?xml version="1.0" encoding="utf-8"?>
<comments xmlns="http://schemas.openxmlformats.org/spreadsheetml/2006/main">
  <authors>
    <author>f90468</author>
    <author>Eduardo</author>
    <author>f10353</author>
  </authors>
  <commentList>
    <comment ref="C13" authorId="0">
      <text>
        <r>
          <rPr>
            <b/>
            <sz val="8"/>
            <rFont val="Tahoma"/>
            <family val="2"/>
          </rPr>
          <t>Informar o valor total anual constante da DRE. Corresponde ao subgrupo 311 do plano de contas padrão da ANS.</t>
        </r>
      </text>
    </comment>
    <comment ref="C14" authorId="0">
      <text>
        <r>
          <rPr>
            <b/>
            <sz val="8"/>
            <rFont val="Tahoma"/>
            <family val="0"/>
          </rPr>
          <t>Informar o valor constante da DRE.
RO = G31 - G41 - G43 + G33 - G44 (grupos do plano de contas padrão da ANS).</t>
        </r>
      </text>
    </comment>
    <comment ref="C15" authorId="0">
      <text>
        <r>
          <rPr>
            <b/>
            <sz val="8"/>
            <rFont val="Tahoma"/>
            <family val="0"/>
          </rPr>
          <t>Registrar o valor da remuneração total paga aos cooperados, inclusive as remunerações da diretoria e conselhos. Não registrar o valor pago aos cooperados de outra Unimed, através do intercâmbio.</t>
        </r>
      </text>
    </comment>
    <comment ref="C16" authorId="0">
      <text>
        <r>
          <rPr>
            <b/>
            <sz val="8"/>
            <rFont val="Tahoma"/>
            <family val="0"/>
          </rPr>
          <t>Registrar a remuneração bruta do pessoal regime CLT, autônomos, mão de obra terceirizada e estagiários. Não incluir encargos sociais e benefícios.</t>
        </r>
      </text>
    </comment>
    <comment ref="C18" authorId="0">
      <text>
        <r>
          <rPr>
            <b/>
            <sz val="8"/>
            <rFont val="Tahoma"/>
            <family val="0"/>
          </rPr>
          <t>Corresponde ao IRRF e INSS pagos ou retidos dos cooperados no ano. Não incluir valores retidos dos serviços credenciados ou outros prestadores de serviços.</t>
        </r>
      </text>
    </comment>
    <comment ref="C19" authorId="0">
      <text>
        <r>
          <rPr>
            <b/>
            <sz val="8"/>
            <rFont val="Tahoma"/>
            <family val="0"/>
          </rPr>
          <t>Informar o valor gasto no ano com pagamento de planos de previdência privada aos cooperados.</t>
        </r>
      </text>
    </comment>
    <comment ref="C20" authorId="0">
      <text>
        <r>
          <rPr>
            <b/>
            <sz val="8"/>
            <rFont val="Tahoma"/>
            <family val="0"/>
          </rPr>
          <t>Informar o valor gasto no ano com pagamento de planos de assistência à saúde aos cooperados e seus familiares.</t>
        </r>
      </text>
    </comment>
    <comment ref="C24" authorId="0">
      <text>
        <r>
          <rPr>
            <b/>
            <sz val="8"/>
            <rFont val="Tahoma"/>
            <family val="0"/>
          </rPr>
          <t>Informar os gastos no desenvolvimento profissional dos cooperados (convenções, seminários, palestras, cursos).</t>
        </r>
      </text>
    </comment>
    <comment ref="C29" authorId="0">
      <text>
        <r>
          <rPr>
            <b/>
            <sz val="8"/>
            <rFont val="Tahoma"/>
            <family val="0"/>
          </rPr>
          <t>Informar os gastos com vale refeição, vale alimentação, refeitório próprio, cestas básicas e outros relacionados à 
alimentação dos dirigentes, conselheiros e colaboradores.</t>
        </r>
      </text>
    </comment>
    <comment ref="C30" authorId="0">
      <text>
        <r>
          <rPr>
            <b/>
            <sz val="8"/>
            <rFont val="Tahoma"/>
            <family val="0"/>
          </rPr>
          <t>INSS, FGTS e PIS incidentes sobre a folha de pagamento. Não incluir IRRF.</t>
        </r>
      </text>
    </comment>
    <comment ref="C31" authorId="0">
      <text>
        <r>
          <rPr>
            <b/>
            <sz val="8"/>
            <rFont val="Tahoma"/>
            <family val="0"/>
          </rPr>
          <t>Informar o valor gasto com pagamento de planos de previdência privada aos dirigentes, conselheiros e colaboradores.</t>
        </r>
      </text>
    </comment>
    <comment ref="C32" authorId="0">
      <text>
        <r>
          <rPr>
            <b/>
            <sz val="8"/>
            <rFont val="Tahoma"/>
            <family val="0"/>
          </rPr>
          <t>Informar o valor gasto com pagamento de planos de assistência à saúde aos dirigentes, conselheiros, colaboradores e seus respectivos familiares. Incluir assistência odontológica.</t>
        </r>
      </text>
    </comment>
    <comment ref="C33" authorId="0">
      <text>
        <r>
          <rPr>
            <b/>
            <sz val="8"/>
            <rFont val="Tahoma"/>
            <family val="0"/>
          </rPr>
          <t>Incluir os valores gastos em programas de segurança e medicina no trabalho.</t>
        </r>
      </text>
    </comment>
    <comment ref="C34" authorId="0">
      <text>
        <r>
          <rPr>
            <b/>
            <sz val="8"/>
            <rFont val="Tahoma"/>
            <family val="0"/>
          </rPr>
          <t>Incluir as despesas da cooperativa nos 
cursos de nível básico, médio, superior e pós-graduação, reembolso de educação, bolsas, assinaturas de revistas, livros e outros gastos com educação.</t>
        </r>
      </text>
    </comment>
    <comment ref="C36" authorId="0">
      <text>
        <r>
          <rPr>
            <b/>
            <sz val="8"/>
            <rFont val="Tahoma"/>
            <family val="0"/>
          </rPr>
          <t>Informar os gastos no desenvolvimento profissional dos dirigentes, conselheiros e colaboradores (convenções, seminários, palestras, cursos), excluídos os valores já informados no item educação.</t>
        </r>
      </text>
    </comment>
    <comment ref="C37" authorId="0">
      <text>
        <r>
          <rPr>
            <b/>
            <sz val="8"/>
            <rFont val="Tahoma"/>
            <family val="0"/>
          </rPr>
          <t>Incluir os gastos com creche no local ou reembolso de auxílio-creche.</t>
        </r>
      </text>
    </comment>
    <comment ref="C45" authorId="0">
      <text>
        <r>
          <rPr>
            <b/>
            <sz val="8"/>
            <rFont val="Tahoma"/>
            <family val="0"/>
          </rPr>
          <t>Incluir valores gastos em investimentos na comunidade voltados ao esporte.</t>
        </r>
      </text>
    </comment>
    <comment ref="C61" authorId="0">
      <text>
        <r>
          <rPr>
            <b/>
            <sz val="8"/>
            <rFont val="Tahoma"/>
            <family val="0"/>
          </rPr>
          <t>Incluir o total de médicos cooperados e que não tenham sido desligados da cooperativa até o final do período informado.</t>
        </r>
      </text>
    </comment>
    <comment ref="C62" authorId="0">
      <text>
        <r>
          <rPr>
            <b/>
            <sz val="8"/>
            <rFont val="Tahoma"/>
            <family val="0"/>
          </rPr>
          <t>Indicar o total de cooperados que durante o ano tenham  apresentado em pelo menos um mês produção a receber da cooperativa.</t>
        </r>
      </text>
    </comment>
    <comment ref="C63" authorId="0">
      <text>
        <r>
          <rPr>
            <b/>
            <sz val="8"/>
            <rFont val="Tahoma"/>
            <family val="0"/>
          </rPr>
          <t>Os nascidos até 31/12/1958 p/ o ano de 2003 e até 31/12/1957 p/ o ano de 2002.</t>
        </r>
      </text>
    </comment>
    <comment ref="C66" authorId="0">
      <text>
        <r>
          <rPr>
            <b/>
            <sz val="8"/>
            <rFont val="Tahoma"/>
            <family val="0"/>
          </rPr>
          <t>Incluir o total de colaboradores em regime CLT.</t>
        </r>
      </text>
    </comment>
    <comment ref="C67" authorId="0">
      <text>
        <r>
          <rPr>
            <b/>
            <sz val="8"/>
            <rFont val="Tahoma"/>
            <family val="0"/>
          </rPr>
          <t>Incluir o total de colaboradores admitidos durante o período informado.</t>
        </r>
      </text>
    </comment>
    <comment ref="C68" authorId="0">
      <text>
        <r>
          <rPr>
            <b/>
            <sz val="8"/>
            <rFont val="Tahoma"/>
            <family val="0"/>
          </rPr>
          <t>Incluir o pessoal utilizado pela cooperativa de forma terceirizada.</t>
        </r>
      </text>
    </comment>
    <comment ref="C70" authorId="0">
      <text>
        <r>
          <rPr>
            <b/>
            <sz val="8"/>
            <rFont val="Tahoma"/>
            <family val="0"/>
          </rPr>
          <t>Os nascidos até 31/12/1958 p/ o ano de 2003 e até 31/12/1957 p/ o ano de 2002.</t>
        </r>
      </text>
    </comment>
    <comment ref="C71" authorId="0">
      <text>
        <r>
          <rPr>
            <b/>
            <sz val="8"/>
            <rFont val="Tahoma"/>
            <family val="0"/>
          </rPr>
          <t>Incluir o número de mulheres que trabalham na cooperativa.</t>
        </r>
      </text>
    </comment>
    <comment ref="C72" authorId="0">
      <text>
        <r>
          <rPr>
            <b/>
            <sz val="8"/>
            <rFont val="Tahoma"/>
            <family val="0"/>
          </rPr>
          <t xml:space="preserve">Incluir o percentual de colaboradores do sexo feminino em cargos de chefia, </t>
        </r>
        <r>
          <rPr>
            <b/>
            <u val="single"/>
            <sz val="8"/>
            <rFont val="Tahoma"/>
            <family val="2"/>
          </rPr>
          <t>em relação ao total de chefias existentes na cooperativa</t>
        </r>
        <r>
          <rPr>
            <b/>
            <sz val="8"/>
            <rFont val="Tahoma"/>
            <family val="0"/>
          </rPr>
          <t>.</t>
        </r>
      </text>
    </comment>
    <comment ref="C75" authorId="0">
      <text>
        <r>
          <rPr>
            <b/>
            <sz val="8"/>
            <rFont val="Tahoma"/>
            <family val="0"/>
          </rPr>
          <t>Incluir a quantidade de colaboradores e estagiários portadores de deficiência ou necessidades especiais.</t>
        </r>
      </text>
    </comment>
    <comment ref="C21" authorId="0">
      <text>
        <r>
          <rPr>
            <b/>
            <sz val="8"/>
            <rFont val="Tahoma"/>
            <family val="0"/>
          </rPr>
          <t>Incluir os valores gastos em programs de segurança e medicina no trabalho.</t>
        </r>
      </text>
    </comment>
    <comment ref="C74" authorId="0">
      <text>
        <r>
          <rPr>
            <b/>
            <sz val="8"/>
            <rFont val="Tahoma"/>
            <family val="0"/>
          </rPr>
          <t xml:space="preserve">Incluir o percentual de colaboradores negros em cargos de chefia, </t>
        </r>
        <r>
          <rPr>
            <b/>
            <u val="single"/>
            <sz val="8"/>
            <rFont val="Tahoma"/>
            <family val="2"/>
          </rPr>
          <t>em relação ao total de chefias existentes na cooperativa</t>
        </r>
        <r>
          <rPr>
            <b/>
            <sz val="8"/>
            <rFont val="Tahoma"/>
            <family val="0"/>
          </rPr>
          <t>.</t>
        </r>
      </text>
    </comment>
    <comment ref="C73" authorId="0">
      <text>
        <r>
          <rPr>
            <b/>
            <sz val="8"/>
            <rFont val="Tahoma"/>
            <family val="0"/>
          </rPr>
          <t>Incluir o número de colaboradores classificados / autodeclarados como de pele preta e parda (conforme a RAIS) que trabalham na cooperativa.</t>
        </r>
      </text>
    </comment>
    <comment ref="C78" authorId="0">
      <text>
        <r>
          <rPr>
            <b/>
            <sz val="8"/>
            <rFont val="Tahoma"/>
            <family val="0"/>
          </rPr>
          <t>Resultado absoluto da divisão da maior remuneração pela menor.</t>
        </r>
      </text>
    </comment>
    <comment ref="C79" authorId="0">
      <text>
        <r>
          <rPr>
            <b/>
            <sz val="8"/>
            <rFont val="Tahoma"/>
            <family val="0"/>
          </rPr>
          <t xml:space="preserve">Todos os acidentes de trabalho </t>
        </r>
        <r>
          <rPr>
            <b/>
            <u val="single"/>
            <sz val="8"/>
            <rFont val="Tahoma"/>
            <family val="2"/>
          </rPr>
          <t>registrados</t>
        </r>
        <r>
          <rPr>
            <b/>
            <sz val="8"/>
            <rFont val="Tahoma"/>
            <family val="0"/>
          </rPr>
          <t xml:space="preserve"> durante o ano.</t>
        </r>
      </text>
    </comment>
    <comment ref="C25" authorId="0">
      <text>
        <r>
          <rPr>
            <b/>
            <sz val="8"/>
            <rFont val="Tahoma"/>
            <family val="0"/>
          </rPr>
          <t>Informar os valores distribuídos como sobras de balanço, mesmo que o destino tenha sido a capitalização da cooperativa.</t>
        </r>
      </text>
    </comment>
    <comment ref="C26" authorId="0">
      <text>
        <r>
          <rPr>
            <b/>
            <sz val="8"/>
            <rFont val="Tahoma"/>
            <family val="0"/>
          </rPr>
          <t xml:space="preserve">Incluir os gastos com outros benefícios não incluídos nos itens anteriores como: seguro de vida, empréstimos, moradia e outros benefícios oferecidos.
 </t>
        </r>
      </text>
    </comment>
    <comment ref="C38" authorId="0">
      <text>
        <r>
          <rPr>
            <b/>
            <sz val="8"/>
            <rFont val="Tahoma"/>
            <family val="0"/>
          </rPr>
          <t>Incluir os valores efetivamente pagos aos colaboradores a título de participação nos resultados da cooperativa.</t>
        </r>
      </text>
    </comment>
    <comment ref="C39" authorId="0">
      <text>
        <r>
          <rPr>
            <b/>
            <sz val="8"/>
            <rFont val="Tahoma"/>
            <family val="0"/>
          </rPr>
          <t>Incluir os gastos com outros benefícios não incluídos nos itens anteriores (p.e. seguro de vida, moradia, empréstimo, etc.).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Incluir as despesas da cooperativa nos
cursos de pós-graduação, reembolso de educação, bolsas, assinaturas de revista, biblioteca e outros gastos com educação.
</t>
        </r>
      </text>
    </comment>
    <comment ref="C43" authorId="0">
      <text>
        <r>
          <rPr>
            <b/>
            <sz val="8"/>
            <rFont val="Tahoma"/>
            <family val="0"/>
          </rPr>
          <t>Incluir valores gastos em investimentos na comunidade voltados à cultura.</t>
        </r>
      </text>
    </comment>
    <comment ref="C42" authorId="0">
      <text>
        <r>
          <rPr>
            <b/>
            <sz val="8"/>
            <rFont val="Tahoma"/>
            <family val="0"/>
          </rPr>
          <t>Incluir valores gastos em investimentos na comunidade voltados à educação.</t>
        </r>
      </text>
    </comment>
    <comment ref="C49" authorId="0">
      <text>
        <r>
          <rPr>
            <b/>
            <sz val="8"/>
            <rFont val="Tahoma"/>
            <family val="0"/>
          </rPr>
          <t>Todos os tributos pagos, recolhidos e retidos pela cooperativa. COFINS s/ faturamento, PIS s/ faturamento, CPMF, ISS, IOF, IRRF de prestadores não cooperados, IRRF da folha de funcionários e serviços terceirizados, IRPJ, CSLL, IPTU, IPVA e ICMS.</t>
        </r>
      </text>
    </comment>
    <comment ref="C117" authorId="1">
      <text>
        <r>
          <rPr>
            <b/>
            <sz val="8"/>
            <rFont val="Tahoma"/>
            <family val="0"/>
          </rPr>
          <t>Espaço disponível para que a cooperativa agregue outras informações importantes quanto ao exercício da responsabilidade social, ética e transparência.</t>
        </r>
      </text>
    </comment>
    <comment ref="C23" authorId="1">
      <text>
        <r>
          <rPr>
            <b/>
            <sz val="8"/>
            <rFont val="Tahoma"/>
            <family val="0"/>
          </rPr>
          <t>Incluir gastos com atividades culturais voltadas aos cooperados.</t>
        </r>
      </text>
    </comment>
    <comment ref="C35" authorId="1">
      <text>
        <r>
          <rPr>
            <b/>
            <sz val="8"/>
            <rFont val="Tahoma"/>
            <family val="0"/>
          </rPr>
          <t>Incluir gastos com atividades culturais voltadas aos dirigentes, conselheiros e colaboradores.</t>
        </r>
      </text>
    </comment>
    <comment ref="C44" authorId="1">
      <text>
        <r>
          <rPr>
            <b/>
            <sz val="8"/>
            <rFont val="Tahoma"/>
            <family val="0"/>
          </rPr>
          <t>Incluir valores gastos em programas de saúde e saneamento.</t>
        </r>
      </text>
    </comment>
    <comment ref="C46" authorId="1">
      <text>
        <r>
          <rPr>
            <b/>
            <sz val="8"/>
            <rFont val="Tahoma"/>
            <family val="0"/>
          </rPr>
          <t>Incluir valores gastos em programas de combate à fome e segurança alimentar.</t>
        </r>
      </text>
    </comment>
    <comment ref="C52" authorId="1">
      <text>
        <r>
          <rPr>
            <b/>
            <sz val="8"/>
            <rFont val="Tahoma"/>
            <family val="0"/>
          </rPr>
          <t>Incluir gastos com o objetivo de incrementar e buscar o melhoramento contínuo da qualidade ambiental na operação da cooperativa. Incluir gastos com programas de educação ambiental e tratamento de resíduos.</t>
        </r>
      </text>
    </comment>
    <comment ref="C53" authorId="1">
      <text>
        <r>
          <rPr>
            <b/>
            <sz val="8"/>
            <rFont val="Tahoma"/>
            <family val="0"/>
          </rPr>
          <t>Incluir gastos com despoluição, conservação de recursos ambientais, campanhas ecológicas e educação socioambiental para a comunidade externa e para a sociedade em geral.</t>
        </r>
      </text>
    </comment>
    <comment ref="C57" authorId="1">
      <text>
        <r>
          <rPr>
            <b/>
            <sz val="8"/>
            <rFont val="Tahoma"/>
            <family val="0"/>
          </rPr>
          <t>Resultado médio percentual alcançado no cumprimento de metas ambientais estabelecidas pela própria cooperativa.</t>
        </r>
      </text>
    </comment>
    <comment ref="C88" authorId="2">
      <text>
        <r>
          <rPr>
            <b/>
            <sz val="8"/>
            <rFont val="Tahoma"/>
            <family val="2"/>
          </rPr>
          <t xml:space="preserve">Normas: conforme as Convenções 87,98,135 e 154 da Organização Internacional do Trabalho (OIT) e os itens da norma Social Accountability 8000 (SA 8000). </t>
        </r>
      </text>
    </comment>
  </commentList>
</comments>
</file>

<file path=xl/comments3.xml><?xml version="1.0" encoding="utf-8"?>
<comments xmlns="http://schemas.openxmlformats.org/spreadsheetml/2006/main">
  <authors>
    <author>f90468</author>
  </authors>
  <commentList>
    <comment ref="E8" authorId="0">
      <text>
        <r>
          <rPr>
            <b/>
            <sz val="8"/>
            <rFont val="Tahoma"/>
            <family val="0"/>
          </rPr>
          <t>Correspondente à soma dos atos cooperativos dos subgrupos 311 e 313 do plano de contas padrão da ANS.</t>
        </r>
      </text>
    </comment>
    <comment ref="E9" authorId="0">
      <text>
        <r>
          <rPr>
            <b/>
            <sz val="8"/>
            <rFont val="Tahoma"/>
            <family val="0"/>
          </rPr>
          <t>Correspondente aos atos cooperativos constantes do grupo 33 do plano de contas padrão da ANS.</t>
        </r>
      </text>
    </comment>
    <comment ref="E10" authorId="0">
      <text>
        <r>
          <rPr>
            <b/>
            <sz val="8"/>
            <rFont val="Tahoma"/>
            <family val="0"/>
          </rPr>
          <t>Correspondente à soma dos atos não cooperativos constantes dos subgrupos 311 e 313 e do grupo 33 do plano de contas padrão da ANS.</t>
        </r>
      </text>
    </comment>
    <comment ref="E11" authorId="0">
      <text>
        <r>
          <rPr>
            <b/>
            <sz val="8"/>
            <rFont val="Tahoma"/>
            <family val="0"/>
          </rPr>
          <t>Correspondente ao grupo 36 do plano de contas padrão da ANS.</t>
        </r>
      </text>
    </comment>
    <comment ref="E14" authorId="0">
      <text>
        <r>
          <rPr>
            <b/>
            <sz val="8"/>
            <rFont val="Tahoma"/>
            <family val="0"/>
          </rPr>
          <t>Serviços auxiliares, tanto de recursos credenciados quanto de intercâmbio, subtraídos de suas recuperações, constantes dos subgrupos 411, 412 e 413 do plano de contas padrão da ANS.</t>
        </r>
      </text>
    </comment>
    <comment ref="E15" authorId="0">
      <text>
        <r>
          <rPr>
            <b/>
            <sz val="8"/>
            <rFont val="Tahoma"/>
            <family val="0"/>
          </rPr>
          <t>Correspondente à soma das contas 4631, 4632, 4637, 4641, 4661, 4662, 4663 e 4668 do plano de contas padrão da ANS.</t>
        </r>
      </text>
    </comment>
    <comment ref="E16" authorId="0">
      <text>
        <r>
          <rPr>
            <b/>
            <sz val="8"/>
            <rFont val="Tahoma"/>
            <family val="0"/>
          </rPr>
          <t>Correspondente aos atos cooperativos constantes do grupo 44 do plano de contas padrão da ANS, EXCETO a conta 4411.</t>
        </r>
      </text>
    </comment>
    <comment ref="E17" authorId="0">
      <text>
        <r>
          <rPr>
            <b/>
            <sz val="8"/>
            <rFont val="Tahoma"/>
            <family val="0"/>
          </rPr>
          <t>Correspondente aos atos não cooperativos constantes dos subgrupos 411, 412, 413 e do grupo 44 do plano de contas padrão da ANS, EXCETO a conta 4411.</t>
        </r>
      </text>
    </comment>
    <comment ref="E18" authorId="0">
      <text>
        <r>
          <rPr>
            <b/>
            <sz val="8"/>
            <rFont val="Tahoma"/>
            <family val="0"/>
          </rPr>
          <t>Correspondente ao grupo 48 do plano de contas padrão da ANS.</t>
        </r>
      </text>
    </comment>
    <comment ref="E22" authorId="0">
      <text>
        <r>
          <rPr>
            <b/>
            <sz val="8"/>
            <rFont val="Tahoma"/>
            <family val="0"/>
          </rPr>
          <t>Correspondente à soma das contas 4638 e 4639 do plano de contas padrão da ANS.</t>
        </r>
      </text>
    </comment>
    <comment ref="E23" authorId="0">
      <text>
        <r>
          <rPr>
            <b/>
            <sz val="8"/>
            <rFont val="Tahoma"/>
            <family val="0"/>
          </rPr>
          <t>Correspondente à soma dos subgrupos 312 e 414 do plano de contas padrão da ANS.</t>
        </r>
      </text>
    </comment>
    <comment ref="E25" authorId="0">
      <text>
        <r>
          <rPr>
            <b/>
            <sz val="8"/>
            <rFont val="Tahoma"/>
            <family val="0"/>
          </rPr>
          <t>Correspondente ao resultado da subtração do grupo 34 pelo grupo 45 do plano de contas padrão da ANS.</t>
        </r>
      </text>
    </comment>
    <comment ref="E26" authorId="0">
      <text>
        <r>
          <rPr>
            <b/>
            <sz val="8"/>
            <rFont val="Tahoma"/>
            <family val="0"/>
          </rPr>
          <t>Correspondente ao resultado da subtração do grupo 35 pelo grupo 47 do plano de contas padrão da ANS.</t>
        </r>
      </text>
    </comment>
    <comment ref="E31" authorId="0">
      <text>
        <r>
          <rPr>
            <b/>
            <sz val="8"/>
            <rFont val="Tahoma"/>
            <family val="0"/>
          </rPr>
          <t>Correspondente à Produção Cooperativa Bruta (PCB), exceto remuneração de dirigentes e conselheiros.</t>
        </r>
      </text>
    </comment>
    <comment ref="E32" authorId="0">
      <text>
        <r>
          <rPr>
            <b/>
            <sz val="8"/>
            <rFont val="Tahoma"/>
            <family val="0"/>
          </rPr>
          <t>Todos os benefícios pagos aos cooperados. Seguros, assistência médica, previdência privada, etc.</t>
        </r>
      </text>
    </comment>
    <comment ref="E33" authorId="0">
      <text>
        <r>
          <rPr>
            <b/>
            <sz val="8"/>
            <rFont val="Tahoma"/>
            <family val="0"/>
          </rPr>
          <t>Incluir o valor total pago pela cooperativa relativo aos custos de seus usuários atendidos por qualquer outra cooperativa Unimed, via intercâmbio, que se refiram aos serviços dos cooperados daquela cooperativa, ou seja, o ato cooperativo principal (ACP).</t>
        </r>
      </text>
    </comment>
    <comment ref="E35" authorId="0">
      <text>
        <r>
          <rPr>
            <b/>
            <sz val="8"/>
            <rFont val="Tahoma"/>
            <family val="0"/>
          </rPr>
          <t>Constante do subgrupo 461 do plano de contas padrão da ANS. Atenção: o FGTS deve ser incluído neste item.</t>
        </r>
      </text>
    </comment>
    <comment ref="E36" authorId="0">
      <text>
        <r>
          <rPr>
            <b/>
            <sz val="8"/>
            <rFont val="Tahoma"/>
            <family val="0"/>
          </rPr>
          <t>Todos os benefícios pagos aos dirigentes, conselheiros e colaboradores: seguros, assistência médica, previdência privada, refeição, etc.</t>
        </r>
      </text>
    </comment>
    <comment ref="E38" authorId="0">
      <text>
        <r>
          <rPr>
            <b/>
            <sz val="8"/>
            <rFont val="Tahoma"/>
            <family val="0"/>
          </rPr>
          <t>Correspondente à conta 4621 do plano de contas padrão da ANS.</t>
        </r>
      </text>
    </comment>
    <comment ref="E40" authorId="0">
      <text>
        <r>
          <rPr>
            <b/>
            <sz val="8"/>
            <rFont val="Tahoma"/>
            <family val="0"/>
          </rPr>
          <t>Correspondente à soma das contas 4411, 465 e 6111 do plano de contas padrão da ANS.</t>
        </r>
      </text>
    </comment>
    <comment ref="E41" authorId="0">
      <text>
        <r>
          <rPr>
            <b/>
            <sz val="8"/>
            <rFont val="Tahoma"/>
            <family val="0"/>
          </rPr>
          <t>INSS e PIS constantes dos subgrupos 461 e 462 do plano de contas padrão da ANS.</t>
        </r>
      </text>
    </comment>
    <comment ref="E43" authorId="0">
      <text>
        <r>
          <rPr>
            <b/>
            <sz val="8"/>
            <rFont val="Tahoma"/>
            <family val="0"/>
          </rPr>
          <t>Correspondente ao saldo da  subconta 27183 do plano de contas padrão da ANS.</t>
        </r>
      </text>
    </comment>
    <comment ref="E37" authorId="0">
      <text>
        <r>
          <rPr>
            <b/>
            <sz val="8"/>
            <rFont val="Tahoma"/>
            <family val="0"/>
          </rPr>
          <t>Correspondente à subconta 61212 do plano de contas padrão da ANS.</t>
        </r>
      </text>
    </comment>
  </commentList>
</comments>
</file>

<file path=xl/sharedStrings.xml><?xml version="1.0" encoding="utf-8"?>
<sst xmlns="http://schemas.openxmlformats.org/spreadsheetml/2006/main" count="205" uniqueCount="169">
  <si>
    <t>Resultado Operacional (RO)</t>
  </si>
  <si>
    <t>Produção Cooperativada Bruta (PCB)</t>
  </si>
  <si>
    <t>Folha de Pagamento Bruta (FPB)</t>
  </si>
  <si>
    <t xml:space="preserve">1) </t>
  </si>
  <si>
    <t>Base de cálculo</t>
  </si>
  <si>
    <t>2)</t>
  </si>
  <si>
    <t>Sobras distribuídas e/ou capitalizadas</t>
  </si>
  <si>
    <t>3)</t>
  </si>
  <si>
    <t>Alimentação</t>
  </si>
  <si>
    <t>Encargos Sociais Compulsórios</t>
  </si>
  <si>
    <t>Previdência Privada</t>
  </si>
  <si>
    <t>Assistência à Saúde</t>
  </si>
  <si>
    <t>Segurança e Medicina no Trabalho</t>
  </si>
  <si>
    <t>Educação</t>
  </si>
  <si>
    <t>4)</t>
  </si>
  <si>
    <t>Valor R$</t>
  </si>
  <si>
    <t>% s/PCB</t>
  </si>
  <si>
    <t>% s/FPB</t>
  </si>
  <si>
    <t>Cultura</t>
  </si>
  <si>
    <t>Esporte</t>
  </si>
  <si>
    <t>5)</t>
  </si>
  <si>
    <t>6)</t>
  </si>
  <si>
    <t>Total de cooperados</t>
  </si>
  <si>
    <t>7)</t>
  </si>
  <si>
    <t>% de cargos de chefia ocupados por mulheres</t>
  </si>
  <si>
    <t>% s/RO</t>
  </si>
  <si>
    <t>Impostos Compulsórios (IRRF e INSS)</t>
  </si>
  <si>
    <t>Capacitação e Desenvolvimento Profissional</t>
  </si>
  <si>
    <t>8)</t>
  </si>
  <si>
    <t>Total de cooperados ativos</t>
  </si>
  <si>
    <t>% s/CL</t>
  </si>
  <si>
    <t>Tributos (excluídos encargos sociais)</t>
  </si>
  <si>
    <t>Total - Indicadores Sociais Internos - Cooperados</t>
  </si>
  <si>
    <t>Contraprestações Líquidas (CL)</t>
  </si>
  <si>
    <t>Total - Indicadores Sociais Externos</t>
  </si>
  <si>
    <t>Nº de negros que trabalham na empresa</t>
  </si>
  <si>
    <t>% de cargos de chefia ocupados por negros</t>
  </si>
  <si>
    <t xml:space="preserve">Informações relevantes quanto ao exercício da </t>
  </si>
  <si>
    <t>cidadania empresarial</t>
  </si>
  <si>
    <t>Relação entre a maior e a menor remuneração na cooperativa</t>
  </si>
  <si>
    <t>Número total de acidentes de trabalho</t>
  </si>
  <si>
    <t>Os projetos sociais e ambientais desenvolvidos pela cooperativa</t>
  </si>
  <si>
    <t>foram definidos por:</t>
  </si>
  <si>
    <t>Os padrões de segurança e salubridade no ambiente de trabalho</t>
  </si>
  <si>
    <t>Quanto à liberdade sindical, ao direito de negociação coletiva</t>
  </si>
  <si>
    <t>A previdência privada contempla:</t>
  </si>
  <si>
    <t xml:space="preserve">Na seleção dos fornecedores, os mesmos padrões éticos e de </t>
  </si>
  <si>
    <t>responsabilidade social e ambiental adotados pela cooperativa:</t>
  </si>
  <si>
    <t>voluntário, a cooperativa:</t>
  </si>
  <si>
    <t>Número total de reclamações e críticas de consumidores:</t>
  </si>
  <si>
    <t>a) Na cooperativa</t>
  </si>
  <si>
    <t>b) No Procon</t>
  </si>
  <si>
    <t>c) Na Justiça</t>
  </si>
  <si>
    <t>% de reclamações e críticas solucionadas:</t>
  </si>
  <si>
    <t>Distribuição % do valor adicionado:</t>
  </si>
  <si>
    <t>a) Governo</t>
  </si>
  <si>
    <t>b) Cooperados</t>
  </si>
  <si>
    <t>d) Terceiros</t>
  </si>
  <si>
    <t>e) Sociedade</t>
  </si>
  <si>
    <t>Geração da riqueza</t>
  </si>
  <si>
    <t>a) Ingressos</t>
  </si>
  <si>
    <t>b) Dispêndios</t>
  </si>
  <si>
    <t>c) Valor adicionado bruto (a-b)</t>
  </si>
  <si>
    <t>d) Retenções</t>
  </si>
  <si>
    <t>e) Resultado Financeiro</t>
  </si>
  <si>
    <t>f) Resultado Patrimonial</t>
  </si>
  <si>
    <t>a) Remuneração do trabalho</t>
  </si>
  <si>
    <t>a1) Cooperados</t>
  </si>
  <si>
    <t>a1.1) Produção (consultas e honorários)</t>
  </si>
  <si>
    <t>a2.2) Benefícios</t>
  </si>
  <si>
    <t>b) Remuneração do governo</t>
  </si>
  <si>
    <t>b1) Impostos/Taxas/Contribuições</t>
  </si>
  <si>
    <t>b2) Previdência Social e Outros</t>
  </si>
  <si>
    <t>Contraprestações emitidas líquidas</t>
  </si>
  <si>
    <t>a1)</t>
  </si>
  <si>
    <t>Demais ingressos do ato cooperativo</t>
  </si>
  <si>
    <t>a2)</t>
  </si>
  <si>
    <t>a3)</t>
  </si>
  <si>
    <t>a4)</t>
  </si>
  <si>
    <t>Dispêndios com serviços auxiliares</t>
  </si>
  <si>
    <t>Dispêndios administrativos</t>
  </si>
  <si>
    <t>b1)</t>
  </si>
  <si>
    <t>b2)</t>
  </si>
  <si>
    <t>b3)</t>
  </si>
  <si>
    <t>b4)</t>
  </si>
  <si>
    <t>b5)</t>
  </si>
  <si>
    <t>Outras reservas e fundos</t>
  </si>
  <si>
    <t>d1)</t>
  </si>
  <si>
    <t>d2)</t>
  </si>
  <si>
    <t>d3)</t>
  </si>
  <si>
    <t>Depreciações e amortizações</t>
  </si>
  <si>
    <t>Demais dispêndios - ato cooperativo</t>
  </si>
  <si>
    <t>Valor adicionado a distribuir (em R$) - Vide Anexo I</t>
  </si>
  <si>
    <t>a3) Terceiros</t>
  </si>
  <si>
    <t>a2.1) Salários, 13º, Férias, FGTS, etc.</t>
  </si>
  <si>
    <t>a2.3) Participação nos resultados</t>
  </si>
  <si>
    <t>c) Contribuições para a sociedade</t>
  </si>
  <si>
    <t>d) Sobras líquidas à disposição da AGO</t>
  </si>
  <si>
    <t>Total distribuído (a+b+c+d)</t>
  </si>
  <si>
    <t>f) À disposição da AGO</t>
  </si>
  <si>
    <t>Demonstração do Valor Adicionado</t>
  </si>
  <si>
    <t>Balanço Social Anual 2003 - IBASE</t>
  </si>
  <si>
    <t>Participação nos Resultados</t>
  </si>
  <si>
    <t>Outros Benefícios Assistenciais</t>
  </si>
  <si>
    <t>Saúde e Saneamento</t>
  </si>
  <si>
    <t>Combate à fome e Segurança Alimentar</t>
  </si>
  <si>
    <t>Nº de estagiários</t>
  </si>
  <si>
    <t>A participação nas sobras ou resultados contempla:</t>
  </si>
  <si>
    <t>Outras Informações</t>
  </si>
  <si>
    <t>Ingressos / Receitas do ato não cooperativo</t>
  </si>
  <si>
    <t>Ingressos / Receitas não operacionais</t>
  </si>
  <si>
    <t>Dispêndios / Despesas do ato não cooperativo</t>
  </si>
  <si>
    <t>Dispêndios / Despesas não operacionais</t>
  </si>
  <si>
    <r>
      <t>Nota:</t>
    </r>
    <r>
      <rPr>
        <sz val="10"/>
        <color indexed="18"/>
        <rFont val="Book Antiqua"/>
        <family val="1"/>
      </rPr>
      <t xml:space="preserve"> Incluir valores </t>
    </r>
    <r>
      <rPr>
        <b/>
        <sz val="10"/>
        <color indexed="18"/>
        <rFont val="Book Antiqua"/>
        <family val="1"/>
      </rPr>
      <t>sem</t>
    </r>
    <r>
      <rPr>
        <sz val="10"/>
        <color indexed="18"/>
        <rFont val="Book Antiqua"/>
        <family val="1"/>
      </rPr>
      <t xml:space="preserve"> centavos</t>
    </r>
  </si>
  <si>
    <t>Distribuição da riqueza</t>
  </si>
  <si>
    <t>Total - Contribuições para a sociedade</t>
  </si>
  <si>
    <t>Outros gastos sociais externos</t>
  </si>
  <si>
    <t>g) Valor adicionado a distribuir (c-d+e+f)</t>
  </si>
  <si>
    <t xml:space="preserve">Unimed do Brasil </t>
  </si>
  <si>
    <t xml:space="preserve">Fundação Unimed </t>
  </si>
  <si>
    <t xml:space="preserve">Responsabilidade Social </t>
  </si>
  <si>
    <t>Nome/Cargo responsável pelo preenchimento:</t>
  </si>
  <si>
    <t>Creches ou auxílio-creche</t>
  </si>
  <si>
    <t>Indicadores do cooperado</t>
  </si>
  <si>
    <t>Total - Indicadores Sociais Internos - Colaboradores</t>
  </si>
  <si>
    <t>Nº de colaboradores admitidos durante o período</t>
  </si>
  <si>
    <t>Nº de colaboradores terceirizados</t>
  </si>
  <si>
    <t>Nº de colaboradores com 45 anos ou mais</t>
  </si>
  <si>
    <t>Nº de colaboradores ao final do período</t>
  </si>
  <si>
    <t>Quanto à participação de colaboradores em programas de trabalho</t>
  </si>
  <si>
    <t>c) Colaboradores</t>
  </si>
  <si>
    <t>1. Não se envolve    2. Segue as normas da OIT    3. Incentiva e segue a OIT</t>
  </si>
  <si>
    <t>1. Direção                2. Direção e Gerência                3. Todos os colaboradores</t>
  </si>
  <si>
    <t>1. Direção e Gerência          2. Todos os colaboradores          3. Todos + CIPA</t>
  </si>
  <si>
    <t>1. Não são considerados                  2. São sugeridos                  3. São exigidos</t>
  </si>
  <si>
    <t>1. Não se envolve                         2. Apóia                        3. Organiza e incentiva</t>
  </si>
  <si>
    <t>Indicadores ambientais</t>
  </si>
  <si>
    <t>Indicadores sociais externos</t>
  </si>
  <si>
    <t>Indicadores sociais internos - cooperados</t>
  </si>
  <si>
    <t>Investimentos relacionados com a operação da cooperativa</t>
  </si>
  <si>
    <t>Investimentos em programas e/ou projetos externos</t>
  </si>
  <si>
    <t>Total dos investimentos em meio ambiente</t>
  </si>
  <si>
    <t>Quanto ao estabelecimento de metas anuais para minimizar resíduos, o</t>
  </si>
  <si>
    <t>recursos naturais, a cooperativa:</t>
  </si>
  <si>
    <t>consumo  em  geral  na  operação e aumentar a eficácia na  utilização de</t>
  </si>
  <si>
    <t>3. Cumpre de 51 a 75%                                                 4. Cumpre de 76 a 100%</t>
  </si>
  <si>
    <t>1. Não possui metas                                                       2. Cumpre de 0 a 50%</t>
  </si>
  <si>
    <t>9)</t>
  </si>
  <si>
    <t>1. Somente as células com fundo branco podem ser preenchidas. As demais estão protegidas e em algumas será feito cálculo automático.</t>
  </si>
  <si>
    <r>
      <t xml:space="preserve">Estamos à disposição para esclarecimentos de dúvidas, por meio do telefone (11) 3265-9747, ou e-mail </t>
    </r>
    <r>
      <rPr>
        <b/>
        <u val="single"/>
        <sz val="12"/>
        <rFont val="Book Antiqua"/>
        <family val="1"/>
      </rPr>
      <t>responsabilidadesocial@cfd.unimed.com.br</t>
    </r>
    <r>
      <rPr>
        <b/>
        <sz val="12"/>
        <rFont val="Book Antiqua"/>
        <family val="1"/>
      </rPr>
      <t xml:space="preserve">. </t>
    </r>
  </si>
  <si>
    <t>Reservas técnicas</t>
  </si>
  <si>
    <t>2. Se o usuário tiver dúvida sobre qualquer campo do Balanço Social, poderá contar com uma instrução. Para isso, basta que posicione o cursor do mouse sobre o campo em questão e aparecerá uma ajuda para o preenchimento.</t>
  </si>
  <si>
    <t>Indicadores do corpo funcional</t>
  </si>
  <si>
    <t>a2) Dirigentes, Conselheiros e Colaboradores</t>
  </si>
  <si>
    <t>a1.2) Benefícios</t>
  </si>
  <si>
    <t>a1.3) Intercâmbio principal</t>
  </si>
  <si>
    <t>Nº de portadores de deficiência ou necessidades especiais</t>
  </si>
  <si>
    <t>Cooperados com 45 anos ou mais</t>
  </si>
  <si>
    <t>Cooperados do sexo feminino</t>
  </si>
  <si>
    <t>1. Direção                               2. Cooperados                3.Direção e colaboradores</t>
  </si>
  <si>
    <t>4. Colaboradores                             5. Direção, Cooperados e Colaboradores</t>
  </si>
  <si>
    <t xml:space="preserve">Nº de mulheres que trabalham na cooperativa  </t>
  </si>
  <si>
    <t>e à representação interna dos colaboradores, a cooperativa:</t>
  </si>
  <si>
    <t xml:space="preserve">Indicadores sociais internos - colaboradores </t>
  </si>
  <si>
    <t xml:space="preserve">A seguir, disponibilizamos orientações sobre o preenchimento da planilha do Balanço Social :     </t>
  </si>
  <si>
    <t xml:space="preserve">Unimed: Unimed de Brusque Cooperativa de Trabalho Médico </t>
  </si>
  <si>
    <t>Código na ANS: 34.824-4</t>
  </si>
  <si>
    <t>Edson Luis Martins - Gerente Mercado e Marketing</t>
  </si>
  <si>
    <t>Tel.: (47) 351 24 99 - e-mail : gerencia@unimedbrusque.com.br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</si>
</sst>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0.00_);[Red]\(0.00\)"/>
    <numFmt numFmtId="175" formatCode="0_);[Red]\(0\)"/>
    <numFmt numFmtId="176" formatCode="0.000%"/>
  </numFmts>
  <fonts count="23">
    <font>
      <sz val="10"/>
      <name val="Arial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sz val="16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sz val="10"/>
      <color indexed="9"/>
      <name val="Book Antiqua"/>
      <family val="1"/>
    </font>
    <font>
      <b/>
      <sz val="10"/>
      <color indexed="9"/>
      <name val="Book Antiqua"/>
      <family val="1"/>
    </font>
    <font>
      <b/>
      <sz val="12"/>
      <color indexed="18"/>
      <name val="Book Antiqua"/>
      <family val="1"/>
    </font>
    <font>
      <b/>
      <i/>
      <u val="single"/>
      <sz val="10"/>
      <color indexed="18"/>
      <name val="Book Antiqua"/>
      <family val="1"/>
    </font>
    <font>
      <sz val="10"/>
      <color indexed="18"/>
      <name val="Book Antiqua"/>
      <family val="1"/>
    </font>
    <font>
      <b/>
      <sz val="10"/>
      <color indexed="18"/>
      <name val="Book Antiqua"/>
      <family val="1"/>
    </font>
    <font>
      <b/>
      <i/>
      <sz val="11"/>
      <name val="Book Antiqua"/>
      <family val="1"/>
    </font>
    <font>
      <sz val="12"/>
      <color indexed="18"/>
      <name val="Book Antiqua"/>
      <family val="1"/>
    </font>
    <font>
      <b/>
      <sz val="18"/>
      <color indexed="18"/>
      <name val="Book Antiqua"/>
      <family val="1"/>
    </font>
    <font>
      <b/>
      <sz val="18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u val="single"/>
      <sz val="12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medium">
        <color indexed="56"/>
      </right>
      <top style="thin"/>
      <bottom style="thin"/>
    </border>
    <border>
      <left style="medium">
        <color indexed="56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56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>
        <color indexed="56"/>
      </right>
      <top style="thin"/>
      <bottom style="thin"/>
    </border>
    <border>
      <left style="medium">
        <color indexed="56"/>
      </left>
      <right style="thin"/>
      <top style="thin"/>
      <bottom style="thin"/>
    </border>
    <border>
      <left style="thin"/>
      <right style="thin"/>
      <top style="thin"/>
      <bottom style="medium">
        <color indexed="56"/>
      </bottom>
    </border>
    <border>
      <left style="thin"/>
      <right style="medium">
        <color indexed="56"/>
      </right>
      <top style="thin"/>
      <bottom style="medium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6"/>
      </left>
      <right style="thin"/>
      <top style="thin"/>
      <bottom style="medium">
        <color indexed="56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56"/>
      </right>
      <top>
        <color indexed="63"/>
      </top>
      <bottom style="thin"/>
    </border>
    <border>
      <left style="medium">
        <color indexed="56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56"/>
      </right>
      <top style="thin"/>
      <bottom>
        <color indexed="63"/>
      </bottom>
    </border>
    <border>
      <left style="medium">
        <color indexed="56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56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56"/>
      </right>
      <top style="thin"/>
      <bottom>
        <color indexed="63"/>
      </bottom>
    </border>
    <border>
      <left style="medium">
        <color indexed="56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>
        <color indexed="56"/>
      </right>
      <top style="thin"/>
      <bottom style="medium"/>
    </border>
    <border>
      <left style="medium">
        <color indexed="56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>
        <color indexed="56"/>
      </right>
      <top>
        <color indexed="63"/>
      </top>
      <bottom style="medium"/>
    </border>
    <border>
      <left style="medium">
        <color indexed="56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13" fillId="0" borderId="0" xfId="0" applyFont="1" applyAlignment="1" quotePrefix="1">
      <alignment horizontal="left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 quotePrefix="1">
      <alignment horizontal="left"/>
    </xf>
    <xf numFmtId="0" fontId="5" fillId="0" borderId="3" xfId="0" applyFont="1" applyBorder="1" applyAlignment="1" quotePrefix="1">
      <alignment horizontal="left"/>
    </xf>
    <xf numFmtId="0" fontId="5" fillId="0" borderId="0" xfId="0" applyFont="1" applyBorder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0" fontId="6" fillId="2" borderId="5" xfId="19" applyNumberFormat="1" applyFont="1" applyFill="1" applyBorder="1" applyAlignment="1">
      <alignment horizontal="center"/>
    </xf>
    <xf numFmtId="10" fontId="6" fillId="2" borderId="6" xfId="19" applyNumberFormat="1" applyFont="1" applyFill="1" applyBorder="1" applyAlignment="1">
      <alignment horizontal="center"/>
    </xf>
    <xf numFmtId="10" fontId="6" fillId="2" borderId="7" xfId="19" applyNumberFormat="1" applyFont="1" applyFill="1" applyBorder="1" applyAlignment="1">
      <alignment horizontal="center"/>
    </xf>
    <xf numFmtId="10" fontId="6" fillId="2" borderId="8" xfId="19" applyNumberFormat="1" applyFont="1" applyFill="1" applyBorder="1" applyAlignment="1">
      <alignment horizontal="center"/>
    </xf>
    <xf numFmtId="38" fontId="6" fillId="2" borderId="9" xfId="2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 quotePrefix="1">
      <alignment horizontal="left"/>
      <protection/>
    </xf>
    <xf numFmtId="10" fontId="6" fillId="2" borderId="5" xfId="19" applyNumberFormat="1" applyFont="1" applyFill="1" applyBorder="1" applyAlignment="1" applyProtection="1">
      <alignment horizontal="center"/>
      <protection/>
    </xf>
    <xf numFmtId="10" fontId="6" fillId="2" borderId="6" xfId="19" applyNumberFormat="1" applyFont="1" applyFill="1" applyBorder="1" applyAlignment="1" applyProtection="1">
      <alignment horizontal="center"/>
      <protection/>
    </xf>
    <xf numFmtId="10" fontId="6" fillId="2" borderId="7" xfId="19" applyNumberFormat="1" applyFont="1" applyFill="1" applyBorder="1" applyAlignment="1" applyProtection="1">
      <alignment horizontal="center"/>
      <protection/>
    </xf>
    <xf numFmtId="10" fontId="6" fillId="2" borderId="8" xfId="19" applyNumberFormat="1" applyFont="1" applyFill="1" applyBorder="1" applyAlignment="1" applyProtection="1">
      <alignment horizontal="center"/>
      <protection/>
    </xf>
    <xf numFmtId="10" fontId="6" fillId="2" borderId="10" xfId="19" applyNumberFormat="1" applyFont="1" applyFill="1" applyBorder="1" applyAlignment="1" applyProtection="1">
      <alignment horizontal="center"/>
      <protection/>
    </xf>
    <xf numFmtId="10" fontId="6" fillId="2" borderId="11" xfId="19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38" fontId="6" fillId="3" borderId="7" xfId="20" applyNumberFormat="1" applyFont="1" applyFill="1" applyBorder="1" applyAlignment="1" applyProtection="1">
      <alignment/>
      <protection locked="0"/>
    </xf>
    <xf numFmtId="38" fontId="6" fillId="3" borderId="10" xfId="20" applyNumberFormat="1" applyFont="1" applyFill="1" applyBorder="1" applyAlignment="1" applyProtection="1">
      <alignment/>
      <protection locked="0"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38" fontId="6" fillId="3" borderId="9" xfId="20" applyNumberFormat="1" applyFont="1" applyFill="1" applyBorder="1" applyAlignment="1" applyProtection="1">
      <alignment/>
      <protection locked="0"/>
    </xf>
    <xf numFmtId="38" fontId="6" fillId="3" borderId="14" xfId="20" applyNumberFormat="1" applyFont="1" applyFill="1" applyBorder="1" applyAlignment="1" applyProtection="1">
      <alignment/>
      <protection locked="0"/>
    </xf>
    <xf numFmtId="0" fontId="5" fillId="3" borderId="4" xfId="0" applyFont="1" applyFill="1" applyBorder="1" applyAlignment="1" applyProtection="1">
      <alignment/>
      <protection locked="0"/>
    </xf>
    <xf numFmtId="0" fontId="5" fillId="3" borderId="15" xfId="0" applyFont="1" applyFill="1" applyBorder="1" applyAlignment="1" applyProtection="1">
      <alignment/>
      <protection locked="0"/>
    </xf>
    <xf numFmtId="38" fontId="6" fillId="2" borderId="7" xfId="2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16" fillId="0" borderId="0" xfId="0" applyFont="1" applyAlignment="1" applyProtection="1" quotePrefix="1">
      <alignment horizontal="left"/>
      <protection/>
    </xf>
    <xf numFmtId="0" fontId="17" fillId="0" borderId="0" xfId="0" applyFont="1" applyAlignment="1" applyProtection="1" quotePrefix="1">
      <alignment horizontal="left"/>
      <protection/>
    </xf>
    <xf numFmtId="0" fontId="9" fillId="4" borderId="16" xfId="0" applyFont="1" applyFill="1" applyBorder="1" applyAlignment="1" applyProtection="1">
      <alignment/>
      <protection locked="0"/>
    </xf>
    <xf numFmtId="0" fontId="9" fillId="4" borderId="17" xfId="0" applyFont="1" applyFill="1" applyBorder="1" applyAlignment="1" applyProtection="1">
      <alignment/>
      <protection locked="0"/>
    </xf>
    <xf numFmtId="0" fontId="9" fillId="4" borderId="18" xfId="0" applyFont="1" applyFill="1" applyBorder="1" applyAlignment="1" applyProtection="1">
      <alignment/>
      <protection locked="0"/>
    </xf>
    <xf numFmtId="0" fontId="5" fillId="2" borderId="19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22" xfId="0" applyFont="1" applyFill="1" applyBorder="1" applyAlignment="1">
      <alignment/>
    </xf>
    <xf numFmtId="0" fontId="8" fillId="5" borderId="4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38" fontId="6" fillId="3" borderId="5" xfId="20" applyNumberFormat="1" applyFont="1" applyFill="1" applyBorder="1" applyAlignment="1" applyProtection="1">
      <alignment/>
      <protection locked="0"/>
    </xf>
    <xf numFmtId="38" fontId="6" fillId="3" borderId="27" xfId="20" applyNumberFormat="1" applyFont="1" applyFill="1" applyBorder="1" applyAlignment="1" applyProtection="1">
      <alignment/>
      <protection locked="0"/>
    </xf>
    <xf numFmtId="38" fontId="6" fillId="2" borderId="28" xfId="20" applyNumberFormat="1" applyFont="1" applyFill="1" applyBorder="1" applyAlignment="1" applyProtection="1">
      <alignment/>
      <protection/>
    </xf>
    <xf numFmtId="10" fontId="6" fillId="2" borderId="28" xfId="19" applyNumberFormat="1" applyFont="1" applyFill="1" applyBorder="1" applyAlignment="1" applyProtection="1">
      <alignment horizontal="center"/>
      <protection/>
    </xf>
    <xf numFmtId="10" fontId="6" fillId="2" borderId="29" xfId="19" applyNumberFormat="1" applyFont="1" applyFill="1" applyBorder="1" applyAlignment="1" applyProtection="1">
      <alignment horizontal="center"/>
      <protection/>
    </xf>
    <xf numFmtId="38" fontId="6" fillId="2" borderId="30" xfId="20" applyNumberFormat="1" applyFont="1" applyFill="1" applyBorder="1" applyAlignment="1">
      <alignment/>
    </xf>
    <xf numFmtId="10" fontId="6" fillId="2" borderId="28" xfId="19" applyNumberFormat="1" applyFont="1" applyFill="1" applyBorder="1" applyAlignment="1">
      <alignment horizontal="center"/>
    </xf>
    <xf numFmtId="10" fontId="6" fillId="2" borderId="29" xfId="19" applyNumberFormat="1" applyFont="1" applyFill="1" applyBorder="1" applyAlignment="1">
      <alignment horizontal="center"/>
    </xf>
    <xf numFmtId="38" fontId="6" fillId="2" borderId="31" xfId="20" applyNumberFormat="1" applyFont="1" applyFill="1" applyBorder="1" applyAlignment="1">
      <alignment/>
    </xf>
    <xf numFmtId="10" fontId="6" fillId="2" borderId="31" xfId="19" applyNumberFormat="1" applyFont="1" applyFill="1" applyBorder="1" applyAlignment="1">
      <alignment horizontal="center"/>
    </xf>
    <xf numFmtId="10" fontId="6" fillId="2" borderId="32" xfId="19" applyNumberFormat="1" applyFont="1" applyFill="1" applyBorder="1" applyAlignment="1">
      <alignment horizontal="center"/>
    </xf>
    <xf numFmtId="38" fontId="6" fillId="2" borderId="33" xfId="20" applyNumberFormat="1" applyFont="1" applyFill="1" applyBorder="1" applyAlignment="1">
      <alignment/>
    </xf>
    <xf numFmtId="0" fontId="7" fillId="5" borderId="4" xfId="0" applyFont="1" applyFill="1" applyBorder="1" applyAlignment="1">
      <alignment/>
    </xf>
    <xf numFmtId="0" fontId="5" fillId="3" borderId="12" xfId="0" applyFont="1" applyFill="1" applyBorder="1" applyAlignment="1" applyProtection="1">
      <alignment/>
      <protection locked="0"/>
    </xf>
    <xf numFmtId="0" fontId="5" fillId="3" borderId="13" xfId="0" applyFont="1" applyFill="1" applyBorder="1" applyAlignment="1" applyProtection="1">
      <alignment/>
      <protection locked="0"/>
    </xf>
    <xf numFmtId="0" fontId="5" fillId="3" borderId="34" xfId="0" applyFont="1" applyFill="1" applyBorder="1" applyAlignment="1" applyProtection="1">
      <alignment/>
      <protection locked="0"/>
    </xf>
    <xf numFmtId="0" fontId="5" fillId="3" borderId="35" xfId="0" applyFont="1" applyFill="1" applyBorder="1" applyAlignment="1" applyProtection="1">
      <alignment/>
      <protection locked="0"/>
    </xf>
    <xf numFmtId="38" fontId="6" fillId="3" borderId="7" xfId="20" applyNumberFormat="1" applyFont="1" applyFill="1" applyBorder="1" applyAlignment="1" applyProtection="1">
      <alignment horizontal="center"/>
      <protection locked="0"/>
    </xf>
    <xf numFmtId="9" fontId="6" fillId="3" borderId="7" xfId="19" applyFont="1" applyFill="1" applyBorder="1" applyAlignment="1" applyProtection="1">
      <alignment horizontal="center"/>
      <protection locked="0"/>
    </xf>
    <xf numFmtId="174" fontId="6" fillId="3" borderId="7" xfId="0" applyNumberFormat="1" applyFont="1" applyFill="1" applyBorder="1" applyAlignment="1" applyProtection="1">
      <alignment horizontal="center"/>
      <protection locked="0"/>
    </xf>
    <xf numFmtId="175" fontId="6" fillId="3" borderId="7" xfId="0" applyNumberFormat="1" applyFont="1" applyFill="1" applyBorder="1" applyAlignment="1" applyProtection="1">
      <alignment horizontal="center"/>
      <protection locked="0"/>
    </xf>
    <xf numFmtId="175" fontId="6" fillId="3" borderId="28" xfId="0" applyNumberFormat="1" applyFont="1" applyFill="1" applyBorder="1" applyAlignment="1" applyProtection="1">
      <alignment horizontal="center"/>
      <protection locked="0"/>
    </xf>
    <xf numFmtId="175" fontId="6" fillId="3" borderId="5" xfId="0" applyNumberFormat="1" applyFont="1" applyFill="1" applyBorder="1" applyAlignment="1" applyProtection="1">
      <alignment horizontal="center"/>
      <protection locked="0"/>
    </xf>
    <xf numFmtId="9" fontId="6" fillId="3" borderId="28" xfId="19" applyFont="1" applyFill="1" applyBorder="1" applyAlignment="1" applyProtection="1">
      <alignment horizontal="center"/>
      <protection locked="0"/>
    </xf>
    <xf numFmtId="9" fontId="6" fillId="3" borderId="5" xfId="19" applyFont="1" applyFill="1" applyBorder="1" applyAlignment="1" applyProtection="1">
      <alignment horizontal="center"/>
      <protection locked="0"/>
    </xf>
    <xf numFmtId="0" fontId="5" fillId="0" borderId="36" xfId="0" applyFont="1" applyBorder="1" applyAlignment="1">
      <alignment/>
    </xf>
    <xf numFmtId="0" fontId="5" fillId="0" borderId="36" xfId="0" applyFont="1" applyBorder="1" applyAlignment="1" quotePrefix="1">
      <alignment horizontal="left"/>
    </xf>
    <xf numFmtId="38" fontId="6" fillId="2" borderId="28" xfId="20" applyNumberFormat="1" applyFont="1" applyFill="1" applyBorder="1" applyAlignment="1">
      <alignment/>
    </xf>
    <xf numFmtId="38" fontId="6" fillId="2" borderId="5" xfId="20" applyNumberFormat="1" applyFont="1" applyFill="1" applyBorder="1" applyAlignment="1">
      <alignment/>
    </xf>
    <xf numFmtId="38" fontId="6" fillId="2" borderId="27" xfId="20" applyNumberFormat="1" applyFont="1" applyFill="1" applyBorder="1" applyAlignment="1">
      <alignment/>
    </xf>
    <xf numFmtId="38" fontId="6" fillId="2" borderId="5" xfId="20" applyNumberFormat="1" applyFont="1" applyFill="1" applyBorder="1" applyAlignment="1">
      <alignment horizontal="center"/>
    </xf>
    <xf numFmtId="38" fontId="6" fillId="2" borderId="27" xfId="20" applyNumberFormat="1" applyFont="1" applyFill="1" applyBorder="1" applyAlignment="1">
      <alignment horizontal="center"/>
    </xf>
    <xf numFmtId="0" fontId="8" fillId="5" borderId="12" xfId="0" applyFont="1" applyFill="1" applyBorder="1" applyAlignment="1" applyProtection="1">
      <alignment/>
      <protection/>
    </xf>
    <xf numFmtId="0" fontId="7" fillId="5" borderId="4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 quotePrefix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8" fillId="5" borderId="4" xfId="0" applyFont="1" applyFill="1" applyBorder="1" applyAlignment="1" applyProtection="1">
      <alignment horizontal="center"/>
      <protection/>
    </xf>
    <xf numFmtId="0" fontId="8" fillId="5" borderId="13" xfId="0" applyFont="1" applyFill="1" applyBorder="1" applyAlignment="1" applyProtection="1">
      <alignment horizontal="center"/>
      <protection/>
    </xf>
    <xf numFmtId="0" fontId="4" fillId="3" borderId="0" xfId="0" applyFont="1" applyFill="1" applyBorder="1" applyAlignment="1">
      <alignment/>
    </xf>
    <xf numFmtId="175" fontId="6" fillId="2" borderId="7" xfId="0" applyNumberFormat="1" applyFont="1" applyFill="1" applyBorder="1" applyAlignment="1" applyProtection="1">
      <alignment/>
      <protection/>
    </xf>
    <xf numFmtId="175" fontId="6" fillId="2" borderId="8" xfId="0" applyNumberFormat="1" applyFont="1" applyFill="1" applyBorder="1" applyAlignment="1" applyProtection="1">
      <alignment/>
      <protection/>
    </xf>
    <xf numFmtId="175" fontId="6" fillId="2" borderId="7" xfId="0" applyNumberFormat="1" applyFont="1" applyFill="1" applyBorder="1" applyAlignment="1">
      <alignment/>
    </xf>
    <xf numFmtId="175" fontId="6" fillId="3" borderId="8" xfId="0" applyNumberFormat="1" applyFont="1" applyFill="1" applyBorder="1" applyAlignment="1" applyProtection="1">
      <alignment/>
      <protection locked="0"/>
    </xf>
    <xf numFmtId="175" fontId="6" fillId="2" borderId="31" xfId="0" applyNumberFormat="1" applyFont="1" applyFill="1" applyBorder="1" applyAlignment="1" applyProtection="1">
      <alignment/>
      <protection/>
    </xf>
    <xf numFmtId="175" fontId="6" fillId="2" borderId="32" xfId="0" applyNumberFormat="1" applyFont="1" applyFill="1" applyBorder="1" applyAlignment="1" applyProtection="1">
      <alignment/>
      <protection/>
    </xf>
    <xf numFmtId="175" fontId="6" fillId="2" borderId="5" xfId="0" applyNumberFormat="1" applyFont="1" applyFill="1" applyBorder="1" applyAlignment="1" applyProtection="1">
      <alignment/>
      <protection/>
    </xf>
    <xf numFmtId="175" fontId="6" fillId="2" borderId="6" xfId="0" applyNumberFormat="1" applyFont="1" applyFill="1" applyBorder="1" applyAlignment="1" applyProtection="1">
      <alignment/>
      <protection/>
    </xf>
    <xf numFmtId="175" fontId="6" fillId="2" borderId="37" xfId="0" applyNumberFormat="1" applyFont="1" applyFill="1" applyBorder="1" applyAlignment="1" applyProtection="1">
      <alignment/>
      <protection/>
    </xf>
    <xf numFmtId="175" fontId="6" fillId="2" borderId="38" xfId="0" applyNumberFormat="1" applyFont="1" applyFill="1" applyBorder="1" applyAlignment="1" applyProtection="1">
      <alignment/>
      <protection/>
    </xf>
    <xf numFmtId="175" fontId="6" fillId="2" borderId="37" xfId="0" applyNumberFormat="1" applyFont="1" applyFill="1" applyBorder="1" applyAlignment="1">
      <alignment/>
    </xf>
    <xf numFmtId="175" fontId="6" fillId="3" borderId="38" xfId="0" applyNumberFormat="1" applyFont="1" applyFill="1" applyBorder="1" applyAlignment="1" applyProtection="1">
      <alignment/>
      <protection locked="0"/>
    </xf>
    <xf numFmtId="175" fontId="6" fillId="2" borderId="9" xfId="0" applyNumberFormat="1" applyFont="1" applyFill="1" applyBorder="1" applyAlignment="1" applyProtection="1">
      <alignment/>
      <protection/>
    </xf>
    <xf numFmtId="175" fontId="6" fillId="2" borderId="9" xfId="0" applyNumberFormat="1" applyFont="1" applyFill="1" applyBorder="1" applyAlignment="1">
      <alignment/>
    </xf>
    <xf numFmtId="175" fontId="6" fillId="3" borderId="7" xfId="0" applyNumberFormat="1" applyFont="1" applyFill="1" applyBorder="1" applyAlignment="1" applyProtection="1">
      <alignment/>
      <protection locked="0"/>
    </xf>
    <xf numFmtId="175" fontId="6" fillId="2" borderId="33" xfId="0" applyNumberFormat="1" applyFont="1" applyFill="1" applyBorder="1" applyAlignment="1" applyProtection="1">
      <alignment/>
      <protection/>
    </xf>
    <xf numFmtId="175" fontId="6" fillId="2" borderId="27" xfId="0" applyNumberFormat="1" applyFont="1" applyFill="1" applyBorder="1" applyAlignment="1" applyProtection="1">
      <alignment/>
      <protection/>
    </xf>
    <xf numFmtId="175" fontId="6" fillId="2" borderId="39" xfId="0" applyNumberFormat="1" applyFont="1" applyFill="1" applyBorder="1" applyAlignment="1" applyProtection="1">
      <alignment/>
      <protection/>
    </xf>
    <xf numFmtId="175" fontId="6" fillId="2" borderId="39" xfId="0" applyNumberFormat="1" applyFont="1" applyFill="1" applyBorder="1" applyAlignment="1">
      <alignment/>
    </xf>
    <xf numFmtId="175" fontId="6" fillId="3" borderId="37" xfId="0" applyNumberFormat="1" applyFont="1" applyFill="1" applyBorder="1" applyAlignment="1" applyProtection="1">
      <alignment/>
      <protection locked="0"/>
    </xf>
    <xf numFmtId="0" fontId="5" fillId="0" borderId="40" xfId="0" applyFont="1" applyBorder="1" applyAlignment="1" applyProtection="1" quotePrefix="1">
      <alignment horizontal="left"/>
      <protection/>
    </xf>
    <xf numFmtId="0" fontId="5" fillId="0" borderId="40" xfId="0" applyFont="1" applyBorder="1" applyAlignment="1" applyProtection="1">
      <alignment/>
      <protection/>
    </xf>
    <xf numFmtId="175" fontId="6" fillId="2" borderId="41" xfId="0" applyNumberFormat="1" applyFont="1" applyFill="1" applyBorder="1" applyAlignment="1" applyProtection="1">
      <alignment/>
      <protection/>
    </xf>
    <xf numFmtId="175" fontId="6" fillId="2" borderId="42" xfId="0" applyNumberFormat="1" applyFont="1" applyFill="1" applyBorder="1" applyAlignment="1" applyProtection="1">
      <alignment/>
      <protection/>
    </xf>
    <xf numFmtId="175" fontId="6" fillId="2" borderId="43" xfId="0" applyNumberFormat="1" applyFont="1" applyFill="1" applyBorder="1" applyAlignment="1" applyProtection="1">
      <alignment/>
      <protection/>
    </xf>
    <xf numFmtId="0" fontId="5" fillId="2" borderId="24" xfId="0" applyFont="1" applyFill="1" applyBorder="1" applyAlignment="1" applyProtection="1">
      <alignment/>
      <protection/>
    </xf>
    <xf numFmtId="0" fontId="16" fillId="3" borderId="0" xfId="0" applyFont="1" applyFill="1" applyAlignment="1" applyProtection="1" quotePrefix="1">
      <alignment horizontal="left"/>
      <protection/>
    </xf>
    <xf numFmtId="0" fontId="12" fillId="3" borderId="0" xfId="0" applyFont="1" applyFill="1" applyAlignment="1" applyProtection="1">
      <alignment/>
      <protection/>
    </xf>
    <xf numFmtId="0" fontId="15" fillId="3" borderId="0" xfId="0" applyFont="1" applyFill="1" applyAlignment="1" applyProtection="1" quotePrefix="1">
      <alignment horizontal="left"/>
      <protection/>
    </xf>
    <xf numFmtId="0" fontId="0" fillId="0" borderId="0" xfId="0" applyAlignment="1" applyProtection="1">
      <alignment/>
      <protection/>
    </xf>
    <xf numFmtId="0" fontId="17" fillId="0" borderId="0" xfId="0" applyFont="1" applyAlignment="1" applyProtection="1" quotePrefix="1">
      <alignment horizontal="justify" wrapText="1"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7" fillId="3" borderId="0" xfId="0" applyFont="1" applyFill="1" applyAlignment="1" applyProtection="1" quotePrefix="1">
      <alignment horizontal="justify" wrapText="1"/>
      <protection/>
    </xf>
    <xf numFmtId="0" fontId="9" fillId="3" borderId="0" xfId="0" applyFont="1" applyFill="1" applyAlignment="1" applyProtection="1">
      <alignment/>
      <protection/>
    </xf>
    <xf numFmtId="0" fontId="17" fillId="3" borderId="0" xfId="0" applyFont="1" applyFill="1" applyAlignment="1" applyProtection="1">
      <alignment horizontal="left"/>
      <protection/>
    </xf>
    <xf numFmtId="0" fontId="17" fillId="3" borderId="0" xfId="0" applyFont="1" applyFill="1" applyAlignment="1" applyProtection="1">
      <alignment/>
      <protection/>
    </xf>
    <xf numFmtId="0" fontId="17" fillId="3" borderId="0" xfId="0" applyFont="1" applyFill="1" applyAlignment="1" applyProtection="1" quotePrefix="1">
      <alignment horizontal="left" wrapText="1"/>
      <protection/>
    </xf>
    <xf numFmtId="0" fontId="14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38" fontId="6" fillId="3" borderId="31" xfId="20" applyNumberFormat="1" applyFont="1" applyFill="1" applyBorder="1" applyAlignment="1" applyProtection="1">
      <alignment/>
      <protection locked="0"/>
    </xf>
    <xf numFmtId="38" fontId="6" fillId="3" borderId="33" xfId="20" applyNumberFormat="1" applyFont="1" applyFill="1" applyBorder="1" applyAlignment="1" applyProtection="1">
      <alignment/>
      <protection locked="0"/>
    </xf>
    <xf numFmtId="0" fontId="6" fillId="3" borderId="5" xfId="19" applyNumberFormat="1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23" xfId="0" applyFont="1" applyFill="1" applyBorder="1" applyAlignment="1" applyProtection="1">
      <alignment/>
      <protection/>
    </xf>
    <xf numFmtId="0" fontId="5" fillId="2" borderId="20" xfId="0" applyFont="1" applyFill="1" applyBorder="1" applyAlignment="1" applyProtection="1">
      <alignment/>
      <protection/>
    </xf>
    <xf numFmtId="0" fontId="5" fillId="2" borderId="21" xfId="0" applyFont="1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25" xfId="0" applyFont="1" applyFill="1" applyBorder="1" applyAlignment="1" applyProtection="1">
      <alignment/>
      <protection/>
    </xf>
    <xf numFmtId="0" fontId="5" fillId="2" borderId="22" xfId="0" applyFont="1" applyFill="1" applyBorder="1" applyAlignment="1" applyProtection="1">
      <alignment/>
      <protection/>
    </xf>
    <xf numFmtId="0" fontId="5" fillId="2" borderId="13" xfId="0" applyFont="1" applyFill="1" applyBorder="1" applyAlignment="1" applyProtection="1">
      <alignment/>
      <protection/>
    </xf>
    <xf numFmtId="0" fontId="5" fillId="2" borderId="26" xfId="0" applyFont="1" applyFill="1" applyBorder="1" applyAlignment="1" applyProtection="1">
      <alignment/>
      <protection/>
    </xf>
    <xf numFmtId="38" fontId="6" fillId="2" borderId="30" xfId="20" applyNumberFormat="1" applyFont="1" applyFill="1" applyBorder="1" applyAlignment="1" applyProtection="1">
      <alignment/>
      <protection/>
    </xf>
    <xf numFmtId="38" fontId="6" fillId="2" borderId="28" xfId="0" applyNumberFormat="1" applyFont="1" applyFill="1" applyBorder="1" applyAlignment="1" applyProtection="1">
      <alignment/>
      <protection/>
    </xf>
    <xf numFmtId="38" fontId="6" fillId="2" borderId="30" xfId="0" applyNumberFormat="1" applyFont="1" applyFill="1" applyBorder="1" applyAlignment="1" applyProtection="1">
      <alignment/>
      <protection/>
    </xf>
    <xf numFmtId="10" fontId="6" fillId="2" borderId="31" xfId="19" applyNumberFormat="1" applyFont="1" applyFill="1" applyBorder="1" applyAlignment="1" applyProtection="1">
      <alignment horizontal="center"/>
      <protection/>
    </xf>
    <xf numFmtId="10" fontId="6" fillId="2" borderId="32" xfId="19" applyNumberFormat="1" applyFont="1" applyFill="1" applyBorder="1" applyAlignment="1" applyProtection="1">
      <alignment horizontal="center"/>
      <protection/>
    </xf>
    <xf numFmtId="38" fontId="6" fillId="2" borderId="33" xfId="20" applyNumberFormat="1" applyFont="1" applyFill="1" applyBorder="1" applyAlignment="1" applyProtection="1">
      <alignment/>
      <protection/>
    </xf>
    <xf numFmtId="38" fontId="6" fillId="2" borderId="31" xfId="20" applyNumberFormat="1" applyFont="1" applyFill="1" applyBorder="1" applyAlignment="1" applyProtection="1">
      <alignment/>
      <protection/>
    </xf>
    <xf numFmtId="0" fontId="6" fillId="2" borderId="19" xfId="0" applyFont="1" applyFill="1" applyBorder="1" applyAlignment="1" applyProtection="1">
      <alignment/>
      <protection/>
    </xf>
    <xf numFmtId="0" fontId="6" fillId="2" borderId="12" xfId="0" applyFont="1" applyFill="1" applyBorder="1" applyAlignment="1" applyProtection="1">
      <alignment/>
      <protection/>
    </xf>
    <xf numFmtId="0" fontId="6" fillId="2" borderId="23" xfId="0" applyFont="1" applyFill="1" applyBorder="1" applyAlignment="1" applyProtection="1">
      <alignment/>
      <protection/>
    </xf>
    <xf numFmtId="0" fontId="6" fillId="2" borderId="44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 horizontal="center"/>
      <protection/>
    </xf>
    <xf numFmtId="9" fontId="6" fillId="2" borderId="28" xfId="19" applyFont="1" applyFill="1" applyBorder="1" applyAlignment="1" applyProtection="1">
      <alignment horizontal="center"/>
      <protection/>
    </xf>
    <xf numFmtId="176" fontId="6" fillId="2" borderId="28" xfId="19" applyNumberFormat="1" applyFont="1" applyFill="1" applyBorder="1" applyAlignment="1" applyProtection="1">
      <alignment horizontal="center"/>
      <protection/>
    </xf>
    <xf numFmtId="176" fontId="6" fillId="2" borderId="5" xfId="19" applyNumberFormat="1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13" xfId="0" applyFont="1" applyFill="1" applyBorder="1" applyAlignment="1" applyProtection="1">
      <alignment/>
      <protection/>
    </xf>
    <xf numFmtId="0" fontId="6" fillId="2" borderId="45" xfId="0" applyFont="1" applyFill="1" applyBorder="1" applyAlignment="1" applyProtection="1">
      <alignment/>
      <protection/>
    </xf>
    <xf numFmtId="0" fontId="6" fillId="2" borderId="46" xfId="0" applyFont="1" applyFill="1" applyBorder="1" applyAlignment="1" applyProtection="1">
      <alignment/>
      <protection/>
    </xf>
    <xf numFmtId="0" fontId="6" fillId="2" borderId="47" xfId="0" applyFont="1" applyFill="1" applyBorder="1" applyAlignment="1" applyProtection="1">
      <alignment/>
      <protection/>
    </xf>
    <xf numFmtId="0" fontId="6" fillId="2" borderId="20" xfId="0" applyFont="1" applyFill="1" applyBorder="1" applyAlignment="1" applyProtection="1">
      <alignment/>
      <protection/>
    </xf>
    <xf numFmtId="0" fontId="6" fillId="2" borderId="21" xfId="0" applyFont="1" applyFill="1" applyBorder="1" applyAlignment="1" applyProtection="1">
      <alignment/>
      <protection/>
    </xf>
    <xf numFmtId="0" fontId="6" fillId="2" borderId="24" xfId="0" applyFont="1" applyFill="1" applyBorder="1" applyAlignment="1" applyProtection="1">
      <alignment/>
      <protection/>
    </xf>
    <xf numFmtId="0" fontId="6" fillId="2" borderId="25" xfId="0" applyFont="1" applyFill="1" applyBorder="1" applyAlignment="1" applyProtection="1">
      <alignment/>
      <protection/>
    </xf>
    <xf numFmtId="0" fontId="6" fillId="2" borderId="22" xfId="0" applyFont="1" applyFill="1" applyBorder="1" applyAlignment="1" applyProtection="1">
      <alignment/>
      <protection/>
    </xf>
    <xf numFmtId="0" fontId="6" fillId="2" borderId="26" xfId="0" applyFont="1" applyFill="1" applyBorder="1" applyAlignment="1" applyProtection="1">
      <alignment/>
      <protection/>
    </xf>
    <xf numFmtId="175" fontId="6" fillId="2" borderId="31" xfId="0" applyNumberFormat="1" applyFont="1" applyFill="1" applyBorder="1" applyAlignment="1" applyProtection="1">
      <alignment horizontal="center"/>
      <protection/>
    </xf>
    <xf numFmtId="175" fontId="6" fillId="2" borderId="5" xfId="0" applyNumberFormat="1" applyFont="1" applyFill="1" applyBorder="1" applyAlignment="1" applyProtection="1">
      <alignment horizontal="center"/>
      <protection/>
    </xf>
    <xf numFmtId="175" fontId="6" fillId="2" borderId="7" xfId="0" applyNumberFormat="1" applyFont="1" applyFill="1" applyBorder="1" applyAlignment="1" applyProtection="1">
      <alignment horizontal="center"/>
      <protection/>
    </xf>
    <xf numFmtId="9" fontId="6" fillId="2" borderId="7" xfId="19" applyFont="1" applyFill="1" applyBorder="1" applyAlignment="1" applyProtection="1">
      <alignment horizontal="center"/>
      <protection/>
    </xf>
    <xf numFmtId="0" fontId="7" fillId="5" borderId="12" xfId="0" applyFont="1" applyFill="1" applyBorder="1" applyAlignment="1" applyProtection="1">
      <alignment/>
      <protection/>
    </xf>
    <xf numFmtId="0" fontId="8" fillId="5" borderId="4" xfId="0" applyFont="1" applyFill="1" applyBorder="1" applyAlignment="1" applyProtection="1">
      <alignment/>
      <protection/>
    </xf>
    <xf numFmtId="0" fontId="8" fillId="5" borderId="4" xfId="0" applyFont="1" applyFill="1" applyBorder="1" applyAlignment="1" applyProtection="1" quotePrefix="1">
      <alignment horizontal="left"/>
      <protection/>
    </xf>
    <xf numFmtId="0" fontId="7" fillId="5" borderId="12" xfId="0" applyFont="1" applyFill="1" applyBorder="1" applyAlignment="1" applyProtection="1" quotePrefix="1">
      <alignment horizontal="left"/>
      <protection/>
    </xf>
    <xf numFmtId="0" fontId="7" fillId="5" borderId="23" xfId="0" applyFont="1" applyFill="1" applyBorder="1" applyAlignment="1" applyProtection="1" quotePrefix="1">
      <alignment horizontal="left"/>
      <protection/>
    </xf>
    <xf numFmtId="0" fontId="8" fillId="5" borderId="36" xfId="0" applyFont="1" applyFill="1" applyBorder="1" applyAlignment="1" applyProtection="1">
      <alignment/>
      <protection/>
    </xf>
    <xf numFmtId="0" fontId="8" fillId="5" borderId="26" xfId="0" applyFont="1" applyFill="1" applyBorder="1" applyAlignment="1" applyProtection="1">
      <alignment/>
      <protection/>
    </xf>
    <xf numFmtId="0" fontId="7" fillId="5" borderId="19" xfId="0" applyFont="1" applyFill="1" applyBorder="1" applyAlignment="1" applyProtection="1">
      <alignment/>
      <protection/>
    </xf>
    <xf numFmtId="0" fontId="8" fillId="5" borderId="3" xfId="0" applyFont="1" applyFill="1" applyBorder="1" applyAlignment="1" applyProtection="1">
      <alignment/>
      <protection/>
    </xf>
    <xf numFmtId="0" fontId="8" fillId="5" borderId="22" xfId="0" applyFont="1" applyFill="1" applyBorder="1" applyAlignment="1" applyProtection="1">
      <alignment/>
      <protection/>
    </xf>
    <xf numFmtId="0" fontId="7" fillId="5" borderId="13" xfId="0" applyFont="1" applyFill="1" applyBorder="1" applyAlignment="1" applyProtection="1">
      <alignment/>
      <protection/>
    </xf>
    <xf numFmtId="0" fontId="9" fillId="4" borderId="17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17" fillId="0" borderId="0" xfId="0" applyFont="1" applyAlignment="1" applyProtection="1" quotePrefix="1">
      <alignment horizontal="justify" wrapText="1"/>
      <protection/>
    </xf>
    <xf numFmtId="0" fontId="17" fillId="3" borderId="0" xfId="0" applyFont="1" applyFill="1" applyAlignment="1" applyProtection="1" quotePrefix="1">
      <alignment horizontal="justify" wrapText="1"/>
      <protection/>
    </xf>
    <xf numFmtId="0" fontId="8" fillId="5" borderId="4" xfId="0" applyFont="1" applyFill="1" applyBorder="1" applyAlignment="1" applyProtection="1">
      <alignment horizontal="center"/>
      <protection/>
    </xf>
    <xf numFmtId="0" fontId="8" fillId="5" borderId="13" xfId="0" applyFont="1" applyFill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878A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4876800</xdr:colOff>
      <xdr:row>0</xdr:row>
      <xdr:rowOff>142875</xdr:rowOff>
    </xdr:from>
    <xdr:to>
      <xdr:col>0</xdr:col>
      <xdr:colOff>5886450</xdr:colOff>
      <xdr:row>4</xdr:row>
      <xdr:rowOff>57150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42875"/>
          <a:ext cx="10096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9525</xdr:rowOff>
    </xdr:from>
    <xdr:to>
      <xdr:col>3</xdr:col>
      <xdr:colOff>76200</xdr:colOff>
      <xdr:row>3</xdr:row>
      <xdr:rowOff>285750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200025"/>
          <a:ext cx="1209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25</xdr:row>
      <xdr:rowOff>38100</xdr:rowOff>
    </xdr:from>
    <xdr:to>
      <xdr:col>0</xdr:col>
      <xdr:colOff>1590675</xdr:colOff>
      <xdr:row>30</xdr:row>
      <xdr:rowOff>9525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6296025"/>
          <a:ext cx="1371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2124075</xdr:colOff>
      <xdr:row>24</xdr:row>
      <xdr:rowOff>161925</xdr:rowOff>
    </xdr:from>
    <xdr:to>
      <xdr:col>0</xdr:col>
      <xdr:colOff>3514725</xdr:colOff>
      <xdr:row>29</xdr:row>
      <xdr:rowOff>171450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24075" y="6210300"/>
          <a:ext cx="1390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219075</xdr:rowOff>
    </xdr:from>
    <xdr:to>
      <xdr:col>7</xdr:col>
      <xdr:colOff>161925</xdr:colOff>
      <xdr:row>4</xdr:row>
      <xdr:rowOff>9525</xdr:rowOff>
    </xdr:to>
    <xdr:pic>
      <xdr:nvPicPr>
        <xdr:cNvPr id="1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219075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0</xdr:row>
      <xdr:rowOff>219075</xdr:rowOff>
    </xdr:from>
    <xdr:to>
      <xdr:col>8</xdr:col>
      <xdr:colOff>657225</xdr:colOff>
      <xdr:row>4</xdr:row>
      <xdr:rowOff>9525</xdr:rowOff>
    </xdr:to>
    <xdr:pic>
      <xdr:nvPicPr>
        <xdr:cNvPr id="2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219075"/>
          <a:ext cx="1095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76200</xdr:rowOff>
    </xdr:from>
    <xdr:to>
      <xdr:col>6</xdr:col>
      <xdr:colOff>400050</xdr:colOff>
      <xdr:row>4</xdr:row>
      <xdr:rowOff>28575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6200"/>
          <a:ext cx="923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0</xdr:rowOff>
    </xdr:from>
    <xdr:to>
      <xdr:col>8</xdr:col>
      <xdr:colOff>590550</xdr:colOff>
      <xdr:row>4</xdr:row>
      <xdr:rowOff>57150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0"/>
          <a:ext cx="13144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showGridLines="0" workbookViewId="0" topLeftCell="A12">
      <selection activeCell="A20" sqref="A20"/>
    </sheetView>
  </sheetViews>
  <sheetFormatPr defaultColWidth="9.140625" defaultRowHeight="12.75"/>
  <cols>
    <col min="1" max="1" width="90.57421875" style="129" customWidth="1"/>
    <col min="2" max="16384" width="9.140625" style="129" customWidth="1"/>
  </cols>
  <sheetData>
    <row r="1" ht="15"/>
    <row r="2" ht="23.25">
      <c r="A2" s="128" t="s">
        <v>101</v>
      </c>
    </row>
    <row r="3" ht="23.25">
      <c r="A3" s="130"/>
    </row>
    <row r="4" ht="23.25">
      <c r="A4" s="130"/>
    </row>
    <row r="5" s="131" customFormat="1" ht="16.5" customHeight="1"/>
    <row r="6" spans="1:6" s="131" customFormat="1" ht="15.75" customHeight="1">
      <c r="A6" s="200"/>
      <c r="B6" s="200"/>
      <c r="C6" s="200"/>
      <c r="D6" s="200"/>
      <c r="E6" s="132"/>
      <c r="F6" s="132"/>
    </row>
    <row r="7" spans="1:7" s="131" customFormat="1" ht="15" customHeight="1">
      <c r="A7" s="133"/>
      <c r="B7" s="133"/>
      <c r="C7" s="133"/>
      <c r="D7" s="133"/>
      <c r="E7" s="134"/>
      <c r="F7" s="134"/>
      <c r="G7" s="134"/>
    </row>
    <row r="8" spans="1:7" ht="63.75" customHeight="1" hidden="1">
      <c r="A8" s="201"/>
      <c r="B8" s="201"/>
      <c r="C8" s="201"/>
      <c r="D8" s="201"/>
      <c r="E8" s="135"/>
      <c r="F8" s="135"/>
      <c r="G8" s="136"/>
    </row>
    <row r="9" spans="1:5" ht="16.5" customHeight="1">
      <c r="A9" s="137"/>
      <c r="B9" s="138"/>
      <c r="C9" s="138"/>
      <c r="D9" s="138"/>
      <c r="E9" s="138"/>
    </row>
    <row r="10" spans="1:5" ht="33" customHeight="1">
      <c r="A10" s="201" t="s">
        <v>164</v>
      </c>
      <c r="B10" s="201"/>
      <c r="C10" s="201"/>
      <c r="D10" s="201"/>
      <c r="E10" s="138"/>
    </row>
    <row r="11" spans="1:6" ht="16.5" customHeight="1">
      <c r="A11" s="136"/>
      <c r="B11" s="136"/>
      <c r="C11" s="136"/>
      <c r="D11" s="136"/>
      <c r="E11" s="136"/>
      <c r="F11" s="136"/>
    </row>
    <row r="12" spans="1:6" s="136" customFormat="1" ht="33" customHeight="1">
      <c r="A12" s="201" t="s">
        <v>148</v>
      </c>
      <c r="B12" s="201"/>
      <c r="C12" s="201"/>
      <c r="D12" s="201"/>
      <c r="E12" s="138"/>
      <c r="F12" s="138"/>
    </row>
    <row r="13" spans="1:6" s="136" customFormat="1" ht="16.5" customHeight="1">
      <c r="A13" s="138"/>
      <c r="B13" s="138"/>
      <c r="C13" s="138"/>
      <c r="D13" s="138"/>
      <c r="E13" s="138"/>
      <c r="F13" s="138"/>
    </row>
    <row r="14" spans="1:6" s="136" customFormat="1" ht="47.25" customHeight="1">
      <c r="A14" s="201" t="s">
        <v>151</v>
      </c>
      <c r="B14" s="201"/>
      <c r="C14" s="201"/>
      <c r="D14" s="201"/>
      <c r="E14" s="138"/>
      <c r="F14" s="138"/>
    </row>
    <row r="15" spans="1:6" s="136" customFormat="1" ht="16.5" customHeight="1">
      <c r="A15" s="139"/>
      <c r="B15" s="135"/>
      <c r="C15" s="135"/>
      <c r="D15" s="135"/>
      <c r="E15" s="138"/>
      <c r="F15" s="138"/>
    </row>
    <row r="16" spans="1:6" s="136" customFormat="1" ht="20.25" customHeight="1">
      <c r="A16" s="201"/>
      <c r="B16" s="201"/>
      <c r="C16" s="201"/>
      <c r="D16" s="201"/>
      <c r="E16" s="135"/>
      <c r="F16" s="138"/>
    </row>
    <row r="17" spans="1:5" s="136" customFormat="1" ht="16.5" customHeight="1">
      <c r="A17" s="140"/>
      <c r="B17" s="140"/>
      <c r="C17" s="140"/>
      <c r="D17" s="140"/>
      <c r="E17" s="140"/>
    </row>
    <row r="18" spans="1:5" s="136" customFormat="1" ht="33" customHeight="1">
      <c r="A18" s="201" t="s">
        <v>149</v>
      </c>
      <c r="B18" s="201"/>
      <c r="C18" s="201"/>
      <c r="D18" s="201"/>
      <c r="E18" s="139"/>
    </row>
    <row r="19" spans="1:5" ht="16.5">
      <c r="A19" s="138"/>
      <c r="B19" s="141"/>
      <c r="C19" s="141"/>
      <c r="D19" s="141"/>
      <c r="E19" s="141"/>
    </row>
    <row r="21" ht="16.5">
      <c r="A21" s="138" t="s">
        <v>120</v>
      </c>
    </row>
    <row r="22" ht="16.5">
      <c r="A22" s="138" t="s">
        <v>118</v>
      </c>
    </row>
    <row r="23" ht="16.5">
      <c r="A23" s="138" t="s">
        <v>119</v>
      </c>
    </row>
    <row r="24" ht="16.5">
      <c r="A24" s="138"/>
    </row>
    <row r="25" ht="16.5">
      <c r="A25" s="138"/>
    </row>
    <row r="26" ht="16.5">
      <c r="A26" s="138"/>
    </row>
    <row r="27" ht="15"/>
    <row r="28" ht="15"/>
    <row r="29" ht="15"/>
    <row r="30" ht="15"/>
  </sheetData>
  <sheetProtection password="9DE6" sheet="1" objects="1" scenarios="1"/>
  <mergeCells count="7">
    <mergeCell ref="A6:D6"/>
    <mergeCell ref="A8:D8"/>
    <mergeCell ref="A10:D10"/>
    <mergeCell ref="A18:D18"/>
    <mergeCell ref="A12:D12"/>
    <mergeCell ref="A14:D14"/>
    <mergeCell ref="A16:D16"/>
  </mergeCells>
  <printOptions horizontalCentered="1"/>
  <pageMargins left="0.5905511811023623" right="0.5905511811023623" top="0.7874015748031497" bottom="0.3937007874015748" header="0" footer="0"/>
  <pageSetup fitToHeight="1" fitToWidth="1" horizontalDpi="1200" verticalDpi="12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127"/>
  <sheetViews>
    <sheetView showGridLines="0" tabSelected="1" workbookViewId="0" topLeftCell="A1">
      <selection activeCell="C9" sqref="C9"/>
    </sheetView>
  </sheetViews>
  <sheetFormatPr defaultColWidth="9.140625" defaultRowHeight="12.75" zeroHeight="1"/>
  <cols>
    <col min="1" max="1" width="0.42578125" style="16" customWidth="1"/>
    <col min="2" max="2" width="3.140625" style="16" customWidth="1"/>
    <col min="3" max="3" width="64.421875" style="16" bestFit="1" customWidth="1"/>
    <col min="4" max="9" width="11.7109375" style="16" customWidth="1"/>
    <col min="10" max="10" width="0.5625" style="16" customWidth="1"/>
    <col min="11" max="16384" width="0" style="16" hidden="1" customWidth="1"/>
  </cols>
  <sheetData>
    <row r="1" spans="2:4" s="24" customFormat="1" ht="23.25">
      <c r="B1" s="47" t="s">
        <v>101</v>
      </c>
      <c r="D1" s="25"/>
    </row>
    <row r="2" spans="2:4" s="24" customFormat="1" ht="21">
      <c r="B2" s="48"/>
      <c r="C2" s="36"/>
      <c r="D2" s="25"/>
    </row>
    <row r="3" s="24" customFormat="1" ht="21.75" thickBot="1">
      <c r="B3" s="25"/>
    </row>
    <row r="4" spans="2:6" s="1" customFormat="1" ht="21">
      <c r="B4" s="2"/>
      <c r="C4" s="49" t="s">
        <v>165</v>
      </c>
      <c r="F4" s="46"/>
    </row>
    <row r="5" spans="2:6" s="1" customFormat="1" ht="21.75" thickBot="1">
      <c r="B5" s="2"/>
      <c r="C5" s="51" t="s">
        <v>166</v>
      </c>
      <c r="F5" s="46"/>
    </row>
    <row r="6" spans="2:6" s="1" customFormat="1" ht="21">
      <c r="B6" s="2"/>
      <c r="C6" s="198" t="s">
        <v>121</v>
      </c>
      <c r="F6" s="46"/>
    </row>
    <row r="7" spans="2:6" s="1" customFormat="1" ht="21">
      <c r="B7" s="2"/>
      <c r="C7" s="50" t="s">
        <v>167</v>
      </c>
      <c r="F7" s="46"/>
    </row>
    <row r="8" spans="2:6" s="1" customFormat="1" ht="21.75" thickBot="1">
      <c r="B8" s="2"/>
      <c r="C8" s="51" t="s">
        <v>168</v>
      </c>
      <c r="F8" s="46"/>
    </row>
    <row r="9" s="1" customFormat="1" ht="21">
      <c r="B9" s="2"/>
    </row>
    <row r="10" spans="2:3" s="1" customFormat="1" ht="21">
      <c r="B10" s="2"/>
      <c r="C10" s="5" t="s">
        <v>113</v>
      </c>
    </row>
    <row r="11" s="1" customFormat="1" ht="13.5"/>
    <row r="12" spans="2:9" s="24" customFormat="1" ht="15">
      <c r="B12" s="187" t="s">
        <v>3</v>
      </c>
      <c r="C12" s="188" t="s">
        <v>4</v>
      </c>
      <c r="D12" s="202">
        <v>2003</v>
      </c>
      <c r="E12" s="202"/>
      <c r="F12" s="202"/>
      <c r="G12" s="202">
        <v>2002</v>
      </c>
      <c r="H12" s="202"/>
      <c r="I12" s="203"/>
    </row>
    <row r="13" spans="2:9" s="1" customFormat="1" ht="15">
      <c r="B13" s="3"/>
      <c r="C13" s="4" t="s">
        <v>33</v>
      </c>
      <c r="D13" s="145"/>
      <c r="E13" s="37">
        <v>18321574</v>
      </c>
      <c r="F13" s="148"/>
      <c r="G13" s="149"/>
      <c r="H13" s="37">
        <v>16278649</v>
      </c>
      <c r="I13" s="153"/>
    </row>
    <row r="14" spans="2:9" s="1" customFormat="1" ht="15">
      <c r="B14" s="3"/>
      <c r="C14" s="3" t="s">
        <v>0</v>
      </c>
      <c r="D14" s="146"/>
      <c r="E14" s="37">
        <v>2546977</v>
      </c>
      <c r="F14" s="150"/>
      <c r="G14" s="151"/>
      <c r="H14" s="37">
        <v>2146377</v>
      </c>
      <c r="I14" s="154"/>
    </row>
    <row r="15" spans="2:9" s="1" customFormat="1" ht="15">
      <c r="B15" s="3"/>
      <c r="C15" s="3" t="s">
        <v>1</v>
      </c>
      <c r="D15" s="146"/>
      <c r="E15" s="37">
        <v>6853914</v>
      </c>
      <c r="F15" s="150"/>
      <c r="G15" s="151"/>
      <c r="H15" s="37">
        <v>5783182</v>
      </c>
      <c r="I15" s="154"/>
    </row>
    <row r="16" spans="2:9" s="1" customFormat="1" ht="15">
      <c r="B16" s="3"/>
      <c r="C16" s="3" t="s">
        <v>2</v>
      </c>
      <c r="D16" s="147"/>
      <c r="E16" s="37">
        <v>494662</v>
      </c>
      <c r="F16" s="127"/>
      <c r="G16" s="152"/>
      <c r="H16" s="37">
        <v>367176</v>
      </c>
      <c r="I16" s="155"/>
    </row>
    <row r="17" spans="2:9" s="24" customFormat="1" ht="15">
      <c r="B17" s="187" t="s">
        <v>5</v>
      </c>
      <c r="C17" s="189" t="s">
        <v>138</v>
      </c>
      <c r="D17" s="99" t="s">
        <v>15</v>
      </c>
      <c r="E17" s="99" t="s">
        <v>16</v>
      </c>
      <c r="F17" s="99" t="s">
        <v>30</v>
      </c>
      <c r="G17" s="99" t="s">
        <v>15</v>
      </c>
      <c r="H17" s="99" t="s">
        <v>16</v>
      </c>
      <c r="I17" s="100" t="s">
        <v>30</v>
      </c>
    </row>
    <row r="18" spans="3:9" s="1" customFormat="1" ht="15">
      <c r="C18" s="3" t="s">
        <v>26</v>
      </c>
      <c r="D18" s="62">
        <v>1543541</v>
      </c>
      <c r="E18" s="27">
        <f>D18/$E$15</f>
        <v>0.22520577293499744</v>
      </c>
      <c r="F18" s="28">
        <f>D18/$E$13</f>
        <v>0.08424718312957173</v>
      </c>
      <c r="G18" s="63">
        <v>1114881</v>
      </c>
      <c r="H18" s="27">
        <f>G18/$H$15</f>
        <v>0.19277985717897173</v>
      </c>
      <c r="I18" s="27">
        <f>G18/$H$13</f>
        <v>0.06848731734433244</v>
      </c>
    </row>
    <row r="19" spans="3:9" s="1" customFormat="1" ht="15">
      <c r="C19" s="3" t="s">
        <v>10</v>
      </c>
      <c r="D19" s="37">
        <v>0</v>
      </c>
      <c r="E19" s="29">
        <f aca="true" t="shared" si="0" ref="E19:E27">D19/$E$15</f>
        <v>0</v>
      </c>
      <c r="F19" s="30">
        <f aca="true" t="shared" si="1" ref="F19:F27">D19/$E$13</f>
        <v>0</v>
      </c>
      <c r="G19" s="41">
        <v>0</v>
      </c>
      <c r="H19" s="29">
        <f aca="true" t="shared" si="2" ref="H19:H27">G19/$H$15</f>
        <v>0</v>
      </c>
      <c r="I19" s="29">
        <f aca="true" t="shared" si="3" ref="I19:I27">G19/$H$13</f>
        <v>0</v>
      </c>
    </row>
    <row r="20" spans="3:9" s="1" customFormat="1" ht="15">
      <c r="C20" s="3" t="s">
        <v>11</v>
      </c>
      <c r="D20" s="37">
        <v>0</v>
      </c>
      <c r="E20" s="29">
        <f t="shared" si="0"/>
        <v>0</v>
      </c>
      <c r="F20" s="30">
        <f t="shared" si="1"/>
        <v>0</v>
      </c>
      <c r="G20" s="41">
        <v>0</v>
      </c>
      <c r="H20" s="29">
        <f t="shared" si="2"/>
        <v>0</v>
      </c>
      <c r="I20" s="29">
        <f t="shared" si="3"/>
        <v>0</v>
      </c>
    </row>
    <row r="21" spans="3:9" s="1" customFormat="1" ht="15">
      <c r="C21" s="3" t="s">
        <v>12</v>
      </c>
      <c r="D21" s="37">
        <v>0</v>
      </c>
      <c r="E21" s="29">
        <f t="shared" si="0"/>
        <v>0</v>
      </c>
      <c r="F21" s="30">
        <f t="shared" si="1"/>
        <v>0</v>
      </c>
      <c r="G21" s="41">
        <v>0</v>
      </c>
      <c r="H21" s="29">
        <f t="shared" si="2"/>
        <v>0</v>
      </c>
      <c r="I21" s="29">
        <f t="shared" si="3"/>
        <v>0</v>
      </c>
    </row>
    <row r="22" spans="3:9" s="1" customFormat="1" ht="15">
      <c r="C22" s="3" t="s">
        <v>13</v>
      </c>
      <c r="D22" s="37">
        <v>0</v>
      </c>
      <c r="E22" s="29">
        <f t="shared" si="0"/>
        <v>0</v>
      </c>
      <c r="F22" s="30">
        <f t="shared" si="1"/>
        <v>0</v>
      </c>
      <c r="G22" s="41">
        <v>0</v>
      </c>
      <c r="H22" s="29">
        <f t="shared" si="2"/>
        <v>0</v>
      </c>
      <c r="I22" s="29">
        <f t="shared" si="3"/>
        <v>0</v>
      </c>
    </row>
    <row r="23" spans="3:9" s="1" customFormat="1" ht="15">
      <c r="C23" s="3" t="s">
        <v>18</v>
      </c>
      <c r="D23" s="37">
        <v>0</v>
      </c>
      <c r="E23" s="29">
        <f t="shared" si="0"/>
        <v>0</v>
      </c>
      <c r="F23" s="30">
        <f t="shared" si="1"/>
        <v>0</v>
      </c>
      <c r="G23" s="41">
        <v>0</v>
      </c>
      <c r="H23" s="29">
        <f t="shared" si="2"/>
        <v>0</v>
      </c>
      <c r="I23" s="29">
        <f t="shared" si="3"/>
        <v>0</v>
      </c>
    </row>
    <row r="24" spans="3:9" s="1" customFormat="1" ht="15">
      <c r="C24" s="3" t="s">
        <v>27</v>
      </c>
      <c r="D24" s="37">
        <v>29166</v>
      </c>
      <c r="E24" s="29">
        <f t="shared" si="0"/>
        <v>0.004255378751469598</v>
      </c>
      <c r="F24" s="30">
        <f t="shared" si="1"/>
        <v>0.001591893796897581</v>
      </c>
      <c r="G24" s="41">
        <v>28009</v>
      </c>
      <c r="H24" s="29">
        <f t="shared" si="2"/>
        <v>0.004843181487285028</v>
      </c>
      <c r="I24" s="29">
        <f t="shared" si="3"/>
        <v>0.0017205973296678368</v>
      </c>
    </row>
    <row r="25" spans="3:9" s="1" customFormat="1" ht="15">
      <c r="C25" s="3" t="s">
        <v>6</v>
      </c>
      <c r="D25" s="37">
        <v>0</v>
      </c>
      <c r="E25" s="29">
        <f t="shared" si="0"/>
        <v>0</v>
      </c>
      <c r="F25" s="30">
        <f t="shared" si="1"/>
        <v>0</v>
      </c>
      <c r="G25" s="41">
        <v>0</v>
      </c>
      <c r="H25" s="29">
        <f t="shared" si="2"/>
        <v>0</v>
      </c>
      <c r="I25" s="29">
        <f t="shared" si="3"/>
        <v>0</v>
      </c>
    </row>
    <row r="26" spans="3:9" s="1" customFormat="1" ht="15.75" thickBot="1">
      <c r="C26" s="3" t="s">
        <v>103</v>
      </c>
      <c r="D26" s="38">
        <v>0</v>
      </c>
      <c r="E26" s="31">
        <f t="shared" si="0"/>
        <v>0</v>
      </c>
      <c r="F26" s="32">
        <f t="shared" si="1"/>
        <v>0</v>
      </c>
      <c r="G26" s="42">
        <v>0</v>
      </c>
      <c r="H26" s="31">
        <f t="shared" si="2"/>
        <v>0</v>
      </c>
      <c r="I26" s="31">
        <f t="shared" si="3"/>
        <v>0</v>
      </c>
    </row>
    <row r="27" spans="3:9" s="1" customFormat="1" ht="15">
      <c r="C27" s="6" t="s">
        <v>32</v>
      </c>
      <c r="D27" s="64">
        <f>SUM(D18:D26)</f>
        <v>1572707</v>
      </c>
      <c r="E27" s="65">
        <f t="shared" si="0"/>
        <v>0.22946115168646702</v>
      </c>
      <c r="F27" s="66">
        <f t="shared" si="1"/>
        <v>0.0858390769264693</v>
      </c>
      <c r="G27" s="156">
        <v>0</v>
      </c>
      <c r="H27" s="65">
        <f t="shared" si="2"/>
        <v>0</v>
      </c>
      <c r="I27" s="65">
        <f t="shared" si="3"/>
        <v>0</v>
      </c>
    </row>
    <row r="28" spans="2:9" s="24" customFormat="1" ht="15">
      <c r="B28" s="187" t="s">
        <v>7</v>
      </c>
      <c r="C28" s="189" t="s">
        <v>163</v>
      </c>
      <c r="D28" s="99" t="s">
        <v>15</v>
      </c>
      <c r="E28" s="99" t="s">
        <v>17</v>
      </c>
      <c r="F28" s="99" t="s">
        <v>30</v>
      </c>
      <c r="G28" s="99" t="s">
        <v>15</v>
      </c>
      <c r="H28" s="99" t="s">
        <v>17</v>
      </c>
      <c r="I28" s="100" t="s">
        <v>30</v>
      </c>
    </row>
    <row r="29" spans="3:9" s="1" customFormat="1" ht="15">
      <c r="C29" s="3" t="s">
        <v>8</v>
      </c>
      <c r="D29" s="62">
        <v>65906</v>
      </c>
      <c r="E29" s="27">
        <f>D29/$E$16</f>
        <v>0.1332344105672156</v>
      </c>
      <c r="F29" s="28">
        <f>D29/E$13</f>
        <v>0.003597180023943358</v>
      </c>
      <c r="G29" s="63">
        <v>54479</v>
      </c>
      <c r="H29" s="27">
        <f>G29/$H$16</f>
        <v>0.14837298734122056</v>
      </c>
      <c r="I29" s="27">
        <f>G29/$H$13</f>
        <v>0.0033466536442919802</v>
      </c>
    </row>
    <row r="30" spans="3:9" s="1" customFormat="1" ht="15">
      <c r="C30" s="3" t="s">
        <v>9</v>
      </c>
      <c r="D30" s="37">
        <v>145781</v>
      </c>
      <c r="E30" s="29">
        <f aca="true" t="shared" si="4" ref="E30:E40">D30/$E$16</f>
        <v>0.29470830587350555</v>
      </c>
      <c r="F30" s="30">
        <f>D30/E$13</f>
        <v>0.007956794541778998</v>
      </c>
      <c r="G30" s="41">
        <v>137743</v>
      </c>
      <c r="H30" s="29">
        <f aca="true" t="shared" si="5" ref="H30:H40">G30/$H$16</f>
        <v>0.37514162145674007</v>
      </c>
      <c r="I30" s="29">
        <f aca="true" t="shared" si="6" ref="I30:I40">G30/$H$13</f>
        <v>0.008461574421808591</v>
      </c>
    </row>
    <row r="31" spans="3:9" s="1" customFormat="1" ht="15">
      <c r="C31" s="3" t="s">
        <v>10</v>
      </c>
      <c r="D31" s="37">
        <v>0</v>
      </c>
      <c r="E31" s="29">
        <f t="shared" si="4"/>
        <v>0</v>
      </c>
      <c r="F31" s="30">
        <f aca="true" t="shared" si="7" ref="F31:F40">D31/E$13</f>
        <v>0</v>
      </c>
      <c r="G31" s="41">
        <v>0</v>
      </c>
      <c r="H31" s="29">
        <f t="shared" si="5"/>
        <v>0</v>
      </c>
      <c r="I31" s="29">
        <f t="shared" si="6"/>
        <v>0</v>
      </c>
    </row>
    <row r="32" spans="3:9" s="1" customFormat="1" ht="15">
      <c r="C32" s="3" t="s">
        <v>11</v>
      </c>
      <c r="D32" s="37">
        <v>46488</v>
      </c>
      <c r="E32" s="29">
        <f t="shared" si="4"/>
        <v>0.09397932325507113</v>
      </c>
      <c r="F32" s="30">
        <f t="shared" si="7"/>
        <v>0.002537336584727928</v>
      </c>
      <c r="G32" s="41">
        <v>25265</v>
      </c>
      <c r="H32" s="29">
        <f t="shared" si="5"/>
        <v>0.06880896354881583</v>
      </c>
      <c r="I32" s="29">
        <f t="shared" si="6"/>
        <v>0.0015520329727608231</v>
      </c>
    </row>
    <row r="33" spans="3:9" s="1" customFormat="1" ht="15">
      <c r="C33" s="3" t="s">
        <v>12</v>
      </c>
      <c r="D33" s="37">
        <v>2864</v>
      </c>
      <c r="E33" s="29">
        <f t="shared" si="4"/>
        <v>0.00578981203326716</v>
      </c>
      <c r="F33" s="30">
        <f t="shared" si="7"/>
        <v>0.0001563184473124416</v>
      </c>
      <c r="G33" s="41">
        <v>2605</v>
      </c>
      <c r="H33" s="29">
        <f t="shared" si="5"/>
        <v>0.0070946902847680675</v>
      </c>
      <c r="I33" s="29">
        <f t="shared" si="6"/>
        <v>0.0001600255647750621</v>
      </c>
    </row>
    <row r="34" spans="3:9" s="1" customFormat="1" ht="15">
      <c r="C34" s="3" t="s">
        <v>13</v>
      </c>
      <c r="D34" s="37">
        <v>0</v>
      </c>
      <c r="E34" s="29">
        <f t="shared" si="4"/>
        <v>0</v>
      </c>
      <c r="F34" s="30">
        <f t="shared" si="7"/>
        <v>0</v>
      </c>
      <c r="G34" s="41">
        <v>0</v>
      </c>
      <c r="H34" s="29">
        <f t="shared" si="5"/>
        <v>0</v>
      </c>
      <c r="I34" s="29">
        <f t="shared" si="6"/>
        <v>0</v>
      </c>
    </row>
    <row r="35" spans="3:9" s="1" customFormat="1" ht="15">
      <c r="C35" s="3" t="s">
        <v>18</v>
      </c>
      <c r="D35" s="37">
        <v>0</v>
      </c>
      <c r="E35" s="29">
        <f t="shared" si="4"/>
        <v>0</v>
      </c>
      <c r="F35" s="30">
        <f t="shared" si="7"/>
        <v>0</v>
      </c>
      <c r="G35" s="41">
        <v>0</v>
      </c>
      <c r="H35" s="29">
        <f t="shared" si="5"/>
        <v>0</v>
      </c>
      <c r="I35" s="29">
        <f t="shared" si="6"/>
        <v>0</v>
      </c>
    </row>
    <row r="36" spans="3:9" s="1" customFormat="1" ht="15">
      <c r="C36" s="3" t="s">
        <v>27</v>
      </c>
      <c r="D36" s="37">
        <v>20663</v>
      </c>
      <c r="E36" s="29">
        <f t="shared" si="4"/>
        <v>0.04177195741738803</v>
      </c>
      <c r="F36" s="30">
        <f t="shared" si="7"/>
        <v>0.0011277961162070465</v>
      </c>
      <c r="G36" s="41">
        <v>12004</v>
      </c>
      <c r="H36" s="29">
        <f t="shared" si="5"/>
        <v>0.032692768590539684</v>
      </c>
      <c r="I36" s="29">
        <f t="shared" si="6"/>
        <v>0.0007374076313089618</v>
      </c>
    </row>
    <row r="37" spans="3:9" s="1" customFormat="1" ht="15">
      <c r="C37" s="4" t="s">
        <v>122</v>
      </c>
      <c r="D37" s="37">
        <v>3583</v>
      </c>
      <c r="E37" s="29">
        <f t="shared" si="4"/>
        <v>0.007243329788825501</v>
      </c>
      <c r="F37" s="30">
        <f t="shared" si="7"/>
        <v>0.00019556180053089325</v>
      </c>
      <c r="G37" s="41">
        <v>2611</v>
      </c>
      <c r="H37" s="29">
        <f t="shared" si="5"/>
        <v>0.007111031222084232</v>
      </c>
      <c r="I37" s="29">
        <f t="shared" si="6"/>
        <v>0.00016039414573039814</v>
      </c>
    </row>
    <row r="38" spans="3:9" s="1" customFormat="1" ht="15">
      <c r="C38" s="4" t="s">
        <v>102</v>
      </c>
      <c r="D38" s="37">
        <v>15512</v>
      </c>
      <c r="E38" s="29">
        <f t="shared" si="4"/>
        <v>0.03135878640364532</v>
      </c>
      <c r="F38" s="30">
        <f t="shared" si="7"/>
        <v>0.0008466521489911293</v>
      </c>
      <c r="G38" s="41">
        <v>10935</v>
      </c>
      <c r="H38" s="29">
        <f t="shared" si="5"/>
        <v>0.02978135825870972</v>
      </c>
      <c r="I38" s="29">
        <f t="shared" si="6"/>
        <v>0.0006717387910999248</v>
      </c>
    </row>
    <row r="39" spans="3:9" s="1" customFormat="1" ht="15.75" thickBot="1">
      <c r="C39" s="3" t="s">
        <v>103</v>
      </c>
      <c r="D39" s="38">
        <v>15886</v>
      </c>
      <c r="E39" s="31">
        <f t="shared" si="4"/>
        <v>0.03211485822642532</v>
      </c>
      <c r="F39" s="32">
        <f t="shared" si="7"/>
        <v>0.0008670652423203377</v>
      </c>
      <c r="G39" s="42">
        <v>11887</v>
      </c>
      <c r="H39" s="31">
        <f t="shared" si="5"/>
        <v>0.03237412031287448</v>
      </c>
      <c r="I39" s="31">
        <f t="shared" si="6"/>
        <v>0.0007302203026799091</v>
      </c>
    </row>
    <row r="40" spans="3:9" s="1" customFormat="1" ht="15">
      <c r="C40" s="9" t="s">
        <v>124</v>
      </c>
      <c r="D40" s="157">
        <f>SUM(D29:D39)</f>
        <v>316683</v>
      </c>
      <c r="E40" s="65">
        <f t="shared" si="4"/>
        <v>0.6402007835653436</v>
      </c>
      <c r="F40" s="66">
        <f t="shared" si="7"/>
        <v>0.01728470490581213</v>
      </c>
      <c r="G40" s="158">
        <f>SUM(G29:G39)</f>
        <v>257529</v>
      </c>
      <c r="H40" s="65">
        <f t="shared" si="5"/>
        <v>0.7013775410157527</v>
      </c>
      <c r="I40" s="65">
        <f t="shared" si="6"/>
        <v>0.015820047474455652</v>
      </c>
    </row>
    <row r="41" spans="2:9" s="24" customFormat="1" ht="15">
      <c r="B41" s="187" t="s">
        <v>14</v>
      </c>
      <c r="C41" s="189" t="s">
        <v>137</v>
      </c>
      <c r="D41" s="99" t="s">
        <v>15</v>
      </c>
      <c r="E41" s="99" t="s">
        <v>25</v>
      </c>
      <c r="F41" s="99" t="s">
        <v>30</v>
      </c>
      <c r="G41" s="99" t="s">
        <v>15</v>
      </c>
      <c r="H41" s="99" t="s">
        <v>25</v>
      </c>
      <c r="I41" s="100" t="s">
        <v>30</v>
      </c>
    </row>
    <row r="42" spans="3:9" s="1" customFormat="1" ht="15">
      <c r="C42" s="3" t="s">
        <v>13</v>
      </c>
      <c r="D42" s="62">
        <v>0</v>
      </c>
      <c r="E42" s="27">
        <f>D42/$E$14</f>
        <v>0</v>
      </c>
      <c r="F42" s="28">
        <f>D42/$E$13</f>
        <v>0</v>
      </c>
      <c r="G42" s="63">
        <v>0</v>
      </c>
      <c r="H42" s="27">
        <f>G42/$H$14</f>
        <v>0</v>
      </c>
      <c r="I42" s="27">
        <f>G42/$H$13</f>
        <v>0</v>
      </c>
    </row>
    <row r="43" spans="3:9" s="1" customFormat="1" ht="15">
      <c r="C43" s="3" t="s">
        <v>18</v>
      </c>
      <c r="D43" s="37">
        <v>0</v>
      </c>
      <c r="E43" s="29">
        <f aca="true" t="shared" si="8" ref="E43:E54">D43/$E$14</f>
        <v>0</v>
      </c>
      <c r="F43" s="30">
        <f aca="true" t="shared" si="9" ref="F43:F54">D43/$E$13</f>
        <v>0</v>
      </c>
      <c r="G43" s="41">
        <v>0</v>
      </c>
      <c r="H43" s="29">
        <f aca="true" t="shared" si="10" ref="H43:H54">G43/$H$14</f>
        <v>0</v>
      </c>
      <c r="I43" s="29">
        <f aca="true" t="shared" si="11" ref="I43:I50">G43/$H$13</f>
        <v>0</v>
      </c>
    </row>
    <row r="44" spans="3:9" s="1" customFormat="1" ht="15">
      <c r="C44" s="3" t="s">
        <v>104</v>
      </c>
      <c r="D44" s="37">
        <v>2500</v>
      </c>
      <c r="E44" s="29">
        <f t="shared" si="8"/>
        <v>0.0009815557816187583</v>
      </c>
      <c r="F44" s="30">
        <f t="shared" si="9"/>
        <v>0.0001364511586177039</v>
      </c>
      <c r="G44" s="41">
        <v>0</v>
      </c>
      <c r="H44" s="29">
        <f t="shared" si="10"/>
        <v>0</v>
      </c>
      <c r="I44" s="29">
        <f t="shared" si="11"/>
        <v>0</v>
      </c>
    </row>
    <row r="45" spans="3:9" s="1" customFormat="1" ht="15">
      <c r="C45" s="3" t="s">
        <v>19</v>
      </c>
      <c r="D45" s="37">
        <v>4000</v>
      </c>
      <c r="E45" s="29">
        <f t="shared" si="8"/>
        <v>0.0015704892505900131</v>
      </c>
      <c r="F45" s="30">
        <f t="shared" si="9"/>
        <v>0.00021832185378832625</v>
      </c>
      <c r="G45" s="41">
        <v>0</v>
      </c>
      <c r="H45" s="29">
        <f t="shared" si="10"/>
        <v>0</v>
      </c>
      <c r="I45" s="29">
        <f t="shared" si="11"/>
        <v>0</v>
      </c>
    </row>
    <row r="46" spans="3:9" s="1" customFormat="1" ht="15">
      <c r="C46" s="3" t="s">
        <v>105</v>
      </c>
      <c r="D46" s="37">
        <v>0</v>
      </c>
      <c r="E46" s="29">
        <f t="shared" si="8"/>
        <v>0</v>
      </c>
      <c r="F46" s="30">
        <f t="shared" si="9"/>
        <v>0</v>
      </c>
      <c r="G46" s="41">
        <v>0</v>
      </c>
      <c r="H46" s="29">
        <f t="shared" si="10"/>
        <v>0</v>
      </c>
      <c r="I46" s="29">
        <f t="shared" si="11"/>
        <v>0</v>
      </c>
    </row>
    <row r="47" spans="3:9" s="1" customFormat="1" ht="15">
      <c r="C47" s="4" t="s">
        <v>116</v>
      </c>
      <c r="D47" s="37">
        <v>0</v>
      </c>
      <c r="E47" s="29">
        <f t="shared" si="8"/>
        <v>0</v>
      </c>
      <c r="F47" s="30">
        <f t="shared" si="9"/>
        <v>0</v>
      </c>
      <c r="G47" s="41">
        <v>0</v>
      </c>
      <c r="H47" s="29">
        <f t="shared" si="10"/>
        <v>0</v>
      </c>
      <c r="I47" s="29">
        <f t="shared" si="11"/>
        <v>0</v>
      </c>
    </row>
    <row r="48" spans="3:9" s="1" customFormat="1" ht="15">
      <c r="C48" s="9" t="s">
        <v>115</v>
      </c>
      <c r="D48" s="45">
        <f>SUM(D42:D47)</f>
        <v>6500</v>
      </c>
      <c r="E48" s="29">
        <f t="shared" si="8"/>
        <v>0.0025520450322087714</v>
      </c>
      <c r="F48" s="30">
        <f t="shared" si="9"/>
        <v>0.00035477301240603016</v>
      </c>
      <c r="G48" s="23">
        <f>SUM(G42:G47)</f>
        <v>0</v>
      </c>
      <c r="H48" s="29">
        <f t="shared" si="10"/>
        <v>0</v>
      </c>
      <c r="I48" s="29">
        <f>G48/$H$13</f>
        <v>0</v>
      </c>
    </row>
    <row r="49" spans="3:9" s="1" customFormat="1" ht="15">
      <c r="C49" s="4" t="s">
        <v>31</v>
      </c>
      <c r="D49" s="37">
        <v>0</v>
      </c>
      <c r="E49" s="29">
        <f t="shared" si="8"/>
        <v>0</v>
      </c>
      <c r="F49" s="30">
        <f>D49/$E$13</f>
        <v>0</v>
      </c>
      <c r="G49" s="41">
        <v>0</v>
      </c>
      <c r="H49" s="29">
        <f t="shared" si="10"/>
        <v>0</v>
      </c>
      <c r="I49" s="29">
        <f>G49/$H$13</f>
        <v>0</v>
      </c>
    </row>
    <row r="50" spans="3:9" s="1" customFormat="1" ht="15">
      <c r="C50" s="9" t="s">
        <v>34</v>
      </c>
      <c r="D50" s="162">
        <f>+D48+D49</f>
        <v>6500</v>
      </c>
      <c r="E50" s="159">
        <f t="shared" si="8"/>
        <v>0.0025520450322087714</v>
      </c>
      <c r="F50" s="160">
        <f t="shared" si="9"/>
        <v>0.00035477301240603016</v>
      </c>
      <c r="G50" s="161">
        <f>+G48+G49</f>
        <v>0</v>
      </c>
      <c r="H50" s="159">
        <f t="shared" si="10"/>
        <v>0</v>
      </c>
      <c r="I50" s="159">
        <f t="shared" si="11"/>
        <v>0</v>
      </c>
    </row>
    <row r="51" spans="2:9" s="24" customFormat="1" ht="15">
      <c r="B51" s="190" t="s">
        <v>20</v>
      </c>
      <c r="C51" s="189" t="s">
        <v>136</v>
      </c>
      <c r="D51" s="99" t="s">
        <v>15</v>
      </c>
      <c r="E51" s="99" t="s">
        <v>25</v>
      </c>
      <c r="F51" s="99" t="s">
        <v>30</v>
      </c>
      <c r="G51" s="99" t="s">
        <v>15</v>
      </c>
      <c r="H51" s="99" t="s">
        <v>25</v>
      </c>
      <c r="I51" s="100" t="s">
        <v>30</v>
      </c>
    </row>
    <row r="52" spans="3:9" s="1" customFormat="1" ht="15">
      <c r="C52" s="3" t="s">
        <v>139</v>
      </c>
      <c r="D52" s="142">
        <v>0</v>
      </c>
      <c r="E52" s="21">
        <f t="shared" si="8"/>
        <v>0</v>
      </c>
      <c r="F52" s="22">
        <f t="shared" si="9"/>
        <v>0</v>
      </c>
      <c r="G52" s="143">
        <v>0</v>
      </c>
      <c r="H52" s="21">
        <f t="shared" si="10"/>
        <v>0</v>
      </c>
      <c r="I52" s="21">
        <f>G52/$H$13</f>
        <v>0</v>
      </c>
    </row>
    <row r="53" spans="3:9" s="1" customFormat="1" ht="15">
      <c r="C53" s="3" t="s">
        <v>140</v>
      </c>
      <c r="D53" s="142">
        <v>0</v>
      </c>
      <c r="E53" s="21">
        <f t="shared" si="8"/>
        <v>0</v>
      </c>
      <c r="F53" s="22">
        <f t="shared" si="9"/>
        <v>0</v>
      </c>
      <c r="G53" s="143">
        <v>0</v>
      </c>
      <c r="H53" s="21">
        <f t="shared" si="10"/>
        <v>0</v>
      </c>
      <c r="I53" s="21">
        <f>G53/$H$13</f>
        <v>0</v>
      </c>
    </row>
    <row r="54" spans="3:9" s="1" customFormat="1" ht="15">
      <c r="C54" s="9" t="s">
        <v>141</v>
      </c>
      <c r="D54" s="70">
        <f>SUM(D52:D53)</f>
        <v>0</v>
      </c>
      <c r="E54" s="21">
        <f t="shared" si="8"/>
        <v>0</v>
      </c>
      <c r="F54" s="22">
        <f t="shared" si="9"/>
        <v>0</v>
      </c>
      <c r="G54" s="73">
        <f>SUM(G52:G53)</f>
        <v>0</v>
      </c>
      <c r="H54" s="21">
        <f t="shared" si="10"/>
        <v>0</v>
      </c>
      <c r="I54" s="21">
        <f>G54/$H$13</f>
        <v>0</v>
      </c>
    </row>
    <row r="55" spans="3:9" s="1" customFormat="1" ht="15">
      <c r="C55" s="3" t="s">
        <v>142</v>
      </c>
      <c r="D55" s="70"/>
      <c r="E55" s="71"/>
      <c r="F55" s="72"/>
      <c r="G55" s="73"/>
      <c r="H55" s="71"/>
      <c r="I55" s="71"/>
    </row>
    <row r="56" spans="3:9" s="1" customFormat="1" ht="15">
      <c r="C56" s="4" t="s">
        <v>144</v>
      </c>
      <c r="D56" s="89"/>
      <c r="E56" s="68"/>
      <c r="F56" s="69"/>
      <c r="G56" s="67"/>
      <c r="H56" s="68"/>
      <c r="I56" s="68"/>
    </row>
    <row r="57" spans="3:9" s="1" customFormat="1" ht="15">
      <c r="C57" s="3" t="s">
        <v>143</v>
      </c>
      <c r="D57" s="89"/>
      <c r="E57" s="68"/>
      <c r="F57" s="69"/>
      <c r="G57" s="67"/>
      <c r="H57" s="68"/>
      <c r="I57" s="68"/>
    </row>
    <row r="58" spans="3:9" s="1" customFormat="1" ht="15">
      <c r="C58" s="4" t="s">
        <v>146</v>
      </c>
      <c r="D58" s="90"/>
      <c r="E58" s="19"/>
      <c r="F58" s="20"/>
      <c r="G58" s="91"/>
      <c r="H58" s="19"/>
      <c r="I58" s="19"/>
    </row>
    <row r="59" spans="3:9" s="1" customFormat="1" ht="15">
      <c r="C59" s="4" t="s">
        <v>145</v>
      </c>
      <c r="D59" s="92"/>
      <c r="E59" s="144"/>
      <c r="F59" s="20"/>
      <c r="G59" s="93"/>
      <c r="H59" s="144"/>
      <c r="I59" s="19"/>
    </row>
    <row r="60" spans="2:9" s="24" customFormat="1" ht="15">
      <c r="B60" s="190" t="s">
        <v>21</v>
      </c>
      <c r="C60" s="188" t="s">
        <v>123</v>
      </c>
      <c r="D60" s="99"/>
      <c r="E60" s="99">
        <v>2003</v>
      </c>
      <c r="F60" s="99"/>
      <c r="G60" s="99"/>
      <c r="H60" s="99">
        <v>2002</v>
      </c>
      <c r="I60" s="100"/>
    </row>
    <row r="61" spans="3:9" s="1" customFormat="1" ht="15">
      <c r="C61" s="3" t="s">
        <v>22</v>
      </c>
      <c r="D61" s="52"/>
      <c r="E61" s="79">
        <v>104</v>
      </c>
      <c r="F61" s="53"/>
      <c r="G61" s="54"/>
      <c r="H61" s="79">
        <v>0</v>
      </c>
      <c r="I61" s="55"/>
    </row>
    <row r="62" spans="3:9" s="1" customFormat="1" ht="15">
      <c r="C62" s="3" t="s">
        <v>29</v>
      </c>
      <c r="D62" s="39"/>
      <c r="E62" s="79">
        <v>104</v>
      </c>
      <c r="F62" s="7"/>
      <c r="G62" s="8"/>
      <c r="H62" s="79">
        <v>0</v>
      </c>
      <c r="I62" s="40"/>
    </row>
    <row r="63" spans="3:9" s="1" customFormat="1" ht="15">
      <c r="C63" s="10" t="s">
        <v>157</v>
      </c>
      <c r="D63" s="39"/>
      <c r="E63" s="79">
        <v>42</v>
      </c>
      <c r="F63" s="7"/>
      <c r="G63" s="8"/>
      <c r="H63" s="79">
        <v>0</v>
      </c>
      <c r="I63" s="40"/>
    </row>
    <row r="64" spans="3:9" s="1" customFormat="1" ht="15">
      <c r="C64" s="3" t="s">
        <v>158</v>
      </c>
      <c r="D64" s="58"/>
      <c r="E64" s="79">
        <v>14</v>
      </c>
      <c r="F64" s="59"/>
      <c r="G64" s="60"/>
      <c r="H64" s="79">
        <v>0</v>
      </c>
      <c r="I64" s="61"/>
    </row>
    <row r="65" spans="2:9" s="24" customFormat="1" ht="15">
      <c r="B65" s="190" t="s">
        <v>23</v>
      </c>
      <c r="C65" s="189" t="s">
        <v>152</v>
      </c>
      <c r="D65" s="99"/>
      <c r="E65" s="99"/>
      <c r="F65" s="99"/>
      <c r="G65" s="99"/>
      <c r="H65" s="99"/>
      <c r="I65" s="100"/>
    </row>
    <row r="66" spans="3:9" s="1" customFormat="1" ht="15">
      <c r="C66" s="3" t="s">
        <v>128</v>
      </c>
      <c r="D66" s="52"/>
      <c r="E66" s="79">
        <v>37</v>
      </c>
      <c r="F66" s="53"/>
      <c r="G66" s="54"/>
      <c r="H66" s="79">
        <v>30</v>
      </c>
      <c r="I66" s="55"/>
    </row>
    <row r="67" spans="3:9" s="1" customFormat="1" ht="15">
      <c r="C67" s="3" t="s">
        <v>125</v>
      </c>
      <c r="D67" s="39"/>
      <c r="E67" s="79">
        <v>10</v>
      </c>
      <c r="F67" s="7"/>
      <c r="G67" s="8"/>
      <c r="H67" s="79">
        <v>10</v>
      </c>
      <c r="I67" s="40"/>
    </row>
    <row r="68" spans="3:9" s="1" customFormat="1" ht="15">
      <c r="C68" s="3" t="s">
        <v>126</v>
      </c>
      <c r="D68" s="39"/>
      <c r="E68" s="79">
        <v>1</v>
      </c>
      <c r="F68" s="7"/>
      <c r="G68" s="8"/>
      <c r="H68" s="79">
        <v>1</v>
      </c>
      <c r="I68" s="40"/>
    </row>
    <row r="69" spans="3:9" s="1" customFormat="1" ht="15">
      <c r="C69" s="3" t="s">
        <v>106</v>
      </c>
      <c r="D69" s="39"/>
      <c r="E69" s="79">
        <v>3</v>
      </c>
      <c r="F69" s="7"/>
      <c r="G69" s="8"/>
      <c r="H69" s="79"/>
      <c r="I69" s="40"/>
    </row>
    <row r="70" spans="3:9" s="1" customFormat="1" ht="15">
      <c r="C70" s="4" t="s">
        <v>127</v>
      </c>
      <c r="D70" s="39"/>
      <c r="E70" s="79">
        <v>1</v>
      </c>
      <c r="F70" s="7"/>
      <c r="G70" s="8"/>
      <c r="H70" s="79">
        <v>1</v>
      </c>
      <c r="I70" s="40"/>
    </row>
    <row r="71" spans="3:9" s="1" customFormat="1" ht="15">
      <c r="C71" s="3" t="s">
        <v>161</v>
      </c>
      <c r="D71" s="39"/>
      <c r="E71" s="79">
        <v>18</v>
      </c>
      <c r="F71" s="7"/>
      <c r="G71" s="8"/>
      <c r="H71" s="79">
        <v>16</v>
      </c>
      <c r="I71" s="40"/>
    </row>
    <row r="72" spans="3:9" s="1" customFormat="1" ht="15">
      <c r="C72" s="3" t="s">
        <v>24</v>
      </c>
      <c r="D72" s="39"/>
      <c r="E72" s="80">
        <v>0.17</v>
      </c>
      <c r="F72" s="7"/>
      <c r="G72" s="8"/>
      <c r="H72" s="80">
        <v>0.12</v>
      </c>
      <c r="I72" s="40"/>
    </row>
    <row r="73" spans="3:9" s="1" customFormat="1" ht="15">
      <c r="C73" s="3" t="s">
        <v>35</v>
      </c>
      <c r="D73" s="39"/>
      <c r="E73" s="79">
        <v>2</v>
      </c>
      <c r="F73" s="7"/>
      <c r="G73" s="8"/>
      <c r="H73" s="79">
        <v>2</v>
      </c>
      <c r="I73" s="40"/>
    </row>
    <row r="74" spans="3:9" s="1" customFormat="1" ht="15">
      <c r="C74" s="4" t="s">
        <v>36</v>
      </c>
      <c r="D74" s="39"/>
      <c r="E74" s="80">
        <v>0</v>
      </c>
      <c r="F74" s="7"/>
      <c r="G74" s="8"/>
      <c r="H74" s="80">
        <v>0</v>
      </c>
      <c r="I74" s="40"/>
    </row>
    <row r="75" spans="3:9" s="1" customFormat="1" ht="15">
      <c r="C75" s="4" t="s">
        <v>156</v>
      </c>
      <c r="D75" s="58"/>
      <c r="E75" s="79">
        <v>0</v>
      </c>
      <c r="F75" s="59"/>
      <c r="G75" s="60"/>
      <c r="H75" s="79">
        <v>0</v>
      </c>
      <c r="I75" s="61"/>
    </row>
    <row r="76" spans="2:9" s="24" customFormat="1" ht="15">
      <c r="B76" s="191" t="s">
        <v>28</v>
      </c>
      <c r="C76" s="192" t="s">
        <v>37</v>
      </c>
      <c r="D76" s="192"/>
      <c r="E76" s="192"/>
      <c r="F76" s="192"/>
      <c r="G76" s="192"/>
      <c r="H76" s="192"/>
      <c r="I76" s="193"/>
    </row>
    <row r="77" spans="2:9" s="24" customFormat="1" ht="15">
      <c r="B77" s="194"/>
      <c r="C77" s="195" t="s">
        <v>38</v>
      </c>
      <c r="D77" s="195"/>
      <c r="E77" s="195"/>
      <c r="F77" s="195"/>
      <c r="G77" s="195"/>
      <c r="H77" s="195"/>
      <c r="I77" s="196"/>
    </row>
    <row r="78" spans="3:9" s="1" customFormat="1" ht="15">
      <c r="C78" s="11" t="s">
        <v>39</v>
      </c>
      <c r="D78" s="163"/>
      <c r="E78" s="81">
        <v>0</v>
      </c>
      <c r="F78" s="177"/>
      <c r="G78" s="178"/>
      <c r="H78" s="81">
        <v>0</v>
      </c>
      <c r="I78" s="181"/>
    </row>
    <row r="79" spans="3:9" s="1" customFormat="1" ht="15">
      <c r="C79" s="12" t="s">
        <v>40</v>
      </c>
      <c r="D79" s="164"/>
      <c r="E79" s="82">
        <v>0</v>
      </c>
      <c r="F79" s="171"/>
      <c r="G79" s="172"/>
      <c r="H79" s="82">
        <v>0</v>
      </c>
      <c r="I79" s="173"/>
    </row>
    <row r="80" spans="3:9" s="1" customFormat="1" ht="15">
      <c r="C80" s="3" t="s">
        <v>41</v>
      </c>
      <c r="D80" s="165"/>
      <c r="E80" s="183"/>
      <c r="F80" s="179"/>
      <c r="G80" s="180"/>
      <c r="H80" s="183"/>
      <c r="I80" s="182"/>
    </row>
    <row r="81" spans="3:9" s="1" customFormat="1" ht="15">
      <c r="C81" s="3" t="s">
        <v>42</v>
      </c>
      <c r="D81" s="163"/>
      <c r="E81" s="184"/>
      <c r="F81" s="177"/>
      <c r="G81" s="178"/>
      <c r="H81" s="184"/>
      <c r="I81" s="181"/>
    </row>
    <row r="82" spans="3:9" s="1" customFormat="1" ht="15">
      <c r="C82" s="14" t="s">
        <v>132</v>
      </c>
      <c r="D82" s="163"/>
      <c r="E82" s="84">
        <v>2</v>
      </c>
      <c r="F82" s="177"/>
      <c r="G82" s="178"/>
      <c r="H82" s="84"/>
      <c r="I82" s="181"/>
    </row>
    <row r="83" spans="3:9" s="1" customFormat="1" ht="15">
      <c r="C83" s="3" t="s">
        <v>43</v>
      </c>
      <c r="D83" s="165"/>
      <c r="E83" s="183"/>
      <c r="F83" s="179"/>
      <c r="G83" s="180"/>
      <c r="H83" s="183"/>
      <c r="I83" s="182"/>
    </row>
    <row r="84" spans="3:9" s="1" customFormat="1" ht="15">
      <c r="C84" s="3" t="s">
        <v>42</v>
      </c>
      <c r="D84" s="163"/>
      <c r="E84" s="184"/>
      <c r="F84" s="177"/>
      <c r="G84" s="178"/>
      <c r="H84" s="184"/>
      <c r="I84" s="181"/>
    </row>
    <row r="85" spans="3:9" s="1" customFormat="1" ht="15">
      <c r="C85" s="14" t="s">
        <v>133</v>
      </c>
      <c r="D85" s="163"/>
      <c r="E85" s="84">
        <v>2</v>
      </c>
      <c r="F85" s="177"/>
      <c r="G85" s="178"/>
      <c r="H85" s="84"/>
      <c r="I85" s="181"/>
    </row>
    <row r="86" spans="3:9" s="1" customFormat="1" ht="15">
      <c r="C86" s="3" t="s">
        <v>44</v>
      </c>
      <c r="D86" s="165"/>
      <c r="E86" s="183"/>
      <c r="F86" s="179"/>
      <c r="G86" s="180"/>
      <c r="H86" s="183"/>
      <c r="I86" s="182"/>
    </row>
    <row r="87" spans="3:9" s="1" customFormat="1" ht="15">
      <c r="C87" s="3" t="s">
        <v>162</v>
      </c>
      <c r="D87" s="163"/>
      <c r="E87" s="184"/>
      <c r="F87" s="177"/>
      <c r="G87" s="178"/>
      <c r="H87" s="184"/>
      <c r="I87" s="181"/>
    </row>
    <row r="88" spans="3:9" s="1" customFormat="1" ht="15">
      <c r="C88" s="14" t="s">
        <v>131</v>
      </c>
      <c r="D88" s="163"/>
      <c r="E88" s="84">
        <v>1</v>
      </c>
      <c r="F88" s="177"/>
      <c r="G88" s="178"/>
      <c r="H88" s="84"/>
      <c r="I88" s="181"/>
    </row>
    <row r="89" spans="3:9" s="1" customFormat="1" ht="15">
      <c r="C89" s="87" t="s">
        <v>45</v>
      </c>
      <c r="D89" s="164"/>
      <c r="E89" s="185"/>
      <c r="F89" s="171"/>
      <c r="G89" s="172"/>
      <c r="H89" s="185"/>
      <c r="I89" s="173"/>
    </row>
    <row r="90" spans="3:9" s="1" customFormat="1" ht="15">
      <c r="C90" s="15" t="s">
        <v>159</v>
      </c>
      <c r="D90" s="163"/>
      <c r="E90" s="184"/>
      <c r="F90" s="177"/>
      <c r="G90" s="178"/>
      <c r="H90" s="184"/>
      <c r="I90" s="181"/>
    </row>
    <row r="91" spans="3:9" s="1" customFormat="1" ht="15">
      <c r="C91" s="14" t="s">
        <v>160</v>
      </c>
      <c r="D91" s="163"/>
      <c r="E91" s="84"/>
      <c r="F91" s="177"/>
      <c r="G91" s="178"/>
      <c r="H91" s="84"/>
      <c r="I91" s="181"/>
    </row>
    <row r="92" spans="3:9" s="1" customFormat="1" ht="15">
      <c r="C92" s="88" t="s">
        <v>107</v>
      </c>
      <c r="D92" s="165"/>
      <c r="E92" s="183"/>
      <c r="F92" s="179"/>
      <c r="G92" s="180"/>
      <c r="H92" s="183"/>
      <c r="I92" s="182"/>
    </row>
    <row r="93" spans="3:9" s="1" customFormat="1" ht="15">
      <c r="C93" s="15" t="s">
        <v>159</v>
      </c>
      <c r="D93" s="163"/>
      <c r="E93" s="184"/>
      <c r="F93" s="177"/>
      <c r="G93" s="178"/>
      <c r="H93" s="184"/>
      <c r="I93" s="181"/>
    </row>
    <row r="94" spans="3:9" s="1" customFormat="1" ht="15">
      <c r="C94" s="14" t="s">
        <v>160</v>
      </c>
      <c r="D94" s="163"/>
      <c r="E94" s="84">
        <v>2</v>
      </c>
      <c r="F94" s="177"/>
      <c r="G94" s="178"/>
      <c r="H94" s="84"/>
      <c r="I94" s="181"/>
    </row>
    <row r="95" spans="3:9" s="1" customFormat="1" ht="15">
      <c r="C95" s="3" t="s">
        <v>46</v>
      </c>
      <c r="D95" s="165"/>
      <c r="E95" s="183"/>
      <c r="F95" s="179"/>
      <c r="G95" s="180"/>
      <c r="H95" s="183"/>
      <c r="I95" s="182"/>
    </row>
    <row r="96" spans="3:9" s="1" customFormat="1" ht="15">
      <c r="C96" s="3" t="s">
        <v>47</v>
      </c>
      <c r="D96" s="163"/>
      <c r="E96" s="184"/>
      <c r="F96" s="177"/>
      <c r="G96" s="178"/>
      <c r="H96" s="184"/>
      <c r="I96" s="181"/>
    </row>
    <row r="97" spans="3:9" s="1" customFormat="1" ht="15">
      <c r="C97" s="14" t="s">
        <v>134</v>
      </c>
      <c r="D97" s="163"/>
      <c r="E97" s="84">
        <v>2</v>
      </c>
      <c r="F97" s="177"/>
      <c r="G97" s="178"/>
      <c r="H97" s="84"/>
      <c r="I97" s="181"/>
    </row>
    <row r="98" spans="3:9" s="1" customFormat="1" ht="15">
      <c r="C98" s="3" t="s">
        <v>129</v>
      </c>
      <c r="D98" s="165"/>
      <c r="E98" s="183"/>
      <c r="F98" s="179"/>
      <c r="G98" s="180"/>
      <c r="H98" s="183"/>
      <c r="I98" s="182"/>
    </row>
    <row r="99" spans="3:9" s="1" customFormat="1" ht="15">
      <c r="C99" s="3" t="s">
        <v>48</v>
      </c>
      <c r="D99" s="163"/>
      <c r="E99" s="184"/>
      <c r="F99" s="177"/>
      <c r="G99" s="178"/>
      <c r="H99" s="184"/>
      <c r="I99" s="181"/>
    </row>
    <row r="100" spans="3:9" s="1" customFormat="1" ht="15">
      <c r="C100" s="14" t="s">
        <v>135</v>
      </c>
      <c r="D100" s="163"/>
      <c r="E100" s="84">
        <v>2</v>
      </c>
      <c r="F100" s="177"/>
      <c r="G100" s="178"/>
      <c r="H100" s="84"/>
      <c r="I100" s="181"/>
    </row>
    <row r="101" spans="3:9" s="1" customFormat="1" ht="15">
      <c r="C101" s="3" t="s">
        <v>49</v>
      </c>
      <c r="D101" s="164"/>
      <c r="E101" s="185"/>
      <c r="F101" s="171"/>
      <c r="G101" s="172"/>
      <c r="H101" s="185"/>
      <c r="I101" s="173"/>
    </row>
    <row r="102" spans="3:9" s="1" customFormat="1" ht="15">
      <c r="C102" s="10" t="s">
        <v>50</v>
      </c>
      <c r="D102" s="166"/>
      <c r="E102" s="83">
        <v>40</v>
      </c>
      <c r="F102" s="174"/>
      <c r="G102" s="175"/>
      <c r="H102" s="83">
        <v>0</v>
      </c>
      <c r="I102" s="176"/>
    </row>
    <row r="103" spans="3:9" s="1" customFormat="1" ht="15">
      <c r="C103" s="3" t="s">
        <v>51</v>
      </c>
      <c r="D103" s="166"/>
      <c r="E103" s="83">
        <v>6</v>
      </c>
      <c r="F103" s="174"/>
      <c r="G103" s="175"/>
      <c r="H103" s="83">
        <v>0</v>
      </c>
      <c r="I103" s="176"/>
    </row>
    <row r="104" spans="3:9" s="1" customFormat="1" ht="15">
      <c r="C104" s="11" t="s">
        <v>52</v>
      </c>
      <c r="D104" s="163"/>
      <c r="E104" s="84">
        <v>8</v>
      </c>
      <c r="F104" s="177"/>
      <c r="G104" s="178"/>
      <c r="H104" s="84">
        <v>0</v>
      </c>
      <c r="I104" s="181"/>
    </row>
    <row r="105" spans="3:9" s="1" customFormat="1" ht="15">
      <c r="C105" s="3" t="s">
        <v>53</v>
      </c>
      <c r="D105" s="164"/>
      <c r="E105" s="186"/>
      <c r="F105" s="171"/>
      <c r="G105" s="172"/>
      <c r="H105" s="186"/>
      <c r="I105" s="173"/>
    </row>
    <row r="106" spans="3:9" s="1" customFormat="1" ht="15">
      <c r="C106" s="10" t="s">
        <v>50</v>
      </c>
      <c r="D106" s="166"/>
      <c r="E106" s="85">
        <v>1</v>
      </c>
      <c r="F106" s="174"/>
      <c r="G106" s="175"/>
      <c r="H106" s="85">
        <v>0</v>
      </c>
      <c r="I106" s="176"/>
    </row>
    <row r="107" spans="3:9" s="1" customFormat="1" ht="15">
      <c r="C107" s="3" t="s">
        <v>51</v>
      </c>
      <c r="D107" s="166"/>
      <c r="E107" s="85">
        <v>1</v>
      </c>
      <c r="F107" s="174"/>
      <c r="G107" s="175"/>
      <c r="H107" s="85">
        <v>0</v>
      </c>
      <c r="I107" s="176"/>
    </row>
    <row r="108" spans="3:9" s="1" customFormat="1" ht="15">
      <c r="C108" s="11" t="s">
        <v>52</v>
      </c>
      <c r="D108" s="163"/>
      <c r="E108" s="86">
        <v>0.04</v>
      </c>
      <c r="F108" s="177"/>
      <c r="G108" s="178"/>
      <c r="H108" s="86">
        <v>0</v>
      </c>
      <c r="I108" s="181"/>
    </row>
    <row r="109" spans="3:9" s="1" customFormat="1" ht="15">
      <c r="C109" s="13" t="s">
        <v>92</v>
      </c>
      <c r="D109" s="164"/>
      <c r="E109" s="167">
        <f>+'Anexo I'!G27</f>
        <v>17172208</v>
      </c>
      <c r="F109" s="171"/>
      <c r="G109" s="172"/>
      <c r="H109" s="167">
        <f>+'Anexo I'!I27</f>
        <v>15065918</v>
      </c>
      <c r="I109" s="173"/>
    </row>
    <row r="110" spans="3:9" s="1" customFormat="1" ht="15">
      <c r="C110" s="4" t="s">
        <v>54</v>
      </c>
      <c r="D110" s="166"/>
      <c r="E110" s="168"/>
      <c r="F110" s="174"/>
      <c r="G110" s="175"/>
      <c r="H110" s="168"/>
      <c r="I110" s="176"/>
    </row>
    <row r="111" spans="3:9" s="1" customFormat="1" ht="15">
      <c r="C111" s="4" t="s">
        <v>55</v>
      </c>
      <c r="D111" s="166"/>
      <c r="E111" s="169">
        <f>+'Anexo I'!G39/'Anexo I'!G27</f>
        <v>0.03585875503022092</v>
      </c>
      <c r="F111" s="174"/>
      <c r="G111" s="175"/>
      <c r="H111" s="65">
        <f>+'Anexo I'!I39/'Anexo I'!I27</f>
        <v>0.0448635124656858</v>
      </c>
      <c r="I111" s="176"/>
    </row>
    <row r="112" spans="3:9" s="1" customFormat="1" ht="15">
      <c r="C112" s="4" t="s">
        <v>56</v>
      </c>
      <c r="D112" s="166"/>
      <c r="E112" s="169">
        <f>+'Anexo I'!G30/'Anexo I'!G27</f>
        <v>0.6368863573047799</v>
      </c>
      <c r="F112" s="174"/>
      <c r="G112" s="175"/>
      <c r="H112" s="65">
        <f>+'Anexo I'!I30/'Anexo I'!I27</f>
        <v>0.7238284451037102</v>
      </c>
      <c r="I112" s="176"/>
    </row>
    <row r="113" spans="3:9" s="1" customFormat="1" ht="15">
      <c r="C113" s="4" t="s">
        <v>130</v>
      </c>
      <c r="D113" s="166"/>
      <c r="E113" s="169">
        <f>+'Anexo I'!G34/'Anexo I'!G27</f>
        <v>0.07142220732476569</v>
      </c>
      <c r="F113" s="174"/>
      <c r="G113" s="175"/>
      <c r="H113" s="65">
        <f>+'Anexo I'!I34/'Anexo I'!I27</f>
        <v>0.05903988060999668</v>
      </c>
      <c r="I113" s="176"/>
    </row>
    <row r="114" spans="3:9" s="1" customFormat="1" ht="15">
      <c r="C114" s="4" t="s">
        <v>57</v>
      </c>
      <c r="D114" s="166"/>
      <c r="E114" s="169">
        <f>+'Anexo I'!G38/'Anexo I'!G27</f>
        <v>0.2542883827170041</v>
      </c>
      <c r="F114" s="174"/>
      <c r="G114" s="175"/>
      <c r="H114" s="65">
        <f>+'Anexo I'!I38/'Anexo I'!I27</f>
        <v>0.1711463582902814</v>
      </c>
      <c r="I114" s="176"/>
    </row>
    <row r="115" spans="3:9" s="1" customFormat="1" ht="15">
      <c r="C115" s="10" t="s">
        <v>58</v>
      </c>
      <c r="D115" s="166"/>
      <c r="E115" s="169">
        <f>+'Anexo I'!G42/'Anexo I'!G27</f>
        <v>0.00037851859236738805</v>
      </c>
      <c r="F115" s="174"/>
      <c r="G115" s="175"/>
      <c r="H115" s="65">
        <f>+'Anexo I'!I42/'Anexo I'!I27</f>
        <v>0</v>
      </c>
      <c r="I115" s="176"/>
    </row>
    <row r="116" spans="3:9" s="1" customFormat="1" ht="15">
      <c r="C116" s="15" t="s">
        <v>99</v>
      </c>
      <c r="D116" s="166"/>
      <c r="E116" s="170">
        <f>+'Anexo I'!G43/'Anexo I'!G27</f>
        <v>0.0011657790308619602</v>
      </c>
      <c r="F116" s="174"/>
      <c r="G116" s="175"/>
      <c r="H116" s="27">
        <f>+'Anexo I'!I43/'Anexo I'!I27</f>
        <v>0.0011218035303258652</v>
      </c>
      <c r="I116" s="176"/>
    </row>
    <row r="117" spans="2:9" s="24" customFormat="1" ht="15">
      <c r="B117" s="190" t="s">
        <v>147</v>
      </c>
      <c r="C117" s="188" t="s">
        <v>108</v>
      </c>
      <c r="D117" s="95"/>
      <c r="E117" s="95"/>
      <c r="F117" s="95"/>
      <c r="G117" s="95"/>
      <c r="H117" s="95"/>
      <c r="I117" s="197"/>
    </row>
    <row r="118" spans="1:9" s="1" customFormat="1" ht="15">
      <c r="A118" s="199"/>
      <c r="B118" s="75"/>
      <c r="C118" s="43"/>
      <c r="D118" s="43"/>
      <c r="E118" s="43"/>
      <c r="F118" s="43"/>
      <c r="G118" s="43"/>
      <c r="H118" s="43"/>
      <c r="I118" s="76"/>
    </row>
    <row r="119" spans="1:9" s="1" customFormat="1" ht="15">
      <c r="A119" s="199"/>
      <c r="B119" s="75"/>
      <c r="C119" s="43"/>
      <c r="D119" s="43"/>
      <c r="E119" s="43"/>
      <c r="F119" s="43"/>
      <c r="G119" s="43"/>
      <c r="H119" s="43"/>
      <c r="I119" s="76"/>
    </row>
    <row r="120" spans="1:9" s="1" customFormat="1" ht="15">
      <c r="A120" s="199"/>
      <c r="B120" s="75"/>
      <c r="C120" s="43"/>
      <c r="D120" s="43"/>
      <c r="E120" s="43"/>
      <c r="F120" s="43"/>
      <c r="G120" s="43"/>
      <c r="H120" s="43"/>
      <c r="I120" s="76"/>
    </row>
    <row r="121" spans="1:9" s="1" customFormat="1" ht="15">
      <c r="A121" s="199"/>
      <c r="B121" s="75"/>
      <c r="C121" s="43"/>
      <c r="D121" s="43"/>
      <c r="E121" s="43"/>
      <c r="F121" s="43"/>
      <c r="G121" s="43"/>
      <c r="H121" s="43"/>
      <c r="I121" s="76"/>
    </row>
    <row r="122" spans="1:9" s="1" customFormat="1" ht="15">
      <c r="A122" s="199"/>
      <c r="B122" s="75"/>
      <c r="C122" s="43"/>
      <c r="D122" s="43"/>
      <c r="E122" s="43"/>
      <c r="F122" s="43"/>
      <c r="G122" s="43"/>
      <c r="H122" s="43"/>
      <c r="I122" s="76"/>
    </row>
    <row r="123" spans="1:9" s="1" customFormat="1" ht="15">
      <c r="A123" s="199"/>
      <c r="B123" s="75"/>
      <c r="C123" s="43"/>
      <c r="D123" s="43"/>
      <c r="E123" s="43"/>
      <c r="F123" s="43"/>
      <c r="G123" s="43"/>
      <c r="H123" s="43"/>
      <c r="I123" s="76"/>
    </row>
    <row r="124" spans="1:9" s="1" customFormat="1" ht="15">
      <c r="A124" s="199"/>
      <c r="B124" s="75"/>
      <c r="C124" s="43"/>
      <c r="D124" s="43"/>
      <c r="E124" s="43"/>
      <c r="F124" s="43"/>
      <c r="G124" s="43"/>
      <c r="H124" s="43"/>
      <c r="I124" s="76"/>
    </row>
    <row r="125" spans="1:9" s="1" customFormat="1" ht="15">
      <c r="A125" s="199"/>
      <c r="B125" s="75"/>
      <c r="C125" s="43"/>
      <c r="D125" s="43"/>
      <c r="E125" s="43"/>
      <c r="F125" s="43"/>
      <c r="G125" s="43"/>
      <c r="H125" s="43"/>
      <c r="I125" s="76"/>
    </row>
    <row r="126" spans="1:9" s="1" customFormat="1" ht="15">
      <c r="A126" s="199"/>
      <c r="B126" s="75"/>
      <c r="C126" s="43"/>
      <c r="D126" s="43"/>
      <c r="E126" s="43"/>
      <c r="F126" s="43"/>
      <c r="G126" s="43"/>
      <c r="H126" s="43"/>
      <c r="I126" s="76"/>
    </row>
    <row r="127" spans="1:9" s="1" customFormat="1" ht="15.75" thickBot="1">
      <c r="A127" s="199"/>
      <c r="B127" s="77"/>
      <c r="C127" s="44"/>
      <c r="D127" s="44"/>
      <c r="E127" s="44"/>
      <c r="F127" s="44"/>
      <c r="G127" s="44"/>
      <c r="H127" s="44"/>
      <c r="I127" s="78"/>
    </row>
    <row r="128" ht="3" customHeight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</sheetData>
  <sheetProtection password="9DE6" sheet="1" objects="1" scenarios="1"/>
  <mergeCells count="2">
    <mergeCell ref="D12:F12"/>
    <mergeCell ref="G12:I12"/>
  </mergeCells>
  <dataValidations count="6">
    <dataValidation errorStyle="warning" type="whole" showErrorMessage="1" errorTitle="Dado inválido." error="Digite 1, 2 ou 3." sqref="E82 H82 E85 H85 E88 H88 H100 E97 H97 E100">
      <formula1>1</formula1>
      <formula2>3</formula2>
    </dataValidation>
    <dataValidation type="decimal" operator="greaterThanOrEqual" allowBlank="1" showInputMessage="1" showErrorMessage="1" sqref="E78">
      <formula1>0</formula1>
    </dataValidation>
    <dataValidation allowBlank="1" showInputMessage="1" sqref="F18"/>
    <dataValidation errorStyle="warning" type="whole" showErrorMessage="1" errorTitle="Dado inválido." error="Digite 1, 2, 3 ou 4." sqref="G59:H59 E59">
      <formula1>1</formula1>
      <formula2>4</formula2>
    </dataValidation>
    <dataValidation errorStyle="warning" showErrorMessage="1" errorTitle="Dado inválido." error="Digite 1, 2, 3 ou 4." sqref="D59"/>
    <dataValidation errorStyle="warning" type="whole" showErrorMessage="1" errorTitle="Dado inválido." error="Digite 1, 2, 3, 4 ou 5." sqref="E94 H94 E91 H91">
      <formula1>1</formula1>
      <formula2>5</formula2>
    </dataValidation>
  </dataValidations>
  <printOptions horizontalCentered="1"/>
  <pageMargins left="0.3937007874015748" right="0.3937007874015748" top="0.3937007874015748" bottom="0" header="0" footer="0"/>
  <pageSetup fitToHeight="1" fitToWidth="1" horizontalDpi="1200" verticalDpi="1200" orientation="portrait" paperSize="9" scale="4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2:J44"/>
  <sheetViews>
    <sheetView showGridLines="0" workbookViewId="0" topLeftCell="A23">
      <selection activeCell="G42" sqref="G42"/>
    </sheetView>
  </sheetViews>
  <sheetFormatPr defaultColWidth="9.140625" defaultRowHeight="12.75" zeroHeight="1"/>
  <cols>
    <col min="1" max="1" width="0.42578125" style="1" customWidth="1"/>
    <col min="2" max="4" width="3.7109375" style="24" customWidth="1"/>
    <col min="5" max="5" width="49.421875" style="24" customWidth="1"/>
    <col min="6" max="9" width="9.140625" style="1" customWidth="1"/>
    <col min="10" max="10" width="0.42578125" style="1" customWidth="1"/>
    <col min="11" max="16384" width="0" style="1" hidden="1" customWidth="1"/>
  </cols>
  <sheetData>
    <row r="1" ht="13.5"/>
    <row r="2" ht="23.25">
      <c r="B2" s="47" t="s">
        <v>101</v>
      </c>
    </row>
    <row r="3" ht="16.5">
      <c r="B3" s="48" t="s">
        <v>100</v>
      </c>
    </row>
    <row r="4" ht="16.5">
      <c r="B4" s="26"/>
    </row>
    <row r="5" ht="13.5"/>
    <row r="6" spans="2:10" ht="15">
      <c r="B6" s="94" t="s">
        <v>59</v>
      </c>
      <c r="C6" s="95"/>
      <c r="D6" s="95"/>
      <c r="E6" s="95"/>
      <c r="F6" s="74"/>
      <c r="G6" s="56">
        <v>2003</v>
      </c>
      <c r="H6" s="74"/>
      <c r="I6" s="57">
        <v>2002</v>
      </c>
      <c r="J6" s="17"/>
    </row>
    <row r="7" spans="3:10" ht="15">
      <c r="C7" s="33" t="s">
        <v>60</v>
      </c>
      <c r="D7" s="33"/>
      <c r="E7" s="33"/>
      <c r="F7" s="102"/>
      <c r="G7" s="103">
        <f>SUM(G8:G11)</f>
        <v>18685979</v>
      </c>
      <c r="H7" s="114"/>
      <c r="I7" s="102">
        <f>SUM(I8:I11)</f>
        <v>16288743</v>
      </c>
      <c r="J7" s="18"/>
    </row>
    <row r="8" spans="3:10" ht="15">
      <c r="C8" s="33"/>
      <c r="D8" s="34" t="s">
        <v>74</v>
      </c>
      <c r="E8" s="33" t="s">
        <v>73</v>
      </c>
      <c r="F8" s="104"/>
      <c r="G8" s="105">
        <v>16564647</v>
      </c>
      <c r="H8" s="115"/>
      <c r="I8" s="116">
        <v>13921213</v>
      </c>
      <c r="J8" s="17"/>
    </row>
    <row r="9" spans="3:10" ht="15">
      <c r="C9" s="33"/>
      <c r="D9" s="34" t="s">
        <v>76</v>
      </c>
      <c r="E9" s="33" t="s">
        <v>75</v>
      </c>
      <c r="F9" s="104"/>
      <c r="G9" s="105">
        <v>2058993</v>
      </c>
      <c r="H9" s="115"/>
      <c r="I9" s="116">
        <v>2278376</v>
      </c>
      <c r="J9" s="17"/>
    </row>
    <row r="10" spans="3:10" ht="15">
      <c r="C10" s="33"/>
      <c r="D10" s="34" t="s">
        <v>77</v>
      </c>
      <c r="E10" s="35" t="s">
        <v>109</v>
      </c>
      <c r="F10" s="104"/>
      <c r="G10" s="105">
        <v>51432</v>
      </c>
      <c r="H10" s="115"/>
      <c r="I10" s="116">
        <v>77237</v>
      </c>
      <c r="J10" s="17"/>
    </row>
    <row r="11" spans="3:10" ht="15">
      <c r="C11" s="33"/>
      <c r="D11" s="34" t="s">
        <v>78</v>
      </c>
      <c r="E11" s="34" t="s">
        <v>110</v>
      </c>
      <c r="F11" s="104"/>
      <c r="G11" s="105">
        <v>10907</v>
      </c>
      <c r="H11" s="115"/>
      <c r="I11" s="116">
        <v>11917</v>
      </c>
      <c r="J11" s="17"/>
    </row>
    <row r="12" spans="3:10" ht="15">
      <c r="C12" s="33"/>
      <c r="D12" s="33"/>
      <c r="E12" s="33"/>
      <c r="F12" s="106"/>
      <c r="G12" s="107"/>
      <c r="H12" s="117"/>
      <c r="I12" s="106"/>
      <c r="J12" s="17"/>
    </row>
    <row r="13" spans="3:10" ht="15">
      <c r="C13" s="33" t="s">
        <v>61</v>
      </c>
      <c r="D13" s="33"/>
      <c r="E13" s="33"/>
      <c r="F13" s="108"/>
      <c r="G13" s="109">
        <f>SUM(G14:G18)</f>
        <v>1671461</v>
      </c>
      <c r="H13" s="118"/>
      <c r="I13" s="108">
        <f>SUM(I14:I18)</f>
        <v>1046375</v>
      </c>
      <c r="J13" s="18"/>
    </row>
    <row r="14" spans="3:10" ht="15">
      <c r="C14" s="33"/>
      <c r="D14" s="34" t="s">
        <v>81</v>
      </c>
      <c r="E14" s="33" t="s">
        <v>79</v>
      </c>
      <c r="F14" s="104"/>
      <c r="G14" s="105">
        <v>233967</v>
      </c>
      <c r="H14" s="115"/>
      <c r="I14" s="116">
        <v>281389</v>
      </c>
      <c r="J14" s="17"/>
    </row>
    <row r="15" spans="3:10" ht="15">
      <c r="C15" s="33"/>
      <c r="D15" s="34" t="s">
        <v>82</v>
      </c>
      <c r="E15" s="33" t="s">
        <v>80</v>
      </c>
      <c r="F15" s="104"/>
      <c r="G15" s="105">
        <v>1200320</v>
      </c>
      <c r="H15" s="115"/>
      <c r="I15" s="116">
        <v>397720</v>
      </c>
      <c r="J15" s="17"/>
    </row>
    <row r="16" spans="3:10" ht="15">
      <c r="C16" s="33"/>
      <c r="D16" s="34" t="s">
        <v>83</v>
      </c>
      <c r="E16" s="34" t="s">
        <v>91</v>
      </c>
      <c r="F16" s="104"/>
      <c r="G16" s="105">
        <v>197794</v>
      </c>
      <c r="H16" s="115"/>
      <c r="I16" s="116">
        <v>271014</v>
      </c>
      <c r="J16" s="17"/>
    </row>
    <row r="17" spans="3:10" ht="15">
      <c r="C17" s="33"/>
      <c r="D17" s="34" t="s">
        <v>84</v>
      </c>
      <c r="E17" s="33" t="s">
        <v>111</v>
      </c>
      <c r="F17" s="104"/>
      <c r="G17" s="105">
        <v>39380</v>
      </c>
      <c r="H17" s="115"/>
      <c r="I17" s="116">
        <v>96252</v>
      </c>
      <c r="J17" s="17"/>
    </row>
    <row r="18" spans="3:10" ht="15">
      <c r="C18" s="33"/>
      <c r="D18" s="34" t="s">
        <v>85</v>
      </c>
      <c r="E18" s="33" t="s">
        <v>112</v>
      </c>
      <c r="F18" s="104"/>
      <c r="G18" s="105">
        <v>0</v>
      </c>
      <c r="H18" s="115"/>
      <c r="I18" s="116">
        <v>0</v>
      </c>
      <c r="J18" s="17"/>
    </row>
    <row r="19" spans="3:10" ht="15.75" thickBot="1">
      <c r="C19" s="33"/>
      <c r="D19" s="33"/>
      <c r="E19" s="33"/>
      <c r="F19" s="110"/>
      <c r="G19" s="111"/>
      <c r="H19" s="119"/>
      <c r="I19" s="110"/>
      <c r="J19" s="17"/>
    </row>
    <row r="20" spans="3:10" ht="15">
      <c r="C20" s="34" t="s">
        <v>62</v>
      </c>
      <c r="D20" s="33"/>
      <c r="E20" s="33"/>
      <c r="F20" s="108"/>
      <c r="G20" s="109">
        <f>+G7-G13</f>
        <v>17014518</v>
      </c>
      <c r="H20" s="118"/>
      <c r="I20" s="108">
        <f>+I7-I13</f>
        <v>15242368</v>
      </c>
      <c r="J20" s="18"/>
    </row>
    <row r="21" spans="3:10" ht="15">
      <c r="C21" s="33" t="s">
        <v>63</v>
      </c>
      <c r="D21" s="33"/>
      <c r="E21" s="33"/>
      <c r="F21" s="102"/>
      <c r="G21" s="103">
        <f>SUM(G22:G24)</f>
        <v>61545</v>
      </c>
      <c r="H21" s="114"/>
      <c r="I21" s="102">
        <f>SUM(I22:I24)</f>
        <v>242590</v>
      </c>
      <c r="J21" s="18"/>
    </row>
    <row r="22" spans="3:10" ht="15">
      <c r="C22" s="33"/>
      <c r="D22" s="34" t="s">
        <v>87</v>
      </c>
      <c r="E22" s="34" t="s">
        <v>90</v>
      </c>
      <c r="F22" s="104"/>
      <c r="G22" s="105">
        <v>44545</v>
      </c>
      <c r="H22" s="115"/>
      <c r="I22" s="116">
        <v>49669</v>
      </c>
      <c r="J22" s="17"/>
    </row>
    <row r="23" spans="3:10" ht="15">
      <c r="C23" s="33"/>
      <c r="D23" s="34" t="s">
        <v>88</v>
      </c>
      <c r="E23" s="34" t="s">
        <v>150</v>
      </c>
      <c r="F23" s="104"/>
      <c r="G23" s="105">
        <v>17000</v>
      </c>
      <c r="H23" s="115"/>
      <c r="I23" s="116">
        <v>192921</v>
      </c>
      <c r="J23" s="17"/>
    </row>
    <row r="24" spans="3:10" ht="15">
      <c r="C24" s="33"/>
      <c r="D24" s="34" t="s">
        <v>89</v>
      </c>
      <c r="E24" s="33" t="s">
        <v>86</v>
      </c>
      <c r="F24" s="104"/>
      <c r="G24" s="105">
        <v>0</v>
      </c>
      <c r="H24" s="115"/>
      <c r="I24" s="116">
        <v>0</v>
      </c>
      <c r="J24" s="17"/>
    </row>
    <row r="25" spans="3:10" ht="15">
      <c r="C25" s="33" t="s">
        <v>64</v>
      </c>
      <c r="D25" s="33"/>
      <c r="E25" s="33"/>
      <c r="F25" s="104"/>
      <c r="G25" s="105">
        <v>219235</v>
      </c>
      <c r="H25" s="115"/>
      <c r="I25" s="116">
        <v>66140</v>
      </c>
      <c r="J25" s="17"/>
    </row>
    <row r="26" spans="3:10" ht="15.75" thickBot="1">
      <c r="C26" s="33" t="s">
        <v>65</v>
      </c>
      <c r="D26" s="33"/>
      <c r="E26" s="33"/>
      <c r="F26" s="112"/>
      <c r="G26" s="113">
        <v>0</v>
      </c>
      <c r="H26" s="120"/>
      <c r="I26" s="121">
        <v>0</v>
      </c>
      <c r="J26" s="17"/>
    </row>
    <row r="27" spans="2:10" ht="15">
      <c r="B27" s="96"/>
      <c r="C27" s="97" t="s">
        <v>117</v>
      </c>
      <c r="D27" s="98"/>
      <c r="E27" s="98"/>
      <c r="F27" s="108"/>
      <c r="G27" s="109">
        <f>+G20-G21+G25+G26</f>
        <v>17172208</v>
      </c>
      <c r="H27" s="118"/>
      <c r="I27" s="108">
        <f>+I20-I21+I25+I26</f>
        <v>15065918</v>
      </c>
      <c r="J27" s="18"/>
    </row>
    <row r="28" spans="2:10" ht="15">
      <c r="B28" s="94" t="s">
        <v>114</v>
      </c>
      <c r="C28" s="95"/>
      <c r="D28" s="95"/>
      <c r="E28" s="95"/>
      <c r="F28" s="95"/>
      <c r="G28" s="99">
        <v>2003</v>
      </c>
      <c r="H28" s="95"/>
      <c r="I28" s="100">
        <v>2002</v>
      </c>
      <c r="J28" s="101"/>
    </row>
    <row r="29" spans="2:10" ht="15">
      <c r="B29" s="33"/>
      <c r="C29" s="33" t="s">
        <v>66</v>
      </c>
      <c r="D29" s="33"/>
      <c r="E29" s="33"/>
      <c r="F29" s="102"/>
      <c r="G29" s="103">
        <f>+G30+G34+G38</f>
        <v>16529915</v>
      </c>
      <c r="H29" s="114"/>
      <c r="I29" s="102">
        <f>+I30+I34+I38</f>
        <v>14373107</v>
      </c>
      <c r="J29" s="18"/>
    </row>
    <row r="30" spans="3:10" ht="15">
      <c r="C30" s="33"/>
      <c r="D30" s="33" t="s">
        <v>67</v>
      </c>
      <c r="E30" s="33"/>
      <c r="F30" s="102"/>
      <c r="G30" s="103">
        <f>SUM(G31:G33)</f>
        <v>10936745</v>
      </c>
      <c r="H30" s="114"/>
      <c r="I30" s="102">
        <f>SUM(I31:I33)</f>
        <v>10905140</v>
      </c>
      <c r="J30" s="18"/>
    </row>
    <row r="31" spans="3:10" ht="15">
      <c r="C31" s="33"/>
      <c r="D31" s="33"/>
      <c r="E31" s="34" t="s">
        <v>68</v>
      </c>
      <c r="F31" s="104"/>
      <c r="G31" s="105">
        <v>6853914</v>
      </c>
      <c r="H31" s="115"/>
      <c r="I31" s="116">
        <v>5783182</v>
      </c>
      <c r="J31" s="17"/>
    </row>
    <row r="32" spans="3:10" ht="15">
      <c r="C32" s="33"/>
      <c r="D32" s="33"/>
      <c r="E32" s="33" t="s">
        <v>154</v>
      </c>
      <c r="F32" s="104"/>
      <c r="G32" s="105">
        <v>0</v>
      </c>
      <c r="H32" s="115"/>
      <c r="I32" s="116">
        <v>0</v>
      </c>
      <c r="J32" s="17"/>
    </row>
    <row r="33" spans="3:10" ht="15">
      <c r="C33" s="33"/>
      <c r="D33" s="33"/>
      <c r="E33" s="34" t="s">
        <v>155</v>
      </c>
      <c r="F33" s="104"/>
      <c r="G33" s="105">
        <v>4082831</v>
      </c>
      <c r="H33" s="115"/>
      <c r="I33" s="116">
        <v>5121958</v>
      </c>
      <c r="J33" s="17"/>
    </row>
    <row r="34" spans="3:10" ht="15">
      <c r="C34" s="33"/>
      <c r="D34" s="33" t="s">
        <v>153</v>
      </c>
      <c r="E34" s="33"/>
      <c r="F34" s="102"/>
      <c r="G34" s="103">
        <f>SUM(G35:G37)</f>
        <v>1226477</v>
      </c>
      <c r="H34" s="114"/>
      <c r="I34" s="102">
        <f>SUM(I35:I37)</f>
        <v>889490</v>
      </c>
      <c r="J34" s="18"/>
    </row>
    <row r="35" spans="3:10" ht="15">
      <c r="C35" s="33"/>
      <c r="D35" s="33"/>
      <c r="E35" s="34" t="s">
        <v>94</v>
      </c>
      <c r="F35" s="104"/>
      <c r="G35" s="105">
        <v>1055573</v>
      </c>
      <c r="H35" s="115"/>
      <c r="I35" s="116">
        <v>769702</v>
      </c>
      <c r="J35" s="17"/>
    </row>
    <row r="36" spans="3:10" ht="15">
      <c r="C36" s="33"/>
      <c r="D36" s="33"/>
      <c r="E36" s="33" t="s">
        <v>69</v>
      </c>
      <c r="F36" s="104"/>
      <c r="G36" s="105">
        <v>155392</v>
      </c>
      <c r="H36" s="115"/>
      <c r="I36" s="116">
        <v>108853</v>
      </c>
      <c r="J36" s="17"/>
    </row>
    <row r="37" spans="3:10" ht="15">
      <c r="C37" s="33"/>
      <c r="D37" s="33"/>
      <c r="E37" s="33" t="s">
        <v>95</v>
      </c>
      <c r="F37" s="104"/>
      <c r="G37" s="105">
        <v>15512</v>
      </c>
      <c r="H37" s="115"/>
      <c r="I37" s="116">
        <v>10935</v>
      </c>
      <c r="J37" s="17"/>
    </row>
    <row r="38" spans="3:10" ht="15">
      <c r="C38" s="33"/>
      <c r="D38" s="33" t="s">
        <v>93</v>
      </c>
      <c r="E38" s="33"/>
      <c r="F38" s="104"/>
      <c r="G38" s="105">
        <v>4366693</v>
      </c>
      <c r="H38" s="115"/>
      <c r="I38" s="116">
        <v>2578477</v>
      </c>
      <c r="J38" s="18"/>
    </row>
    <row r="39" spans="2:10" ht="15">
      <c r="B39" s="33"/>
      <c r="C39" s="33" t="s">
        <v>70</v>
      </c>
      <c r="D39" s="33"/>
      <c r="E39" s="33"/>
      <c r="F39" s="102"/>
      <c r="G39" s="103">
        <f>SUM(G40:G41)</f>
        <v>615774</v>
      </c>
      <c r="H39" s="114"/>
      <c r="I39" s="102">
        <f>SUM(I40:I41)</f>
        <v>675910</v>
      </c>
      <c r="J39" s="18"/>
    </row>
    <row r="40" spans="3:10" ht="15">
      <c r="C40" s="33"/>
      <c r="D40" s="33" t="s">
        <v>71</v>
      </c>
      <c r="E40" s="33"/>
      <c r="F40" s="104"/>
      <c r="G40" s="105">
        <v>401805</v>
      </c>
      <c r="H40" s="115"/>
      <c r="I40" s="116">
        <v>476366</v>
      </c>
      <c r="J40" s="17"/>
    </row>
    <row r="41" spans="3:10" ht="15">
      <c r="C41" s="33"/>
      <c r="D41" s="33" t="s">
        <v>72</v>
      </c>
      <c r="E41" s="33"/>
      <c r="F41" s="104"/>
      <c r="G41" s="105">
        <v>213969</v>
      </c>
      <c r="H41" s="115"/>
      <c r="I41" s="116">
        <v>199544</v>
      </c>
      <c r="J41" s="17"/>
    </row>
    <row r="42" spans="2:10" ht="15">
      <c r="B42" s="33"/>
      <c r="C42" s="33" t="s">
        <v>96</v>
      </c>
      <c r="D42" s="33"/>
      <c r="E42" s="33"/>
      <c r="F42" s="102"/>
      <c r="G42" s="103">
        <f>+'BS 2003'!D48</f>
        <v>6500</v>
      </c>
      <c r="H42" s="114"/>
      <c r="I42" s="102">
        <f>+'BS 2003'!G48</f>
        <v>0</v>
      </c>
      <c r="J42" s="18"/>
    </row>
    <row r="43" spans="2:10" ht="15.75" thickBot="1">
      <c r="B43" s="33"/>
      <c r="C43" s="33" t="s">
        <v>97</v>
      </c>
      <c r="D43" s="33"/>
      <c r="E43" s="33"/>
      <c r="F43" s="112"/>
      <c r="G43" s="113">
        <v>20019</v>
      </c>
      <c r="H43" s="120"/>
      <c r="I43" s="121">
        <v>16901</v>
      </c>
      <c r="J43" s="18"/>
    </row>
    <row r="44" spans="2:10" ht="15.75" thickBot="1">
      <c r="B44" s="122" t="s">
        <v>98</v>
      </c>
      <c r="C44" s="123"/>
      <c r="D44" s="123"/>
      <c r="E44" s="123"/>
      <c r="F44" s="124"/>
      <c r="G44" s="125">
        <f>+G29+G39+G42+G43</f>
        <v>17172208</v>
      </c>
      <c r="H44" s="126"/>
      <c r="I44" s="124">
        <f>+I29+I39+I42+I43</f>
        <v>15065918</v>
      </c>
      <c r="J44" s="18"/>
    </row>
    <row r="45" ht="4.5" customHeight="1"/>
    <row r="46" ht="13.5" hidden="1"/>
    <row r="47" ht="13.5" hidden="1"/>
    <row r="48" ht="13.5"/>
  </sheetData>
  <sheetProtection password="9DE6" sheet="1" objects="1" scenarios="1"/>
  <printOptions horizontalCentered="1"/>
  <pageMargins left="0.3937007874015748" right="0.3937007874015748" top="0.5905511811023623" bottom="0.5905511811023623" header="0" footer="0"/>
  <pageSetup fitToHeight="1" fitToWidth="1" horizontalDpi="1200" verticalDpi="12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Aristeu</dc:creator>
  <cp:keywords/>
  <dc:description/>
  <cp:lastModifiedBy>UNIMED</cp:lastModifiedBy>
  <cp:lastPrinted>2004-03-11T14:22:04Z</cp:lastPrinted>
  <dcterms:created xsi:type="dcterms:W3CDTF">2001-06-21T22:07:16Z</dcterms:created>
  <dcterms:modified xsi:type="dcterms:W3CDTF">2004-11-01T20:15:20Z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171668091</vt:i4>
  </property>
  <property fmtid="{D5CDD505-2E9C-101B-9397-08002B2CF9AE}" pid="3" name="_EmailSubject">
    <vt:lpwstr>Atualização do UNIMED10.</vt:lpwstr>
  </property>
  <property fmtid="{D5CDD505-2E9C-101B-9397-08002B2CF9AE}" pid="4" name="_AuthorEmail">
    <vt:lpwstr>gustavo@cfd.unimed.com.br</vt:lpwstr>
  </property>
  <property fmtid="{D5CDD505-2E9C-101B-9397-08002B2CF9AE}" pid="5" name="_AuthorEmailDisplayName">
    <vt:lpwstr>Gustavo Dias Bonfim</vt:lpwstr>
  </property>
  <property fmtid="{D5CDD505-2E9C-101B-9397-08002B2CF9AE}" pid="6" name="_PreviousAdHocReviewCycleID">
    <vt:i4>-325120677</vt:i4>
  </property>
</Properties>
</file>