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170" windowWidth="12120" windowHeight="8610" tabRatio="529" activeTab="1"/>
  </bookViews>
  <sheets>
    <sheet name="Leia Antes de Preencher o BS" sheetId="1" r:id="rId1"/>
    <sheet name="BS 2004" sheetId="2" r:id="rId2"/>
    <sheet name="Valor Adicionado" sheetId="3" r:id="rId3"/>
  </sheets>
  <definedNames>
    <definedName name="_xlnm.Print_Area" localSheetId="1">'BS 2004'!$B$1:$H$168</definedName>
    <definedName name="_xlnm.Print_Area" localSheetId="2">'Valor Adicionado'!$A$1:$J$45</definedName>
    <definedName name="_xlnm.Print_Titles" localSheetId="1">'BS 2004'!$1:$3</definedName>
  </definedNames>
  <calcPr fullCalcOnLoad="1"/>
</workbook>
</file>

<file path=xl/comments2.xml><?xml version="1.0" encoding="utf-8"?>
<comments xmlns="http://schemas.openxmlformats.org/spreadsheetml/2006/main">
  <authors>
    <author>f90468</author>
  </authors>
  <commentList>
    <comment ref="B71" authorId="0">
      <text>
        <r>
          <rPr>
            <b/>
            <sz val="8"/>
            <rFont val="Tahoma"/>
            <family val="0"/>
          </rPr>
          <t>Indicar a instituição financeira utilizada para eventuais empréstimos.</t>
        </r>
      </text>
    </comment>
    <comment ref="B81" authorId="0">
      <text>
        <r>
          <rPr>
            <b/>
            <sz val="8"/>
            <rFont val="Tahoma"/>
            <family val="0"/>
          </rPr>
          <t>Correspondente à conta 311 do plano de contas padrão da ANS.</t>
        </r>
      </text>
    </comment>
    <comment ref="B82" authorId="0">
      <text>
        <r>
          <rPr>
            <b/>
            <sz val="8"/>
            <rFont val="Tahoma"/>
            <family val="0"/>
          </rPr>
          <t>Correspondente à conta 341 do plano de contas padrão da ANS.</t>
        </r>
      </text>
    </comment>
    <comment ref="B83" authorId="0">
      <text>
        <r>
          <rPr>
            <b/>
            <sz val="8"/>
            <rFont val="Tahoma"/>
            <family val="0"/>
          </rPr>
          <t>Total do passivo circulante + exigível a longo prazo. Não incluir as provisões técnicas (conta 21).</t>
        </r>
      </text>
    </comment>
    <comment ref="B84" authorId="0">
      <text>
        <r>
          <rPr>
            <b/>
            <sz val="8"/>
            <rFont val="Tahoma"/>
            <family val="0"/>
          </rPr>
          <t>Correspondente a conta 27 do plano de contas padrão da ANS.</t>
        </r>
      </text>
    </comment>
    <comment ref="B86" authorId="0">
      <text>
        <r>
          <rPr>
            <b/>
            <sz val="8"/>
            <rFont val="Tahoma"/>
            <family val="0"/>
          </rPr>
          <t>Correspondente à soma das contas 4411, 465 e 6111 do plano de contas padrão da ANS.</t>
        </r>
      </text>
    </comment>
    <comment ref="B91" authorId="0">
      <text>
        <r>
          <rPr>
            <b/>
            <sz val="8"/>
            <rFont val="Tahoma"/>
            <family val="0"/>
          </rPr>
          <t>Correspondente aos saldos das contas 2713 e 2714 do plano de contas padrão da ANS.</t>
        </r>
      </text>
    </comment>
    <comment ref="B110" authorId="0">
      <text>
        <r>
          <rPr>
            <b/>
            <sz val="8"/>
            <rFont val="Tahoma"/>
            <family val="0"/>
          </rPr>
          <t>Valor dos gastos com monitoramento da qualidade dos resíduos / efluentes, despoluição, gastos com a introdução de métodos não-poluentes, auditorias ambientais, programas de educação ambiental para os(as) cooperados (as) e outros com o objetivo de incrementar e buscar o melhoramento contínuo da qualidade ambiental na produção / operação da cooperativa.</t>
        </r>
      </text>
    </comment>
    <comment ref="B114" authorId="0">
      <text>
        <r>
          <rPr>
            <b/>
            <sz val="8"/>
            <rFont val="Tahoma"/>
            <family val="0"/>
          </rPr>
          <t>Mercadorias e serviços adquiridos de outras sociedades cooperativas.</t>
        </r>
      </text>
    </comment>
    <comment ref="B115" authorId="0">
      <text>
        <r>
          <rPr>
            <b/>
            <sz val="8"/>
            <rFont val="Tahoma"/>
            <family val="0"/>
          </rPr>
          <t>Serviços oferecidos a outras sociedades cooperativas.</t>
        </r>
      </text>
    </comment>
    <comment ref="B53" authorId="0">
      <text>
        <r>
          <rPr>
            <b/>
            <sz val="8"/>
            <rFont val="Tahoma"/>
            <family val="0"/>
          </rPr>
          <t>Freqüência dos balancetes, relatórios gerenciais e periodicidade do conselho fiscal.</t>
        </r>
      </text>
    </comment>
    <comment ref="B85" authorId="0">
      <text>
        <r>
          <rPr>
            <b/>
            <sz val="8"/>
            <rFont val="Tahoma"/>
            <family val="0"/>
          </rPr>
          <t xml:space="preserve">Refere-se ao total das dívidas, já informado anteriormente.
</t>
        </r>
      </text>
    </comment>
    <comment ref="B116" authorId="0">
      <text>
        <r>
          <rPr>
            <b/>
            <sz val="8"/>
            <rFont val="Tahoma"/>
            <family val="0"/>
          </rPr>
          <t>Refere-se ao valor das vendas destinadas a terceiros e não ao consumidor final dos bens e/ou serviços ofertados.</t>
        </r>
      </text>
    </comment>
    <comment ref="B94" authorId="0">
      <text>
        <r>
          <rPr>
            <b/>
            <sz val="8"/>
            <rFont val="Tahoma"/>
            <family val="0"/>
          </rPr>
          <t>Valor de gastos com restaurante, vale refeição, lanches, cestas básicas e outros relacionados à alimentação.</t>
        </r>
      </text>
    </comment>
    <comment ref="B95" authorId="0">
      <text>
        <r>
          <rPr>
            <b/>
            <sz val="8"/>
            <rFont val="Tahoma"/>
            <family val="0"/>
          </rPr>
          <t>Valor dos gastos com plano de saúde, assistência médica, programas de medicina preventiva, programas de qualidade de vida e outros gastos com a saúde.</t>
        </r>
      </text>
    </comment>
    <comment ref="B97" authorId="0">
      <text>
        <r>
          <rPr>
            <b/>
            <sz val="8"/>
            <rFont val="Tahoma"/>
            <family val="0"/>
          </rPr>
          <t>Valor dos gastos com eventos e manifestações artísticas e culturais (música, teatro, cinema, literatura e outras artes).</t>
        </r>
      </text>
    </comment>
    <comment ref="B100" authorId="0">
      <text>
        <r>
          <rPr>
            <b/>
            <sz val="8"/>
            <rFont val="Tahoma"/>
            <family val="0"/>
          </rPr>
          <t>Valor dos gastos com ensino regular de todos os níveis, reembolso de educação, bolsas, assinaturas de revistas, gastos com biblioteca e outros gastos com educação.</t>
        </r>
      </text>
    </comment>
    <comment ref="B103" authorId="0">
      <text>
        <r>
          <rPr>
            <b/>
            <sz val="8"/>
            <rFont val="Tahoma"/>
            <family val="0"/>
          </rPr>
          <t>Valor dos recursos investidos em treinamentos, cursos, estágios (excluída a remuneração) e gastos voltados espicificamente para capacitação relacionada com a atividade desenvolvida na cooperativa.</t>
        </r>
      </text>
    </comment>
    <comment ref="B106" authorId="0">
      <text>
        <r>
          <rPr>
            <b/>
            <sz val="8"/>
            <rFont val="Tahoma"/>
            <family val="0"/>
          </rPr>
          <t>Valor dos recursos investidos em treinamentos, cursos, estágios (excluída a remuneração) voltados especificamente para a capacitação em gestão cooperativa, cooperativismo, autogestão, etc.</t>
        </r>
      </text>
    </comment>
    <comment ref="B109" authorId="0">
      <text>
        <r>
          <rPr>
            <b/>
            <sz val="8"/>
            <rFont val="Tahoma"/>
            <family val="0"/>
          </rPr>
          <t>Valor dos gastos em creche no local de trabalho ou auxílio-creche.</t>
        </r>
      </text>
    </comment>
    <comment ref="B117" authorId="0">
      <text>
        <r>
          <rPr>
            <b/>
            <sz val="8"/>
            <rFont val="Tahoma"/>
            <family val="0"/>
          </rPr>
          <t>Valores dos investimentos em despoluição, conservação de recursos ambientais, campanhas ecológicas e educação socioambiental para a comunidade externa e para a sociedade em geral.</t>
        </r>
      </text>
    </comment>
    <comment ref="B21" authorId="0">
      <text>
        <r>
          <rPr>
            <b/>
            <sz val="8"/>
            <rFont val="Tahoma"/>
            <family val="0"/>
          </rPr>
          <t>Considerar como pessoas negras o somatório de indivíduos autodeclarados / autoclassificados com cor de pele "preta" ou "parda". Este e outros itens do Corpo funcional referem-se à diversidade no ambiente de trabalho. Desta forma, se for o caso, considerar também a realidade local para os povos indígenas.</t>
        </r>
      </text>
    </comment>
    <comment ref="B154" authorId="0">
      <text>
        <r>
          <rPr>
            <b/>
            <sz val="8"/>
            <rFont val="Tahoma"/>
            <family val="0"/>
          </rPr>
          <t>Este item será preenchido automaticamente pela planilha a partir do preenchimento da DVA.</t>
        </r>
      </text>
    </comment>
  </commentList>
</comments>
</file>

<file path=xl/comments3.xml><?xml version="1.0" encoding="utf-8"?>
<comments xmlns="http://schemas.openxmlformats.org/spreadsheetml/2006/main">
  <authors>
    <author>f90468</author>
  </authors>
  <commentList>
    <comment ref="E9" authorId="0">
      <text>
        <r>
          <rPr>
            <b/>
            <sz val="8"/>
            <rFont val="Tahoma"/>
            <family val="0"/>
          </rPr>
          <t>Correspondente à soma dos subgrupos 311 e 313 do plano de contas padrão da ANS.</t>
        </r>
      </text>
    </comment>
    <comment ref="E10" authorId="0">
      <text>
        <r>
          <rPr>
            <b/>
            <sz val="8"/>
            <rFont val="Tahoma"/>
            <family val="0"/>
          </rPr>
          <t>Correspondente ao grupo 33 do plano de contas padrão da ANS.</t>
        </r>
      </text>
    </comment>
    <comment ref="E11" authorId="0">
      <text>
        <r>
          <rPr>
            <b/>
            <sz val="8"/>
            <rFont val="Tahoma"/>
            <family val="0"/>
          </rPr>
          <t>Correspondente ao grupo 36 do plano de contas padrão da ANS.</t>
        </r>
      </text>
    </comment>
    <comment ref="E14" authorId="0">
      <text>
        <r>
          <rPr>
            <b/>
            <sz val="8"/>
            <rFont val="Tahoma"/>
            <family val="0"/>
          </rPr>
          <t>Serviços auxiliares, tanto de recursos credenciados quanto de intercâmbio, subtraídos de suas recuperações, constantes dos subgrupos 411, 412 e 413 do plano de contas padrão da ANS.</t>
        </r>
      </text>
    </comment>
    <comment ref="E15" authorId="0">
      <text>
        <r>
          <rPr>
            <b/>
            <sz val="8"/>
            <rFont val="Tahoma"/>
            <family val="0"/>
          </rPr>
          <t>Correspondente à soma das contas 4631, 4632, 4637, 4641, 4661, 4662, 4663 e 4668 do plano de contas padrão da ANS.</t>
        </r>
      </text>
    </comment>
    <comment ref="E16" authorId="0">
      <text>
        <r>
          <rPr>
            <b/>
            <sz val="8"/>
            <rFont val="Tahoma"/>
            <family val="0"/>
          </rPr>
          <t>Correspondente ao grupo 44 do plano de contas padrão da ANS, EXCETO a conta 4411.</t>
        </r>
      </text>
    </comment>
    <comment ref="E17" authorId="0">
      <text>
        <r>
          <rPr>
            <b/>
            <sz val="8"/>
            <rFont val="Tahoma"/>
            <family val="0"/>
          </rPr>
          <t>Correspondente ao grupo 48 do plano de contas padrão da ANS.</t>
        </r>
      </text>
    </comment>
    <comment ref="E21" authorId="0">
      <text>
        <r>
          <rPr>
            <b/>
            <sz val="8"/>
            <rFont val="Tahoma"/>
            <family val="0"/>
          </rPr>
          <t>Correspondente à soma das contas 4638 e 4639 do plano de contas padrão da ANS.</t>
        </r>
      </text>
    </comment>
    <comment ref="E22" authorId="0">
      <text>
        <r>
          <rPr>
            <b/>
            <sz val="8"/>
            <rFont val="Tahoma"/>
            <family val="0"/>
          </rPr>
          <t>Correspondente à soma dos subgrupos 312 e 414 do plano de contas padrão da ANS.</t>
        </r>
      </text>
    </comment>
    <comment ref="E24" authorId="0">
      <text>
        <r>
          <rPr>
            <b/>
            <sz val="8"/>
            <rFont val="Tahoma"/>
            <family val="0"/>
          </rPr>
          <t>Correspondente ao resultado da subtração do grupo 34 pelo grupo 45 do plano de contas padrão da ANS.</t>
        </r>
      </text>
    </comment>
    <comment ref="E25" authorId="0">
      <text>
        <r>
          <rPr>
            <b/>
            <sz val="8"/>
            <rFont val="Tahoma"/>
            <family val="0"/>
          </rPr>
          <t>Correspondente ao resultado da subtração do grupo 35 pelo grupo 47 do plano de contas padrão da ANS.</t>
        </r>
      </text>
    </comment>
    <comment ref="E30" authorId="0">
      <text>
        <r>
          <rPr>
            <b/>
            <sz val="8"/>
            <rFont val="Tahoma"/>
            <family val="0"/>
          </rPr>
          <t>Correspondente à Produção Cooperativa Bruta (PCB), exceto remuneração de dirigentes e conselheiros.</t>
        </r>
      </text>
    </comment>
    <comment ref="E31" authorId="0">
      <text>
        <r>
          <rPr>
            <b/>
            <sz val="8"/>
            <rFont val="Tahoma"/>
            <family val="0"/>
          </rPr>
          <t>Todos os benefícios pagos aos cooperados. Seguros, assistência médica, previdência privada, etc.</t>
        </r>
      </text>
    </comment>
    <comment ref="E32" authorId="0">
      <text>
        <r>
          <rPr>
            <b/>
            <sz val="8"/>
            <rFont val="Tahoma"/>
            <family val="0"/>
          </rPr>
          <t>Incluir o valor total pago pela cooperativa relativo aos custos de seus usuários atendidos por qualquer outra cooperativa Unimed, via intercâmbio, que se refiram aos serviços dos cooperados daquela cooperativa, ou seja, o ato cooperativo principal (ACP).</t>
        </r>
      </text>
    </comment>
    <comment ref="E34" authorId="0">
      <text>
        <r>
          <rPr>
            <b/>
            <sz val="8"/>
            <rFont val="Tahoma"/>
            <family val="0"/>
          </rPr>
          <t>Constante do subgrupo 461 do plano de contas padrão da ANS. Atenção: o FGTS deve ser incluído neste item.</t>
        </r>
      </text>
    </comment>
    <comment ref="E35" authorId="0">
      <text>
        <r>
          <rPr>
            <b/>
            <sz val="8"/>
            <rFont val="Tahoma"/>
            <family val="0"/>
          </rPr>
          <t>Todos os benefícios pagos aos dirigentes, conselheiros e colaboradores: seguros, assistência médica, previdência privada, refeição, etc.</t>
        </r>
      </text>
    </comment>
    <comment ref="E37" authorId="0">
      <text>
        <r>
          <rPr>
            <b/>
            <sz val="8"/>
            <rFont val="Tahoma"/>
            <family val="0"/>
          </rPr>
          <t>Correspondente às contas 43 e 4621 do plano de contas padrão da ANS.</t>
        </r>
      </text>
    </comment>
    <comment ref="E39" authorId="0">
      <text>
        <r>
          <rPr>
            <b/>
            <sz val="8"/>
            <rFont val="Tahoma"/>
            <family val="0"/>
          </rPr>
          <t>Correspondente à soma das contas 4411, 465 e 6111 do plano de contas padrão da ANS.</t>
        </r>
      </text>
    </comment>
    <comment ref="E40" authorId="0">
      <text>
        <r>
          <rPr>
            <b/>
            <sz val="8"/>
            <rFont val="Tahoma"/>
            <family val="0"/>
          </rPr>
          <t>INSS e PIS constantes dos subgrupos 461 e 462 do plano de contas padrão da ANS.</t>
        </r>
      </text>
    </comment>
    <comment ref="E42" authorId="0">
      <text>
        <r>
          <rPr>
            <b/>
            <sz val="8"/>
            <rFont val="Tahoma"/>
            <family val="0"/>
          </rPr>
          <t>Correspondente ao saldo da  subconta 27183 do plano de contas padrão da ANS.</t>
        </r>
      </text>
    </comment>
    <comment ref="E36" authorId="0">
      <text>
        <r>
          <rPr>
            <b/>
            <sz val="8"/>
            <rFont val="Tahoma"/>
            <family val="0"/>
          </rPr>
          <t>Correspondente à subconta 61212 do plano de contas padrão da ANS.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A </t>
        </r>
        <r>
          <rPr>
            <b/>
            <u val="single"/>
            <sz val="8"/>
            <rFont val="Tahoma"/>
            <family val="2"/>
          </rPr>
          <t>movimentação</t>
        </r>
        <r>
          <rPr>
            <b/>
            <sz val="8"/>
            <rFont val="Tahoma"/>
            <family val="2"/>
          </rPr>
          <t xml:space="preserve"> das reservas e fundos (contas 2713 e 2714) ao longo do ano.</t>
        </r>
      </text>
    </comment>
    <comment ref="E41" authorId="0">
      <text>
        <r>
          <rPr>
            <b/>
            <sz val="8"/>
            <rFont val="Tahoma"/>
            <family val="0"/>
          </rPr>
          <t>O total do item 6 - Indicadores sociais externos do BS 2004.</t>
        </r>
      </text>
    </comment>
  </commentList>
</comments>
</file>

<file path=xl/sharedStrings.xml><?xml version="1.0" encoding="utf-8"?>
<sst xmlns="http://schemas.openxmlformats.org/spreadsheetml/2006/main" count="422" uniqueCount="268">
  <si>
    <t>Alimentação</t>
  </si>
  <si>
    <t>% de cargos de chefia ocupados por mulheres</t>
  </si>
  <si>
    <t>Número total de acidentes de trabalho</t>
  </si>
  <si>
    <t>A previdência privada contempla:</t>
  </si>
  <si>
    <t>Número total de reclamações e críticas de consumidores:</t>
  </si>
  <si>
    <t>a) Na cooperativa</t>
  </si>
  <si>
    <t>b) No Procon</t>
  </si>
  <si>
    <t>% de reclamações e críticas solucionadas:</t>
  </si>
  <si>
    <t>Distribuição % do valor adicionado:</t>
  </si>
  <si>
    <t>a) Governo</t>
  </si>
  <si>
    <t>b) Cooperados</t>
  </si>
  <si>
    <t>d) Terceiros</t>
  </si>
  <si>
    <t>e) Sociedade</t>
  </si>
  <si>
    <t>c) Valor adicionado bruto (a-b)</t>
  </si>
  <si>
    <t>d) Retenções</t>
  </si>
  <si>
    <t>e) Resultado Financeiro</t>
  </si>
  <si>
    <t>f) Resultado Patrimonial</t>
  </si>
  <si>
    <t>a) Remuneração do trabalho</t>
  </si>
  <si>
    <t>a1) Cooperados</t>
  </si>
  <si>
    <t>a1.1) Produção (consultas e honorários)</t>
  </si>
  <si>
    <t>a2.2) Benefícios</t>
  </si>
  <si>
    <t>b) Remuneração do governo</t>
  </si>
  <si>
    <t>b1) Impostos/Taxas/Contribuições</t>
  </si>
  <si>
    <t>b2) Previdência Social e Outros</t>
  </si>
  <si>
    <t>Contraprestações emitidas líquidas</t>
  </si>
  <si>
    <t>a1)</t>
  </si>
  <si>
    <t>a2)</t>
  </si>
  <si>
    <t>a3)</t>
  </si>
  <si>
    <t>Dispêndios com serviços auxiliares</t>
  </si>
  <si>
    <t>Dispêndios administrativos</t>
  </si>
  <si>
    <t>b1)</t>
  </si>
  <si>
    <t>b2)</t>
  </si>
  <si>
    <t>b3)</t>
  </si>
  <si>
    <t>b4)</t>
  </si>
  <si>
    <t>Outras reservas e fundos</t>
  </si>
  <si>
    <t>d1)</t>
  </si>
  <si>
    <t>d2)</t>
  </si>
  <si>
    <t>d3)</t>
  </si>
  <si>
    <t>Depreciações e amortizações</t>
  </si>
  <si>
    <t>a3) Terceiros</t>
  </si>
  <si>
    <t>a2.1) Salários, 13º, Férias, FGTS, etc.</t>
  </si>
  <si>
    <t>a2.3) Participação nos resultados</t>
  </si>
  <si>
    <t>c) Contribuições para a sociedade</t>
  </si>
  <si>
    <t>d) Sobras líquidas à disposição da AGO</t>
  </si>
  <si>
    <t>f) À disposição da AGO</t>
  </si>
  <si>
    <t>Demonstração do Valor Adicionado</t>
  </si>
  <si>
    <t>A participação nas sobras ou resultados contempla:</t>
  </si>
  <si>
    <t>c) Colaboradores</t>
  </si>
  <si>
    <t>Reservas técnicas</t>
  </si>
  <si>
    <t>a2) Dirigentes, Conselheiros e Colaboradores</t>
  </si>
  <si>
    <t>a1.2) Benefícios</t>
  </si>
  <si>
    <t>a1.3) Intercâmbio principal</t>
  </si>
  <si>
    <t>Balanço Social Anual das Cooperativas / 2004</t>
  </si>
  <si>
    <t>1 - Identificação</t>
  </si>
  <si>
    <t xml:space="preserve">2 - Indicadores de Corpo Funcional </t>
  </si>
  <si>
    <t>Cooperados(as)</t>
  </si>
  <si>
    <t>Empregados(as)</t>
  </si>
  <si>
    <t>Nº TOTAL</t>
  </si>
  <si>
    <t>Nº de pessoas na cooperativa (em 31/12)</t>
  </si>
  <si>
    <t>Nº de admissões durante o período</t>
  </si>
  <si>
    <t>Nº de saídas e demissões durante o período</t>
  </si>
  <si>
    <t>Nº de trabalhadores(as) terceirizados(as)</t>
  </si>
  <si>
    <t>Nº de pessoas com funções administrativas</t>
  </si>
  <si>
    <t>Nº de pessoas não-alfabetizadas</t>
  </si>
  <si>
    <t>Nº de mulheres que trabalham na cooperativa</t>
  </si>
  <si>
    <t>Remuneração média das mulheres</t>
  </si>
  <si>
    <t>Remuneração média dos homens</t>
  </si>
  <si>
    <t>Nº de negros(as) que trabalham na cooperativa</t>
  </si>
  <si>
    <t>% de cargos de chefia ocupados por negros(as)</t>
  </si>
  <si>
    <t>Remuneração média dos(as) negros(as)</t>
  </si>
  <si>
    <t>Remuneração média dos(as) brancos(as)</t>
  </si>
  <si>
    <t>Nº de portadores(as) de deficiência ou necessidades especiais</t>
  </si>
  <si>
    <t>3 - Indicadores de organização e gestão</t>
  </si>
  <si>
    <t>Procedimento para integralização das quotas-partes</t>
  </si>
  <si>
    <t>Valor da maior produção repassada ao(à) cooperado(a)</t>
  </si>
  <si>
    <t>Valor da menor produção repassada ao(à) cooperado(a)</t>
  </si>
  <si>
    <t>Valor do maior salário pago ao(à) empregado(a)</t>
  </si>
  <si>
    <t>Valor do menor salário pago ao(à) empregado(a)</t>
  </si>
  <si>
    <t>Destino das sobras</t>
  </si>
  <si>
    <t>Fundos existentes</t>
  </si>
  <si>
    <t>Espaço de deliberação sobre o destino das sobras ou débitos</t>
  </si>
  <si>
    <t>Parâmetro utilizado para distribuição das sobras entre os(as) cooperados(as)</t>
  </si>
  <si>
    <t>Quantidade de assembléias realizadas</t>
  </si>
  <si>
    <t>Freqüência média nas assembléias pelos(as) cooperados(as)</t>
  </si>
  <si>
    <t>Decisões submetidas à assembléia</t>
  </si>
  <si>
    <t>Outros órgãos sociais existentes na cooperativa</t>
  </si>
  <si>
    <t>Renovação dos cargos diretivos (conselho)</t>
  </si>
  <si>
    <t>Freqüência do(s) instrumento(s) de prestação de contas</t>
  </si>
  <si>
    <t>Critério principal para admissão de novos(as) cooperados(as)</t>
  </si>
  <si>
    <t>Espaços de representação do cooperativismo em que a cooperativa atua</t>
  </si>
  <si>
    <t>Número de cooperados(as) sindicalizados(as)</t>
  </si>
  <si>
    <t>A cooperativa apóia a organização de outros empreendimentos de tipo cooperativo</t>
  </si>
  <si>
    <t>Principais parceiras e apoios</t>
  </si>
  <si>
    <t>Principal fonte de crédito</t>
  </si>
  <si>
    <t>A participação de cooperados(as) no planejamento da cooperativa:</t>
  </si>
  <si>
    <t>A cooperativa costuma ouvir os(as) cooperados(as) para solução de problemas e/ou na hora de buscar soluções?</t>
  </si>
  <si>
    <t>4 - Indicadores econômicos (em R$)</t>
  </si>
  <si>
    <t>Total das dívidas em 31/12</t>
  </si>
  <si>
    <t xml:space="preserve">Patrimônio da cooperativa </t>
  </si>
  <si>
    <t>Patrimônio de terceiros</t>
  </si>
  <si>
    <t>Impostos e contribuições</t>
  </si>
  <si>
    <t>Remuneração dos(as) cooperados(as) - não inclui benefícios</t>
  </si>
  <si>
    <t>Folha de pagamento/salários e encargos</t>
  </si>
  <si>
    <t>Sobras ou perdas do exercício</t>
  </si>
  <si>
    <t>Fundos</t>
  </si>
  <si>
    <t>Saúde</t>
  </si>
  <si>
    <t>Segurança no trabalho</t>
  </si>
  <si>
    <t>Investimentos em cultura e/ou lazer</t>
  </si>
  <si>
    <t>nº de beneficiários(as):</t>
  </si>
  <si>
    <t>Capacitação profissional</t>
  </si>
  <si>
    <t>Capacitação em gestão cooperativa</t>
  </si>
  <si>
    <t>Creche ou auxílio-creche</t>
  </si>
  <si>
    <t>Ações ambientais relativas à produção/operação</t>
  </si>
  <si>
    <t>Outros</t>
  </si>
  <si>
    <t>6 - Indicadores sociais externos                                  (investimentos na comunidade - em R$)</t>
  </si>
  <si>
    <t>Compras de outras cooperativas</t>
  </si>
  <si>
    <t>Vendas para outras cooperativas</t>
  </si>
  <si>
    <t>Venda de bens e/ou serviços terceirizados</t>
  </si>
  <si>
    <t>Investimentos em programas e/ou projetos ambientais externos</t>
  </si>
  <si>
    <t>Investimentos em cultura e lazer</t>
  </si>
  <si>
    <t>Investimentos em educação/alfabetização para a comunidade</t>
  </si>
  <si>
    <t>Total dos investimentos sociais externos</t>
  </si>
  <si>
    <t>7 - Outras informações</t>
  </si>
  <si>
    <t>Os projetos sociais e ambientais desenvolvidos pela cooperativa foram definidos por:</t>
  </si>
  <si>
    <t>Os padrões de segurança e salubridade no ambiente de trabalho foram definidos por:</t>
  </si>
  <si>
    <t>Quanto à liberdade sindical, ao direito de negociação coletiva e à representação interna dos colaboradores, a cooperativa:</t>
  </si>
  <si>
    <t>Na seleção dos fornecedores, os mesmos padrões éticos e de responsabilidade social e ambiental adotados pela cooperativa:</t>
  </si>
  <si>
    <t>Quanto à participação de colaboradores em programas de trabalho voluntário, a cooperativa:</t>
  </si>
  <si>
    <t>c) Na justiça</t>
  </si>
  <si>
    <t>Valor adicionado a distribuir (em R$) - Vide DVA</t>
  </si>
  <si>
    <t>Demais ingressos e receitas</t>
  </si>
  <si>
    <t>Demais dispêndios e despesas</t>
  </si>
  <si>
    <t xml:space="preserve">Balanço Social Anual 2004 </t>
  </si>
  <si>
    <t>a) Ingressos e receitas</t>
  </si>
  <si>
    <t>b) Dispêndios e despesas</t>
  </si>
  <si>
    <t>(I) Valor adicionado a distribuir (c-d+e+f)</t>
  </si>
  <si>
    <t>(II) Total distribuído (a+b+c+d)</t>
  </si>
  <si>
    <t>Atenção! "Valor adicionado a distribuir" (I) e "Total distribuído" (II) devem ser iguais!</t>
  </si>
  <si>
    <t>Existem medidas concretas em relação à saúde e segurança no ambiete de trabalho?</t>
  </si>
  <si>
    <t>(A) Geração da riqueza</t>
  </si>
  <si>
    <t>(B) Distribuição da riqueza</t>
  </si>
  <si>
    <t>Receitas sobre aplicações financeiras em 31/12</t>
  </si>
  <si>
    <t>Sugerimos a seguinte ordem de preenchimento: primeiramente o quadro (B) "Distribuição da Riqueza" e posteriormente o quadro (A) "Geração da Riqueza" excluindo os valores já lançados em (B).</t>
  </si>
  <si>
    <t>Gastos com ações sociais/filantopia (financeiras, produtos e/ou serviços)/ajudas humanitárias</t>
  </si>
  <si>
    <t>Valor de capital para ingresso na cooperativa</t>
  </si>
  <si>
    <t>Diretor Presidente</t>
  </si>
  <si>
    <t>Contador</t>
  </si>
  <si>
    <t>Critério principal para afastamento / exclusão de cooperados(as)</t>
  </si>
  <si>
    <t>Não se aplica</t>
  </si>
  <si>
    <t>Ingressos e receitas brutos</t>
  </si>
  <si>
    <t>5 - Indicadores sociais internos (benefícios para cooperados(as) e empregados(as) - em R$)</t>
  </si>
  <si>
    <t>Dispêndios e despesas não operacionais</t>
  </si>
  <si>
    <t>Ingressos e receitas não operacionais</t>
  </si>
  <si>
    <t xml:space="preserve">     rateio entre os(as) cooperados(as)</t>
  </si>
  <si>
    <t xml:space="preserve">      aumento de capital</t>
  </si>
  <si>
    <t xml:space="preserve">      fundos</t>
  </si>
  <si>
    <t xml:space="preserve">      investimentos</t>
  </si>
  <si>
    <t xml:space="preserve">      outro ______</t>
  </si>
  <si>
    <t xml:space="preserve">      desconto parcelado das retiradas</t>
  </si>
  <si>
    <t xml:space="preserve">      sem capital social</t>
  </si>
  <si>
    <t xml:space="preserve">      desconto de débitos trabalhistas</t>
  </si>
  <si>
    <t xml:space="preserve">      outro _desconto parcelado</t>
  </si>
  <si>
    <t xml:space="preserve">      reserva legal</t>
  </si>
  <si>
    <t xml:space="preserve">      fundo para educação (RATES)</t>
  </si>
  <si>
    <t xml:space="preserve">      conselho administrativo</t>
  </si>
  <si>
    <t xml:space="preserve">      conselho fiscal </t>
  </si>
  <si>
    <t xml:space="preserve">      assembléia</t>
  </si>
  <si>
    <t xml:space="preserve">      outro _____</t>
  </si>
  <si>
    <t xml:space="preserve">      proporcional às quotas-partes</t>
  </si>
  <si>
    <t xml:space="preserve">      em partes iguais</t>
  </si>
  <si>
    <t xml:space="preserve">      proporcional à produção</t>
  </si>
  <si>
    <t xml:space="preserve">      destino das sobras ou perdas</t>
  </si>
  <si>
    <t xml:space="preserve">      novos produtos</t>
  </si>
  <si>
    <t xml:space="preserve">      admissão/exclusão de sócio</t>
  </si>
  <si>
    <t xml:space="preserve">      pagamento de credores</t>
  </si>
  <si>
    <t xml:space="preserve">      conselho técnico</t>
  </si>
  <si>
    <t xml:space="preserve">      outros</t>
  </si>
  <si>
    <t xml:space="preserve">      conselho de especialidades</t>
  </si>
  <si>
    <t xml:space="preserve">      sem renovação</t>
  </si>
  <si>
    <t xml:space="preserve">      .1/3</t>
  </si>
  <si>
    <t xml:space="preserve">      .2/3</t>
  </si>
  <si>
    <t xml:space="preserve">      total</t>
  </si>
  <si>
    <t xml:space="preserve">      diário</t>
  </si>
  <si>
    <t xml:space="preserve">      semanal</t>
  </si>
  <si>
    <t xml:space="preserve">      quinzenal</t>
  </si>
  <si>
    <t xml:space="preserve">      mensal </t>
  </si>
  <si>
    <t xml:space="preserve">      outra _____</t>
  </si>
  <si>
    <t xml:space="preserve">      outro ___</t>
  </si>
  <si>
    <t xml:space="preserve">      experiência</t>
  </si>
  <si>
    <t xml:space="preserve">      idade</t>
  </si>
  <si>
    <t xml:space="preserve">      conhecimento sobre cooperativismo</t>
  </si>
  <si>
    <t xml:space="preserve">      participação na comunidade</t>
  </si>
  <si>
    <t xml:space="preserve">      parentesco</t>
  </si>
  <si>
    <t xml:space="preserve">      comportamento cooperativo</t>
  </si>
  <si>
    <t xml:space="preserve">      outro ____</t>
  </si>
  <si>
    <t xml:space="preserve">      desempenho na função</t>
  </si>
  <si>
    <t xml:space="preserve">      cumprimento de horário</t>
  </si>
  <si>
    <t xml:space="preserve">      Concrab/MST</t>
  </si>
  <si>
    <t xml:space="preserve">      OCB</t>
  </si>
  <si>
    <t xml:space="preserve">      Anteag</t>
  </si>
  <si>
    <t xml:space="preserve">      ADS/CUT  </t>
  </si>
  <si>
    <t xml:space="preserve">      sim, oferecendo assessoria</t>
  </si>
  <si>
    <t xml:space="preserve">      sim, emprestando recursos materiais e/ou humanos</t>
  </si>
  <si>
    <t xml:space="preserve">      não</t>
  </si>
  <si>
    <t xml:space="preserve">      outros apoios _____</t>
  </si>
  <si>
    <t xml:space="preserve">      sindicato</t>
  </si>
  <si>
    <t xml:space="preserve">      ONGs</t>
  </si>
  <si>
    <t xml:space="preserve">      Sescoop/OCB</t>
  </si>
  <si>
    <t xml:space="preserve">      estadual </t>
  </si>
  <si>
    <t xml:space="preserve">      governo federal </t>
  </si>
  <si>
    <t xml:space="preserve">      municipal </t>
  </si>
  <si>
    <t xml:space="preserve">      outros ___</t>
  </si>
  <si>
    <t xml:space="preserve">      instituição religiosa</t>
  </si>
  <si>
    <t xml:space="preserve">      sim, fornecendo equipamentos</t>
  </si>
  <si>
    <t xml:space="preserve">      organização de comissões </t>
  </si>
  <si>
    <t xml:space="preserve">      outras ____</t>
  </si>
  <si>
    <t xml:space="preserve">      sim, realizando campanhas, capacitações e fornecendo equipamentos</t>
  </si>
  <si>
    <t xml:space="preserve">      não ocorre</t>
  </si>
  <si>
    <t xml:space="preserve">      ocorre em nível de chefia</t>
  </si>
  <si>
    <t xml:space="preserve">      ocorre em todos os níveis</t>
  </si>
  <si>
    <t xml:space="preserve">      sim, periodicamente com data definida</t>
  </si>
  <si>
    <t xml:space="preserve">      sim, sem data definida</t>
  </si>
  <si>
    <t xml:space="preserve">      Direção</t>
  </si>
  <si>
    <t xml:space="preserve">      Cooperados</t>
  </si>
  <si>
    <t xml:space="preserve">      Direção e colaboradores</t>
  </si>
  <si>
    <t xml:space="preserve">      Colaboradores</t>
  </si>
  <si>
    <t xml:space="preserve">      Direção, cooperados e colaboradores</t>
  </si>
  <si>
    <t xml:space="preserve">      Direção e Gerência</t>
  </si>
  <si>
    <t xml:space="preserve">      Todos os colaboradores</t>
  </si>
  <si>
    <t xml:space="preserve">      Todos + CIPA</t>
  </si>
  <si>
    <t xml:space="preserve">      Não se envolve</t>
  </si>
  <si>
    <t xml:space="preserve">      Segue as normas da OIT</t>
  </si>
  <si>
    <t xml:space="preserve">      Incentiva e segue a OIT</t>
  </si>
  <si>
    <t xml:space="preserve">      São sugeridos</t>
  </si>
  <si>
    <t xml:space="preserve">      São exigidos</t>
  </si>
  <si>
    <t xml:space="preserve">      Não são considerados</t>
  </si>
  <si>
    <t xml:space="preserve">      Apóia</t>
  </si>
  <si>
    <t xml:space="preserve">     Organiza e incentiva</t>
  </si>
  <si>
    <t xml:space="preserve">Ramo de atividade:           agropecuário          consumo          crédito          educacional </t>
  </si>
  <si>
    <t xml:space="preserve">      turismo e lazer          trabalho          transporte          outro ____________</t>
  </si>
  <si>
    <t xml:space="preserve">      especial          infra-estrutura          habitacional          mineral          produção          saúde </t>
  </si>
  <si>
    <t>Atuação da cooperativa:          local          regional          nacional          urbana          rural</t>
  </si>
  <si>
    <r>
      <t xml:space="preserve">      </t>
    </r>
    <r>
      <rPr>
        <sz val="7"/>
        <rFont val="Arial"/>
        <family val="2"/>
      </rPr>
      <t>pagamento</t>
    </r>
    <r>
      <rPr>
        <sz val="8"/>
        <rFont val="Arial"/>
        <family val="2"/>
      </rPr>
      <t xml:space="preserve"> à vista</t>
    </r>
  </si>
  <si>
    <r>
      <t xml:space="preserve">      </t>
    </r>
    <r>
      <rPr>
        <sz val="7"/>
        <rFont val="Arial"/>
        <family val="2"/>
      </rPr>
      <t xml:space="preserve">pagamento </t>
    </r>
    <r>
      <rPr>
        <sz val="8"/>
        <rFont val="Arial"/>
        <family val="2"/>
      </rPr>
      <t>à vista</t>
    </r>
  </si>
  <si>
    <t>nº de beneficiários(as)</t>
  </si>
  <si>
    <t>Educação/alfabetização, ensino fundamental, médio ou superior</t>
  </si>
  <si>
    <t>nº de entidades beneficiadas</t>
  </si>
  <si>
    <t>nº de pessoas beneficiadas</t>
  </si>
  <si>
    <t>Este modelo de Balanço Social é indicado pelo IBASE - Instituto Brasileiro de Análises Sociais e Econômicas e a versão apresentada foi desenvolvida especialmente para as cooperativas. O BS deve apresentar os projetos e as ações sociais e ambientais efetivamente realizadas pelas cooperativas, sendo que as informações obtidas devem ser o resultado de amplo processo participativo que envolva a comunidade interna e externa.</t>
  </si>
  <si>
    <t xml:space="preserve">O preenchimento e publicação do Balanço Social é estimulado pela Equipe de Responsabilidade Social da Unimed do Brasil e Fundação Unimed como uma ação de extrema importância na consolidação da Unimed como uma cooperativa socialmente responsável, preocupada com a transparência de suas ações e com a transformação social. </t>
  </si>
  <si>
    <t xml:space="preserve">A seguir, disponibilizamos orientações sobre o BS e a participação no Selo: </t>
  </si>
  <si>
    <t xml:space="preserve">1. O documento “Instruções para o preenchimento” foi elaborado para ajudar no preenchimento de alguns itens; </t>
  </si>
  <si>
    <t>2. Além do documento "Instruções para preenchimento", você pode acessar a instrução de forma mais rápida, basta clicar na seta vermelha disponível no final de algumas questões, no próprio Balanço Social;</t>
  </si>
  <si>
    <t xml:space="preserve">3. Para a participação no Selo Unimed de Responsabilidade Social - Versão 2005, enviar o Balanço Social para o e-mail responsabilidadesocial@cfd.unimed.com.br e por correio, impreterivelmente, até 06/05/05. Os critérios de participação encontram-se disponíveis no portal Unimed (www.unimed.com.br). Para acessar as informações, basta clicar no canal de  "Responsabilidade Social - item Selo Unimed”.    </t>
  </si>
  <si>
    <t xml:space="preserve">Importante: O Balanço Social deve ser preenchido e  validado pelo Assessor Contábil e assinado pelo presidente da Unimed participante. </t>
  </si>
  <si>
    <t xml:space="preserve">Aproveitamos para informar que este balanço sofreu alguns ajustes e inclusão de itens, em relação ao apresentado pelo IBASE, com a finalidade de torná-lo mais adequado à nossa realidade e com informações que entendemos ser importantes em um Balanço Social, como é o caso da inclusão do Valor Adicionado. </t>
  </si>
  <si>
    <t xml:space="preserve">Por isso, agradecemos a contribuição da Assessoria Contábil da Unimed do Brasil e da Equipe de Serviços Contábeis da Unimed Administração e Serviços pela colaboração na formatação do balanço apresentado.   </t>
  </si>
  <si>
    <t xml:space="preserve">Responsabilidade Social </t>
  </si>
  <si>
    <t xml:space="preserve">Unimed do Brasil </t>
  </si>
  <si>
    <t xml:space="preserve">Fundação Unimed </t>
  </si>
  <si>
    <r>
      <t xml:space="preserve">Estamos à disposição para esclarecimentos de dúvidas, por meio dos telefones (11) 3265-9747 e 3265-9803 ou pelo e-mail </t>
    </r>
    <r>
      <rPr>
        <u val="single"/>
        <sz val="10"/>
        <color indexed="8"/>
        <rFont val="Arial"/>
        <family val="2"/>
      </rPr>
      <t>responsabilidadesocial@cfd.unimed.com.br</t>
    </r>
    <r>
      <rPr>
        <sz val="10"/>
        <color indexed="8"/>
        <rFont val="Arial"/>
        <family val="2"/>
      </rPr>
      <t xml:space="preserve">. </t>
    </r>
  </si>
  <si>
    <t xml:space="preserve">Balanço Social Anual 2004 – IBASE     </t>
  </si>
  <si>
    <t>Total dos investimentos sociais internos</t>
  </si>
  <si>
    <t>Nome da cooperativa: UNIMED BRUSQUE COOPERATIVA DE TRABALHO MÉDICO</t>
  </si>
  <si>
    <t>CNPJ:01.554.266/0001-49</t>
  </si>
  <si>
    <t>Tempo de existência: 08 ANOS</t>
  </si>
  <si>
    <t>Responsável pelo preenchimento: VILSON FIDELIS</t>
  </si>
  <si>
    <t>BANCO UNICRED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</si>
</sst>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_);[Red]\(0.00\)"/>
    <numFmt numFmtId="175" formatCode="0_);[Red]\(0\)"/>
    <numFmt numFmtId="176" formatCode="0.000%"/>
    <numFmt numFmtId="177" formatCode="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25">
    <font>
      <sz val="10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8"/>
      <name val="Haettenschweiler"/>
      <family val="2"/>
    </font>
    <font>
      <sz val="8"/>
      <name val="Impact"/>
      <family val="2"/>
    </font>
    <font>
      <b/>
      <sz val="8"/>
      <color indexed="18"/>
      <name val="Haettenschweiler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name val="Arial"/>
      <family val="2"/>
    </font>
    <font>
      <b/>
      <i/>
      <sz val="8"/>
      <color indexed="8"/>
      <name val="Arial"/>
      <family val="2"/>
    </font>
    <font>
      <sz val="24"/>
      <color indexed="18"/>
      <name val="Haettenschweiler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darkDown">
        <bgColor indexed="63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thin">
        <color indexed="9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thin">
        <color indexed="9"/>
      </top>
      <bottom style="thin">
        <color indexed="9"/>
      </bottom>
    </border>
    <border>
      <left style="medium"/>
      <right style="thin"/>
      <top style="thin">
        <color indexed="9"/>
      </top>
      <bottom style="thin"/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 style="thin"/>
      <right style="medium">
        <color indexed="56"/>
      </right>
      <top style="thin"/>
      <bottom style="thin"/>
    </border>
    <border>
      <left style="medium">
        <color indexed="56"/>
      </left>
      <right style="thin"/>
      <top style="thin"/>
      <bottom style="thin"/>
    </border>
    <border>
      <left style="thin"/>
      <right style="medium">
        <color indexed="62"/>
      </right>
      <top style="thin"/>
      <bottom style="thin"/>
    </border>
    <border>
      <left style="thin"/>
      <right style="medium">
        <color indexed="56"/>
      </right>
      <top style="thin"/>
      <bottom>
        <color indexed="63"/>
      </bottom>
    </border>
    <border>
      <left style="medium">
        <color indexed="56"/>
      </left>
      <right style="thin"/>
      <top style="thin"/>
      <bottom>
        <color indexed="63"/>
      </bottom>
    </border>
    <border>
      <left style="thin"/>
      <right style="medium">
        <color indexed="62"/>
      </right>
      <top style="thin"/>
      <bottom>
        <color indexed="63"/>
      </bottom>
    </border>
    <border>
      <left style="thin"/>
      <right style="medium">
        <color indexed="56"/>
      </right>
      <top>
        <color indexed="63"/>
      </top>
      <bottom style="thin"/>
    </border>
    <border>
      <left style="medium">
        <color indexed="56"/>
      </left>
      <right style="thin"/>
      <top>
        <color indexed="63"/>
      </top>
      <bottom style="thin"/>
    </border>
    <border>
      <left style="thin"/>
      <right style="medium">
        <color indexed="62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>
        <color indexed="56"/>
      </right>
      <top style="thin"/>
      <bottom style="medium"/>
    </border>
    <border>
      <left style="medium">
        <color indexed="56"/>
      </left>
      <right style="thin"/>
      <top style="thin"/>
      <bottom style="medium"/>
    </border>
    <border>
      <left style="thin"/>
      <right style="medium">
        <color indexed="62"/>
      </right>
      <top style="thin"/>
      <bottom style="medium"/>
    </border>
    <border>
      <left style="thin"/>
      <right style="thin"/>
      <top>
        <color indexed="63"/>
      </top>
      <bottom style="medium">
        <color indexed="62"/>
      </bottom>
    </border>
    <border>
      <left style="thin"/>
      <right style="medium">
        <color indexed="56"/>
      </right>
      <top>
        <color indexed="63"/>
      </top>
      <bottom style="medium">
        <color indexed="62"/>
      </bottom>
    </border>
    <border>
      <left style="medium">
        <color indexed="56"/>
      </left>
      <right style="thin"/>
      <top>
        <color indexed="63"/>
      </top>
      <bottom style="medium">
        <color indexed="62"/>
      </bottom>
    </border>
    <border>
      <left style="thin"/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/>
    </border>
    <border>
      <left>
        <color indexed="63"/>
      </left>
      <right style="medium">
        <color indexed="62"/>
      </right>
      <top style="medium">
        <color indexed="62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vertical="center" wrapText="1"/>
      <protection/>
    </xf>
    <xf numFmtId="0" fontId="6" fillId="2" borderId="6" xfId="0" applyFont="1" applyFill="1" applyBorder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/>
      <protection/>
    </xf>
    <xf numFmtId="3" fontId="6" fillId="2" borderId="8" xfId="0" applyNumberFormat="1" applyFont="1" applyFill="1" applyBorder="1" applyAlignment="1" applyProtection="1">
      <alignment horizontal="left" vertical="center" wrapText="1"/>
      <protection/>
    </xf>
    <xf numFmtId="3" fontId="6" fillId="2" borderId="9" xfId="0" applyNumberFormat="1" applyFont="1" applyFill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vertical="center" wrapText="1"/>
      <protection/>
    </xf>
    <xf numFmtId="3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3" fontId="6" fillId="2" borderId="5" xfId="0" applyNumberFormat="1" applyFont="1" applyFill="1" applyBorder="1" applyAlignment="1" applyProtection="1">
      <alignment horizontal="left" vertical="center" wrapText="1"/>
      <protection/>
    </xf>
    <xf numFmtId="3" fontId="6" fillId="2" borderId="10" xfId="0" applyNumberFormat="1" applyFont="1" applyFill="1" applyBorder="1" applyAlignment="1" applyProtection="1">
      <alignment horizontal="left" vertical="center" wrapText="1"/>
      <protection/>
    </xf>
    <xf numFmtId="3" fontId="6" fillId="2" borderId="9" xfId="0" applyNumberFormat="1" applyFont="1" applyFill="1" applyBorder="1" applyAlignment="1" applyProtection="1">
      <alignment vertical="center" wrapText="1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73" fontId="6" fillId="2" borderId="11" xfId="19" applyNumberFormat="1" applyFont="1" applyFill="1" applyBorder="1" applyAlignment="1" applyProtection="1">
      <alignment vertical="center"/>
      <protection locked="0"/>
    </xf>
    <xf numFmtId="173" fontId="6" fillId="2" borderId="12" xfId="19" applyNumberFormat="1" applyFont="1" applyFill="1" applyBorder="1" applyAlignment="1" applyProtection="1">
      <alignment vertical="center"/>
      <protection locked="0"/>
    </xf>
    <xf numFmtId="173" fontId="6" fillId="2" borderId="13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3" fontId="12" fillId="3" borderId="14" xfId="0" applyNumberFormat="1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2" borderId="8" xfId="0" applyNumberFormat="1" applyFont="1" applyFill="1" applyBorder="1" applyAlignment="1" applyProtection="1">
      <alignment vertical="center" wrapText="1"/>
      <protection/>
    </xf>
    <xf numFmtId="3" fontId="6" fillId="2" borderId="8" xfId="0" applyNumberFormat="1" applyFont="1" applyFill="1" applyBorder="1" applyAlignment="1" applyProtection="1">
      <alignment horizontal="left" vertical="center"/>
      <protection/>
    </xf>
    <xf numFmtId="3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3" fontId="6" fillId="2" borderId="8" xfId="0" applyNumberFormat="1" applyFont="1" applyFill="1" applyBorder="1" applyAlignment="1" applyProtection="1">
      <alignment vertical="center" wrapText="1"/>
      <protection/>
    </xf>
    <xf numFmtId="3" fontId="6" fillId="2" borderId="4" xfId="0" applyNumberFormat="1" applyFont="1" applyFill="1" applyBorder="1" applyAlignment="1" applyProtection="1">
      <alignment vertical="center" wrapText="1"/>
      <protection/>
    </xf>
    <xf numFmtId="4" fontId="6" fillId="2" borderId="17" xfId="0" applyNumberFormat="1" applyFont="1" applyFill="1" applyBorder="1" applyAlignment="1" applyProtection="1">
      <alignment vertical="center" wrapText="1"/>
      <protection/>
    </xf>
    <xf numFmtId="4" fontId="6" fillId="2" borderId="8" xfId="0" applyNumberFormat="1" applyFont="1" applyFill="1" applyBorder="1" applyAlignment="1" applyProtection="1">
      <alignment horizontal="left" vertical="center" wrapText="1"/>
      <protection/>
    </xf>
    <xf numFmtId="4" fontId="6" fillId="2" borderId="5" xfId="0" applyNumberFormat="1" applyFont="1" applyFill="1" applyBorder="1" applyAlignment="1" applyProtection="1">
      <alignment vertical="center" wrapText="1"/>
      <protection/>
    </xf>
    <xf numFmtId="4" fontId="6" fillId="2" borderId="6" xfId="0" applyNumberFormat="1" applyFont="1" applyFill="1" applyBorder="1" applyAlignment="1" applyProtection="1">
      <alignment vertical="center" wrapText="1"/>
      <protection/>
    </xf>
    <xf numFmtId="4" fontId="6" fillId="2" borderId="7" xfId="0" applyNumberFormat="1" applyFont="1" applyFill="1" applyBorder="1" applyAlignment="1" applyProtection="1">
      <alignment vertical="center" wrapText="1"/>
      <protection/>
    </xf>
    <xf numFmtId="4" fontId="6" fillId="2" borderId="8" xfId="0" applyNumberFormat="1" applyFont="1" applyFill="1" applyBorder="1" applyAlignment="1" applyProtection="1">
      <alignment vertical="center" wrapText="1"/>
      <protection/>
    </xf>
    <xf numFmtId="4" fontId="6" fillId="2" borderId="10" xfId="0" applyNumberFormat="1" applyFont="1" applyFill="1" applyBorder="1" applyAlignment="1" applyProtection="1">
      <alignment vertical="center" wrapText="1"/>
      <protection/>
    </xf>
    <xf numFmtId="0" fontId="6" fillId="4" borderId="13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top" wrapText="1"/>
      <protection/>
    </xf>
    <xf numFmtId="3" fontId="12" fillId="3" borderId="19" xfId="0" applyNumberFormat="1" applyFont="1" applyFill="1" applyBorder="1" applyAlignment="1" applyProtection="1">
      <alignment horizontal="center" vertical="center"/>
      <protection/>
    </xf>
    <xf numFmtId="9" fontId="12" fillId="3" borderId="20" xfId="19" applyFont="1" applyFill="1" applyBorder="1" applyAlignment="1" applyProtection="1">
      <alignment horizontal="center" vertical="center"/>
      <protection/>
    </xf>
    <xf numFmtId="9" fontId="12" fillId="3" borderId="21" xfId="19" applyFont="1" applyFill="1" applyBorder="1" applyAlignment="1" applyProtection="1">
      <alignment horizontal="center" vertical="center"/>
      <protection/>
    </xf>
    <xf numFmtId="44" fontId="6" fillId="2" borderId="12" xfId="0" applyNumberFormat="1" applyFont="1" applyFill="1" applyBorder="1" applyAlignment="1" applyProtection="1">
      <alignment horizontal="right" vertical="center"/>
      <protection locked="0"/>
    </xf>
    <xf numFmtId="44" fontId="6" fillId="2" borderId="11" xfId="19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NumberFormat="1" applyFont="1" applyFill="1" applyBorder="1" applyAlignment="1" applyProtection="1">
      <alignment horizontal="center" vertical="center"/>
      <protection/>
    </xf>
    <xf numFmtId="173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2" xfId="19" applyNumberFormat="1" applyFont="1" applyFill="1" applyBorder="1" applyAlignment="1" applyProtection="1">
      <alignment horizontal="center" vertical="center"/>
      <protection locked="0"/>
    </xf>
    <xf numFmtId="0" fontId="6" fillId="2" borderId="11" xfId="19" applyNumberFormat="1" applyFont="1" applyFill="1" applyBorder="1" applyAlignment="1" applyProtection="1">
      <alignment horizontal="center" vertical="center"/>
      <protection locked="0"/>
    </xf>
    <xf numFmtId="173" fontId="6" fillId="2" borderId="11" xfId="19" applyNumberFormat="1" applyFont="1" applyFill="1" applyBorder="1" applyAlignment="1" applyProtection="1">
      <alignment horizontal="center" vertical="center"/>
      <protection locked="0"/>
    </xf>
    <xf numFmtId="0" fontId="6" fillId="2" borderId="3" xfId="19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12" xfId="19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NumberFormat="1" applyFont="1" applyFill="1" applyBorder="1" applyAlignment="1" applyProtection="1">
      <alignment horizontal="center" vertical="center"/>
      <protection/>
    </xf>
    <xf numFmtId="173" fontId="6" fillId="2" borderId="12" xfId="19" applyNumberFormat="1" applyFont="1" applyFill="1" applyBorder="1" applyAlignment="1" applyProtection="1">
      <alignment horizontal="center" vertical="center"/>
      <protection locked="0"/>
    </xf>
    <xf numFmtId="173" fontId="6" fillId="2" borderId="13" xfId="0" applyNumberFormat="1" applyFont="1" applyFill="1" applyBorder="1" applyAlignment="1" applyProtection="1">
      <alignment horizontal="center" vertical="center"/>
      <protection locked="0"/>
    </xf>
    <xf numFmtId="44" fontId="6" fillId="2" borderId="16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3" fontId="13" fillId="2" borderId="8" xfId="0" applyNumberFormat="1" applyFont="1" applyFill="1" applyBorder="1" applyAlignment="1" applyProtection="1">
      <alignment horizontal="left" vertical="center" wrapText="1"/>
      <protection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left" vertical="top"/>
      <protection/>
    </xf>
    <xf numFmtId="9" fontId="12" fillId="3" borderId="25" xfId="19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2" borderId="27" xfId="19" applyNumberFormat="1" applyFont="1" applyFill="1" applyBorder="1" applyAlignment="1" applyProtection="1">
      <alignment horizontal="center" vertical="center"/>
      <protection locked="0"/>
    </xf>
    <xf numFmtId="0" fontId="6" fillId="2" borderId="28" xfId="19" applyNumberFormat="1" applyFont="1" applyFill="1" applyBorder="1" applyAlignment="1" applyProtection="1">
      <alignment horizontal="center" vertical="center"/>
      <protection locked="0"/>
    </xf>
    <xf numFmtId="0" fontId="6" fillId="4" borderId="28" xfId="0" applyNumberFormat="1" applyFont="1" applyFill="1" applyBorder="1" applyAlignment="1" applyProtection="1">
      <alignment horizontal="center" vertical="center"/>
      <protection/>
    </xf>
    <xf numFmtId="173" fontId="6" fillId="2" borderId="28" xfId="19" applyNumberFormat="1" applyFont="1" applyFill="1" applyBorder="1" applyAlignment="1" applyProtection="1">
      <alignment vertical="center"/>
      <protection locked="0"/>
    </xf>
    <xf numFmtId="0" fontId="6" fillId="4" borderId="28" xfId="0" applyNumberFormat="1" applyFont="1" applyFill="1" applyBorder="1" applyAlignment="1" applyProtection="1">
      <alignment vertical="center"/>
      <protection/>
    </xf>
    <xf numFmtId="173" fontId="6" fillId="2" borderId="28" xfId="19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wrapText="1"/>
      <protection/>
    </xf>
    <xf numFmtId="0" fontId="6" fillId="2" borderId="17" xfId="0" applyFont="1" applyFill="1" applyBorder="1" applyAlignment="1" applyProtection="1">
      <alignment vertical="center" wrapText="1"/>
      <protection/>
    </xf>
    <xf numFmtId="0" fontId="6" fillId="2" borderId="29" xfId="0" applyFont="1" applyFill="1" applyBorder="1" applyAlignment="1" applyProtection="1">
      <alignment vertical="center"/>
      <protection/>
    </xf>
    <xf numFmtId="44" fontId="6" fillId="2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0" fontId="6" fillId="0" borderId="26" xfId="0" applyFont="1" applyFill="1" applyBorder="1" applyAlignment="1" applyProtection="1">
      <alignment vertical="top"/>
      <protection/>
    </xf>
    <xf numFmtId="0" fontId="6" fillId="0" borderId="31" xfId="0" applyFont="1" applyFill="1" applyBorder="1" applyAlignment="1" applyProtection="1">
      <alignment vertical="top"/>
      <protection/>
    </xf>
    <xf numFmtId="0" fontId="6" fillId="2" borderId="29" xfId="0" applyFont="1" applyFill="1" applyBorder="1" applyAlignment="1" applyProtection="1">
      <alignment vertical="center" wrapText="1"/>
      <protection/>
    </xf>
    <xf numFmtId="3" fontId="6" fillId="2" borderId="32" xfId="0" applyNumberFormat="1" applyFont="1" applyFill="1" applyBorder="1" applyAlignment="1" applyProtection="1">
      <alignment horizontal="left" vertical="center" wrapText="1"/>
      <protection/>
    </xf>
    <xf numFmtId="0" fontId="6" fillId="2" borderId="32" xfId="0" applyFont="1" applyFill="1" applyBorder="1" applyAlignment="1" applyProtection="1">
      <alignment vertical="center" wrapText="1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6" fillId="2" borderId="32" xfId="0" applyFont="1" applyFill="1" applyBorder="1" applyAlignment="1" applyProtection="1">
      <alignment vertical="center"/>
      <protection/>
    </xf>
    <xf numFmtId="0" fontId="6" fillId="2" borderId="3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 quotePrefix="1">
      <alignment horizontal="left"/>
      <protection/>
    </xf>
    <xf numFmtId="0" fontId="6" fillId="0" borderId="26" xfId="0" applyFont="1" applyFill="1" applyBorder="1" applyAlignment="1" applyProtection="1" quotePrefix="1">
      <alignment horizontal="left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top" wrapText="1"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12" fillId="3" borderId="24" xfId="0" applyFont="1" applyFill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top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wrapText="1"/>
      <protection/>
    </xf>
    <xf numFmtId="0" fontId="12" fillId="3" borderId="35" xfId="0" applyFont="1" applyFill="1" applyBorder="1" applyAlignment="1" applyProtection="1">
      <alignment vertical="top"/>
      <protection/>
    </xf>
    <xf numFmtId="4" fontId="6" fillId="2" borderId="29" xfId="0" applyNumberFormat="1" applyFont="1" applyFill="1" applyBorder="1" applyAlignment="1" applyProtection="1">
      <alignment vertical="center" wrapText="1"/>
      <protection/>
    </xf>
    <xf numFmtId="4" fontId="6" fillId="2" borderId="32" xfId="0" applyNumberFormat="1" applyFont="1" applyFill="1" applyBorder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vertical="top" wrapText="1"/>
      <protection/>
    </xf>
    <xf numFmtId="0" fontId="6" fillId="0" borderId="38" xfId="0" applyFont="1" applyFill="1" applyBorder="1" applyAlignment="1" applyProtection="1">
      <alignment vertical="top" wrapText="1"/>
      <protection/>
    </xf>
    <xf numFmtId="0" fontId="6" fillId="0" borderId="39" xfId="0" applyFont="1" applyFill="1" applyBorder="1" applyAlignment="1" applyProtection="1">
      <alignment vertical="top" wrapText="1"/>
      <protection/>
    </xf>
    <xf numFmtId="0" fontId="6" fillId="0" borderId="26" xfId="0" applyFont="1" applyBorder="1" applyAlignment="1" applyProtection="1" quotePrefix="1">
      <alignment horizontal="left"/>
      <protection/>
    </xf>
    <xf numFmtId="0" fontId="6" fillId="0" borderId="35" xfId="0" applyFont="1" applyBorder="1" applyAlignment="1" applyProtection="1" quotePrefix="1">
      <alignment horizontal="left"/>
      <protection/>
    </xf>
    <xf numFmtId="0" fontId="6" fillId="0" borderId="40" xfId="0" applyFont="1" applyFill="1" applyBorder="1" applyAlignment="1" applyProtection="1">
      <alignment vertical="top" wrapText="1"/>
      <protection/>
    </xf>
    <xf numFmtId="0" fontId="6" fillId="0" borderId="41" xfId="0" applyFont="1" applyFill="1" applyBorder="1" applyAlignment="1" applyProtection="1">
      <alignment vertical="top" wrapText="1"/>
      <protection/>
    </xf>
    <xf numFmtId="175" fontId="16" fillId="5" borderId="42" xfId="0" applyNumberFormat="1" applyFont="1" applyFill="1" applyBorder="1" applyAlignment="1" applyProtection="1">
      <alignment/>
      <protection/>
    </xf>
    <xf numFmtId="166" fontId="16" fillId="5" borderId="42" xfId="20" applyNumberFormat="1" applyFont="1" applyFill="1" applyBorder="1" applyAlignment="1" applyProtection="1">
      <alignment vertical="center"/>
      <protection/>
    </xf>
    <xf numFmtId="166" fontId="16" fillId="5" borderId="43" xfId="2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6" borderId="4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175" fontId="6" fillId="2" borderId="1" xfId="0" applyNumberFormat="1" applyFont="1" applyFill="1" applyBorder="1" applyAlignment="1" applyProtection="1">
      <alignment/>
      <protection/>
    </xf>
    <xf numFmtId="3" fontId="6" fillId="2" borderId="45" xfId="0" applyNumberFormat="1" applyFont="1" applyFill="1" applyBorder="1" applyAlignment="1" applyProtection="1">
      <alignment/>
      <protection/>
    </xf>
    <xf numFmtId="175" fontId="6" fillId="2" borderId="46" xfId="0" applyNumberFormat="1" applyFont="1" applyFill="1" applyBorder="1" applyAlignment="1" applyProtection="1">
      <alignment/>
      <protection/>
    </xf>
    <xf numFmtId="3" fontId="6" fillId="2" borderId="47" xfId="0" applyNumberFormat="1" applyFont="1" applyFill="1" applyBorder="1" applyAlignment="1" applyProtection="1">
      <alignment/>
      <protection/>
    </xf>
    <xf numFmtId="3" fontId="6" fillId="7" borderId="45" xfId="0" applyNumberFormat="1" applyFont="1" applyFill="1" applyBorder="1" applyAlignment="1" applyProtection="1">
      <alignment/>
      <protection locked="0"/>
    </xf>
    <xf numFmtId="3" fontId="6" fillId="7" borderId="47" xfId="0" applyNumberFormat="1" applyFont="1" applyFill="1" applyBorder="1" applyAlignment="1" applyProtection="1">
      <alignment/>
      <protection locked="0"/>
    </xf>
    <xf numFmtId="175" fontId="6" fillId="2" borderId="2" xfId="0" applyNumberFormat="1" applyFont="1" applyFill="1" applyBorder="1" applyAlignment="1" applyProtection="1">
      <alignment/>
      <protection/>
    </xf>
    <xf numFmtId="3" fontId="6" fillId="2" borderId="48" xfId="0" applyNumberFormat="1" applyFont="1" applyFill="1" applyBorder="1" applyAlignment="1" applyProtection="1">
      <alignment/>
      <protection/>
    </xf>
    <xf numFmtId="175" fontId="6" fillId="2" borderId="49" xfId="0" applyNumberFormat="1" applyFont="1" applyFill="1" applyBorder="1" applyAlignment="1" applyProtection="1">
      <alignment/>
      <protection/>
    </xf>
    <xf numFmtId="3" fontId="6" fillId="2" borderId="50" xfId="0" applyNumberFormat="1" applyFont="1" applyFill="1" applyBorder="1" applyAlignment="1" applyProtection="1">
      <alignment/>
      <protection/>
    </xf>
    <xf numFmtId="175" fontId="6" fillId="2" borderId="15" xfId="0" applyNumberFormat="1" applyFont="1" applyFill="1" applyBorder="1" applyAlignment="1" applyProtection="1">
      <alignment/>
      <protection/>
    </xf>
    <xf numFmtId="3" fontId="6" fillId="2" borderId="51" xfId="0" applyNumberFormat="1" applyFont="1" applyFill="1" applyBorder="1" applyAlignment="1" applyProtection="1">
      <alignment/>
      <protection/>
    </xf>
    <xf numFmtId="175" fontId="6" fillId="2" borderId="52" xfId="0" applyNumberFormat="1" applyFont="1" applyFill="1" applyBorder="1" applyAlignment="1" applyProtection="1">
      <alignment/>
      <protection/>
    </xf>
    <xf numFmtId="3" fontId="6" fillId="2" borderId="53" xfId="0" applyNumberFormat="1" applyFont="1" applyFill="1" applyBorder="1" applyAlignment="1" applyProtection="1">
      <alignment/>
      <protection/>
    </xf>
    <xf numFmtId="175" fontId="6" fillId="2" borderId="54" xfId="0" applyNumberFormat="1" applyFont="1" applyFill="1" applyBorder="1" applyAlignment="1" applyProtection="1">
      <alignment/>
      <protection/>
    </xf>
    <xf numFmtId="3" fontId="6" fillId="2" borderId="55" xfId="0" applyNumberFormat="1" applyFont="1" applyFill="1" applyBorder="1" applyAlignment="1" applyProtection="1">
      <alignment/>
      <protection/>
    </xf>
    <xf numFmtId="175" fontId="6" fillId="2" borderId="56" xfId="0" applyNumberFormat="1" applyFont="1" applyFill="1" applyBorder="1" applyAlignment="1" applyProtection="1">
      <alignment/>
      <protection/>
    </xf>
    <xf numFmtId="3" fontId="6" fillId="2" borderId="57" xfId="0" applyNumberFormat="1" applyFont="1" applyFill="1" applyBorder="1" applyAlignment="1" applyProtection="1">
      <alignment/>
      <protection/>
    </xf>
    <xf numFmtId="3" fontId="6" fillId="7" borderId="55" xfId="0" applyNumberFormat="1" applyFont="1" applyFill="1" applyBorder="1" applyAlignment="1" applyProtection="1">
      <alignment/>
      <protection locked="0"/>
    </xf>
    <xf numFmtId="3" fontId="6" fillId="7" borderId="57" xfId="0" applyNumberFormat="1" applyFont="1" applyFill="1" applyBorder="1" applyAlignment="1" applyProtection="1">
      <alignment/>
      <protection locked="0"/>
    </xf>
    <xf numFmtId="175" fontId="6" fillId="2" borderId="58" xfId="0" applyNumberFormat="1" applyFont="1" applyFill="1" applyBorder="1" applyAlignment="1" applyProtection="1">
      <alignment/>
      <protection/>
    </xf>
    <xf numFmtId="3" fontId="6" fillId="2" borderId="59" xfId="0" applyNumberFormat="1" applyFont="1" applyFill="1" applyBorder="1" applyAlignment="1" applyProtection="1">
      <alignment/>
      <protection/>
    </xf>
    <xf numFmtId="175" fontId="6" fillId="2" borderId="60" xfId="0" applyNumberFormat="1" applyFont="1" applyFill="1" applyBorder="1" applyAlignment="1" applyProtection="1">
      <alignment/>
      <protection/>
    </xf>
    <xf numFmtId="3" fontId="6" fillId="2" borderId="61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2" borderId="62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66" xfId="0" applyFont="1" applyFill="1" applyBorder="1" applyAlignment="1" applyProtection="1">
      <alignment horizontal="left"/>
      <protection/>
    </xf>
    <xf numFmtId="0" fontId="6" fillId="2" borderId="67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NumberFormat="1" applyFont="1" applyAlignment="1" applyProtection="1">
      <alignment horizontal="left" vertical="top"/>
      <protection/>
    </xf>
    <xf numFmtId="0" fontId="24" fillId="6" borderId="68" xfId="0" applyFont="1" applyFill="1" applyBorder="1" applyAlignment="1" applyProtection="1">
      <alignment/>
      <protection/>
    </xf>
    <xf numFmtId="0" fontId="24" fillId="6" borderId="44" xfId="0" applyFont="1" applyFill="1" applyBorder="1" applyAlignment="1" applyProtection="1">
      <alignment horizontal="center"/>
      <protection/>
    </xf>
    <xf numFmtId="0" fontId="24" fillId="6" borderId="69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 quotePrefix="1">
      <alignment horizontal="left" wrapText="1"/>
      <protection/>
    </xf>
    <xf numFmtId="4" fontId="11" fillId="2" borderId="6" xfId="0" applyNumberFormat="1" applyFont="1" applyFill="1" applyBorder="1" applyAlignment="1" applyProtection="1">
      <alignment horizontal="center" vertical="center"/>
      <protection locked="0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4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6" fillId="0" borderId="70" xfId="0" applyFont="1" applyFill="1" applyBorder="1" applyAlignment="1" applyProtection="1">
      <alignment vertical="top" wrapText="1"/>
      <protection/>
    </xf>
    <xf numFmtId="0" fontId="6" fillId="0" borderId="71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1" xfId="0" applyBorder="1" applyAlignment="1">
      <alignment vertical="top" wrapText="1"/>
    </xf>
    <xf numFmtId="0" fontId="6" fillId="0" borderId="31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3" fontId="13" fillId="2" borderId="8" xfId="0" applyNumberFormat="1" applyFont="1" applyFill="1" applyBorder="1" applyAlignment="1" applyProtection="1">
      <alignment horizontal="left" vertical="center" wrapText="1"/>
      <protection/>
    </xf>
    <xf numFmtId="0" fontId="13" fillId="0" borderId="6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3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  <xf numFmtId="4" fontId="6" fillId="2" borderId="9" xfId="0" applyNumberFormat="1" applyFont="1" applyFill="1" applyBorder="1" applyAlignment="1" applyProtection="1">
      <alignment vertical="center" wrapText="1"/>
      <protection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vertical="center" wrapText="1"/>
      <protection/>
    </xf>
    <xf numFmtId="4" fontId="6" fillId="2" borderId="6" xfId="0" applyNumberFormat="1" applyFont="1" applyFill="1" applyBorder="1" applyAlignment="1" applyProtection="1">
      <alignment vertical="center" wrapText="1"/>
      <protection/>
    </xf>
    <xf numFmtId="4" fontId="6" fillId="2" borderId="17" xfId="0" applyNumberFormat="1" applyFont="1" applyFill="1" applyBorder="1" applyAlignment="1" applyProtection="1">
      <alignment vertical="center" wrapText="1"/>
      <protection/>
    </xf>
    <xf numFmtId="3" fontId="6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4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72" xfId="0" applyNumberFormat="1" applyFont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6" fillId="2" borderId="5" xfId="0" applyNumberFormat="1" applyFont="1" applyFill="1" applyBorder="1" applyAlignment="1" applyProtection="1">
      <alignment vertical="center" wrapText="1"/>
      <protection/>
    </xf>
    <xf numFmtId="0" fontId="12" fillId="3" borderId="73" xfId="0" applyFont="1" applyFill="1" applyBorder="1" applyAlignment="1" applyProtection="1">
      <alignment vertical="top"/>
      <protection/>
    </xf>
    <xf numFmtId="0" fontId="6" fillId="0" borderId="74" xfId="0" applyFont="1" applyBorder="1" applyAlignment="1" applyProtection="1">
      <alignment vertical="top"/>
      <protection/>
    </xf>
    <xf numFmtId="0" fontId="6" fillId="0" borderId="75" xfId="0" applyFont="1" applyBorder="1" applyAlignment="1" applyProtection="1">
      <alignment vertical="top"/>
      <protection/>
    </xf>
    <xf numFmtId="0" fontId="6" fillId="0" borderId="71" xfId="0" applyFont="1" applyFill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76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12" fillId="3" borderId="24" xfId="0" applyFont="1" applyFill="1" applyBorder="1" applyAlignment="1" applyProtection="1">
      <alignment horizontal="left" vertical="top"/>
      <protection/>
    </xf>
    <xf numFmtId="0" fontId="6" fillId="0" borderId="77" xfId="0" applyFont="1" applyBorder="1" applyAlignment="1" applyProtection="1">
      <alignment/>
      <protection/>
    </xf>
    <xf numFmtId="0" fontId="12" fillId="3" borderId="7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79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2" fillId="3" borderId="80" xfId="0" applyFont="1" applyFill="1" applyBorder="1" applyAlignment="1" applyProtection="1">
      <alignment horizontal="left" vertical="top"/>
      <protection/>
    </xf>
    <xf numFmtId="0" fontId="6" fillId="0" borderId="24" xfId="0" applyFont="1" applyBorder="1" applyAlignment="1" applyProtection="1">
      <alignment/>
      <protection/>
    </xf>
    <xf numFmtId="0" fontId="12" fillId="3" borderId="81" xfId="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82" xfId="0" applyFont="1" applyBorder="1" applyAlignment="1" applyProtection="1">
      <alignment vertical="center"/>
      <protection/>
    </xf>
    <xf numFmtId="0" fontId="6" fillId="0" borderId="7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 wrapText="1"/>
      <protection/>
    </xf>
    <xf numFmtId="3" fontId="6" fillId="2" borderId="9" xfId="0" applyNumberFormat="1" applyFont="1" applyFill="1" applyBorder="1" applyAlignment="1" applyProtection="1">
      <alignment horizontal="left" vertical="center" wrapText="1"/>
      <protection/>
    </xf>
    <xf numFmtId="3" fontId="6" fillId="2" borderId="3" xfId="0" applyNumberFormat="1" applyFont="1" applyFill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 quotePrefix="1">
      <alignment horizontal="left" vertical="top"/>
      <protection/>
    </xf>
    <xf numFmtId="0" fontId="6" fillId="0" borderId="18" xfId="0" applyFont="1" applyFill="1" applyBorder="1" applyAlignment="1" applyProtection="1" quotePrefix="1">
      <alignment horizontal="left" vertical="top"/>
      <protection/>
    </xf>
    <xf numFmtId="0" fontId="6" fillId="0" borderId="31" xfId="0" applyFont="1" applyFill="1" applyBorder="1" applyAlignment="1" applyProtection="1">
      <alignment vertical="top"/>
      <protection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83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vertical="top"/>
      <protection/>
    </xf>
    <xf numFmtId="0" fontId="6" fillId="0" borderId="71" xfId="0" applyFont="1" applyFill="1" applyBorder="1" applyAlignment="1" applyProtection="1">
      <alignment vertical="top"/>
      <protection/>
    </xf>
    <xf numFmtId="0" fontId="6" fillId="2" borderId="6" xfId="0" applyFont="1" applyFill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top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vertical="center" wrapText="1"/>
      <protection/>
    </xf>
    <xf numFmtId="0" fontId="6" fillId="2" borderId="6" xfId="0" applyNumberFormat="1" applyFont="1" applyFill="1" applyBorder="1" applyAlignment="1" applyProtection="1">
      <alignment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Border="1" applyAlignment="1" applyProtection="1">
      <alignment vertical="center" wrapText="1"/>
      <protection/>
    </xf>
    <xf numFmtId="0" fontId="6" fillId="2" borderId="7" xfId="0" applyNumberFormat="1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3" fontId="6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173" fontId="6" fillId="2" borderId="6" xfId="0" applyNumberFormat="1" applyFont="1" applyFill="1" applyBorder="1" applyAlignment="1" applyProtection="1">
      <alignment horizontal="center" vertical="center"/>
      <protection locked="0"/>
    </xf>
    <xf numFmtId="173" fontId="6" fillId="0" borderId="2" xfId="0" applyNumberFormat="1" applyFont="1" applyBorder="1" applyAlignment="1" applyProtection="1">
      <alignment horizontal="center" vertical="center"/>
      <protection locked="0"/>
    </xf>
    <xf numFmtId="17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3" fontId="6" fillId="0" borderId="1" xfId="0" applyNumberFormat="1" applyFont="1" applyBorder="1" applyAlignment="1" applyProtection="1">
      <alignment horizontal="center" vertical="center" wrapText="1"/>
      <protection locked="0"/>
    </xf>
    <xf numFmtId="173" fontId="6" fillId="0" borderId="83" xfId="0" applyNumberFormat="1" applyFont="1" applyBorder="1" applyAlignment="1" applyProtection="1">
      <alignment horizontal="center" vertical="center" wrapText="1"/>
      <protection locked="0"/>
    </xf>
    <xf numFmtId="0" fontId="6" fillId="2" borderId="17" xfId="0" applyNumberFormat="1" applyFont="1" applyFill="1" applyBorder="1" applyAlignment="1" applyProtection="1">
      <alignment vertical="center" wrapText="1"/>
      <protection/>
    </xf>
    <xf numFmtId="0" fontId="6" fillId="2" borderId="4" xfId="0" applyNumberFormat="1" applyFont="1" applyFill="1" applyBorder="1" applyAlignment="1" applyProtection="1">
      <alignment vertical="center" wrapText="1"/>
      <protection/>
    </xf>
    <xf numFmtId="0" fontId="6" fillId="2" borderId="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2" borderId="29" xfId="0" applyFill="1" applyBorder="1" applyAlignment="1" applyProtection="1">
      <alignment vertical="center" wrapText="1"/>
      <protection/>
    </xf>
    <xf numFmtId="3" fontId="6" fillId="2" borderId="9" xfId="0" applyNumberFormat="1" applyFont="1" applyFill="1" applyBorder="1" applyAlignment="1" applyProtection="1">
      <alignment vertical="center" wrapText="1"/>
      <protection/>
    </xf>
    <xf numFmtId="3" fontId="6" fillId="2" borderId="4" xfId="0" applyNumberFormat="1" applyFont="1" applyFill="1" applyBorder="1" applyAlignment="1" applyProtection="1">
      <alignment vertical="center" wrapText="1"/>
      <protection/>
    </xf>
    <xf numFmtId="0" fontId="12" fillId="3" borderId="84" xfId="0" applyFont="1" applyFill="1" applyBorder="1" applyAlignment="1" applyProtection="1">
      <alignment horizontal="center" vertical="center" wrapText="1"/>
      <protection/>
    </xf>
    <xf numFmtId="0" fontId="6" fillId="0" borderId="85" xfId="0" applyFont="1" applyBorder="1" applyAlignment="1" applyProtection="1">
      <alignment horizontal="center" vertical="center" wrapText="1"/>
      <protection/>
    </xf>
    <xf numFmtId="0" fontId="12" fillId="3" borderId="85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87" xfId="0" applyNumberFormat="1" applyFont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83" xfId="0" applyNumberFormat="1" applyFont="1" applyBorder="1" applyAlignment="1" applyProtection="1">
      <alignment horizontal="center" vertical="center"/>
      <protection locked="0"/>
    </xf>
    <xf numFmtId="4" fontId="12" fillId="8" borderId="16" xfId="0" applyNumberFormat="1" applyFont="1" applyFill="1" applyBorder="1" applyAlignment="1" applyProtection="1">
      <alignment horizontal="center" vertical="center"/>
      <protection/>
    </xf>
    <xf numFmtId="4" fontId="12" fillId="8" borderId="1" xfId="0" applyNumberFormat="1" applyFont="1" applyFill="1" applyBorder="1" applyAlignment="1" applyProtection="1">
      <alignment horizontal="center" vertical="center"/>
      <protection/>
    </xf>
    <xf numFmtId="4" fontId="12" fillId="8" borderId="83" xfId="0" applyNumberFormat="1" applyFont="1" applyFill="1" applyBorder="1" applyAlignment="1" applyProtection="1">
      <alignment horizontal="center" vertical="center"/>
      <protection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72" xfId="0" applyNumberFormat="1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 quotePrefix="1">
      <alignment horizontal="left" vertical="center" wrapText="1"/>
      <protection/>
    </xf>
    <xf numFmtId="0" fontId="12" fillId="3" borderId="24" xfId="0" applyFont="1" applyFill="1" applyBorder="1" applyAlignment="1" applyProtection="1">
      <alignment horizontal="left" vertical="center" wrapText="1"/>
      <protection/>
    </xf>
    <xf numFmtId="0" fontId="12" fillId="3" borderId="84" xfId="0" applyNumberFormat="1" applyFont="1" applyFill="1" applyBorder="1" applyAlignment="1" applyProtection="1">
      <alignment horizontal="center" vertical="center"/>
      <protection/>
    </xf>
    <xf numFmtId="0" fontId="12" fillId="3" borderId="85" xfId="0" applyNumberFormat="1" applyFont="1" applyFill="1" applyBorder="1" applyAlignment="1" applyProtection="1">
      <alignment horizontal="center" vertical="center"/>
      <protection/>
    </xf>
    <xf numFmtId="0" fontId="12" fillId="0" borderId="85" xfId="0" applyNumberFormat="1" applyFont="1" applyBorder="1" applyAlignment="1" applyProtection="1">
      <alignment horizontal="center" vertical="center"/>
      <protection/>
    </xf>
    <xf numFmtId="0" fontId="12" fillId="0" borderId="86" xfId="0" applyNumberFormat="1" applyFont="1" applyBorder="1" applyAlignment="1" applyProtection="1">
      <alignment horizontal="center" vertical="center"/>
      <protection/>
    </xf>
    <xf numFmtId="3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15" xfId="0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87" xfId="0" applyNumberFormat="1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3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2" fillId="3" borderId="86" xfId="0" applyFont="1" applyFill="1" applyBorder="1" applyAlignment="1" applyProtection="1">
      <alignment horizontal="center" vertical="center" wrapText="1"/>
      <protection/>
    </xf>
    <xf numFmtId="4" fontId="6" fillId="2" borderId="87" xfId="0" applyNumberFormat="1" applyFont="1" applyFill="1" applyBorder="1" applyAlignment="1" applyProtection="1">
      <alignment horizontal="center" vertical="center"/>
      <protection locked="0"/>
    </xf>
    <xf numFmtId="4" fontId="6" fillId="0" borderId="7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83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8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8" xfId="0" applyNumberFormat="1" applyFont="1" applyFill="1" applyBorder="1" applyAlignment="1" applyProtection="1">
      <alignment horizontal="left" vertical="center" wrapText="1"/>
      <protection/>
    </xf>
    <xf numFmtId="4" fontId="6" fillId="2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4" fontId="6" fillId="2" borderId="8" xfId="0" applyNumberFormat="1" applyFont="1" applyFill="1" applyBorder="1" applyAlignment="1" applyProtection="1">
      <alignment horizontal="center" vertical="center" wrapText="1"/>
      <protection/>
    </xf>
    <xf numFmtId="4" fontId="6" fillId="2" borderId="5" xfId="0" applyNumberFormat="1" applyFont="1" applyFill="1" applyBorder="1" applyAlignment="1" applyProtection="1">
      <alignment horizontal="center" vertical="center" wrapText="1"/>
      <protection/>
    </xf>
    <xf numFmtId="4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8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72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4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3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32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15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87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1" xfId="19" applyNumberFormat="1" applyFont="1" applyFill="1" applyBorder="1" applyAlignment="1" applyProtection="1">
      <alignment horizontal="center" vertical="center" wrapText="1"/>
      <protection locked="0"/>
    </xf>
    <xf numFmtId="9" fontId="6" fillId="2" borderId="83" xfId="19" applyNumberFormat="1" applyFont="1" applyFill="1" applyBorder="1" applyAlignment="1" applyProtection="1">
      <alignment horizontal="center" vertical="center" wrapText="1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 wrapText="1"/>
      <protection/>
    </xf>
    <xf numFmtId="3" fontId="6" fillId="2" borderId="5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10" fontId="6" fillId="2" borderId="4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3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32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15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87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1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83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0" fontId="6" fillId="2" borderId="54" xfId="19" applyNumberFormat="1" applyFont="1" applyFill="1" applyBorder="1" applyAlignment="1" applyProtection="1">
      <alignment horizontal="center" vertical="center" wrapText="1"/>
      <protection locked="0"/>
    </xf>
    <xf numFmtId="10" fontId="6" fillId="2" borderId="8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vertical="top"/>
      <protection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6" fillId="2" borderId="29" xfId="0" applyFont="1" applyFill="1" applyBorder="1" applyAlignment="1" applyProtection="1">
      <alignment vertical="center" wrapText="1"/>
      <protection/>
    </xf>
    <xf numFmtId="3" fontId="6" fillId="2" borderId="5" xfId="0" applyNumberFormat="1" applyFont="1" applyFill="1" applyBorder="1" applyAlignment="1" applyProtection="1">
      <alignment horizontal="left" vertical="center" wrapText="1"/>
      <protection/>
    </xf>
    <xf numFmtId="3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top" wrapText="1"/>
      <protection/>
    </xf>
    <xf numFmtId="0" fontId="0" fillId="0" borderId="7" xfId="0" applyBorder="1" applyAlignment="1" applyProtection="1">
      <alignment/>
      <protection/>
    </xf>
    <xf numFmtId="0" fontId="6" fillId="0" borderId="70" xfId="0" applyFont="1" applyFill="1" applyBorder="1" applyAlignment="1" applyProtection="1" quotePrefix="1">
      <alignment horizontal="left" vertical="top" wrapText="1"/>
      <protection/>
    </xf>
    <xf numFmtId="0" fontId="6" fillId="0" borderId="35" xfId="0" applyFont="1" applyFill="1" applyBorder="1" applyAlignment="1" applyProtection="1" quotePrefix="1">
      <alignment horizontal="left" vertical="top" wrapText="1"/>
      <protection/>
    </xf>
    <xf numFmtId="0" fontId="6" fillId="0" borderId="71" xfId="0" applyFont="1" applyFill="1" applyBorder="1" applyAlignment="1" applyProtection="1" quotePrefix="1">
      <alignment horizontal="left" vertical="top" wrapText="1"/>
      <protection/>
    </xf>
    <xf numFmtId="3" fontId="6" fillId="2" borderId="8" xfId="0" applyNumberFormat="1" applyFont="1" applyFill="1" applyBorder="1" applyAlignment="1" applyProtection="1">
      <alignment vertical="center" wrapText="1"/>
      <protection/>
    </xf>
    <xf numFmtId="0" fontId="6" fillId="2" borderId="32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vertical="center"/>
      <protection/>
    </xf>
    <xf numFmtId="0" fontId="6" fillId="0" borderId="31" xfId="0" applyFont="1" applyBorder="1" applyAlignment="1" applyProtection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15" fillId="5" borderId="89" xfId="0" applyFont="1" applyFill="1" applyBorder="1" applyAlignment="1" applyProtection="1" quotePrefix="1">
      <alignment horizontal="left" vertical="center" wrapText="1"/>
      <protection/>
    </xf>
    <xf numFmtId="0" fontId="15" fillId="5" borderId="90" xfId="0" applyFont="1" applyFill="1" applyBorder="1" applyAlignment="1" applyProtection="1">
      <alignment vertical="center" wrapText="1"/>
      <protection/>
    </xf>
    <xf numFmtId="0" fontId="15" fillId="5" borderId="91" xfId="0" applyFont="1" applyFill="1" applyBorder="1" applyAlignment="1" applyProtection="1">
      <alignment vertical="center" wrapText="1"/>
      <protection/>
    </xf>
    <xf numFmtId="0" fontId="17" fillId="0" borderId="0" xfId="0" applyFont="1" applyAlignment="1" applyProtection="1" quotePrefix="1">
      <alignment horizontal="left"/>
      <protection/>
    </xf>
    <xf numFmtId="0" fontId="0" fillId="0" borderId="0" xfId="0" applyAlignment="1">
      <alignment/>
    </xf>
    <xf numFmtId="0" fontId="14" fillId="0" borderId="0" xfId="0" applyFont="1" applyAlignment="1" applyProtection="1" quotePrefix="1">
      <alignment horizontal="left" vertical="top"/>
      <protection/>
    </xf>
    <xf numFmtId="0" fontId="14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A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5495925</xdr:colOff>
      <xdr:row>0</xdr:row>
      <xdr:rowOff>161925</xdr:rowOff>
    </xdr:from>
    <xdr:to>
      <xdr:col>0</xdr:col>
      <xdr:colOff>7315200</xdr:colOff>
      <xdr:row>0</xdr:row>
      <xdr:rowOff>685800</xdr:rowOff>
    </xdr:to>
    <xdr:grpSp>
      <xdr:nvGrpSpPr>
        <xdr:cNvPr id="1" name="Group 3"/>
        <xdr:cNvGrpSpPr>
          <a:grpSpLocks/>
        </xdr:cNvGrpSpPr>
      </xdr:nvGrpSpPr>
      <xdr:grpSpPr>
        <a:xfrm>
          <a:off x="5495925" y="161925"/>
          <a:ext cx="1828800" cy="523875"/>
          <a:chOff x="736" y="0"/>
          <a:chExt cx="233" cy="5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6" y="0"/>
            <a:ext cx="95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3" y="0"/>
            <a:ext cx="9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923925</xdr:colOff>
      <xdr:row>0</xdr:row>
      <xdr:rowOff>0</xdr:rowOff>
    </xdr:from>
    <xdr:to>
      <xdr:col>6</xdr:col>
      <xdr:colOff>781050</xdr:colOff>
      <xdr:row>2</xdr:row>
      <xdr:rowOff>304800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95250</xdr:rowOff>
    </xdr:from>
    <xdr:to>
      <xdr:col>7</xdr:col>
      <xdr:colOff>971550</xdr:colOff>
      <xdr:row>2</xdr:row>
      <xdr:rowOff>76200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952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1</xdr:row>
      <xdr:rowOff>76200</xdr:rowOff>
    </xdr:from>
    <xdr:to>
      <xdr:col>256</xdr:col>
      <xdr:colOff>0</xdr:colOff>
      <xdr:row>4</xdr:row>
      <xdr:rowOff>304800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667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9</xdr:col>
      <xdr:colOff>19050</xdr:colOff>
      <xdr:row>3</xdr:row>
      <xdr:rowOff>171450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ponsabilidadesocial@cfd.unimed.com.b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showGridLines="0" workbookViewId="0" topLeftCell="A34">
      <selection activeCell="A57" sqref="A57"/>
    </sheetView>
  </sheetViews>
  <sheetFormatPr defaultColWidth="9.140625" defaultRowHeight="12.75"/>
  <cols>
    <col min="1" max="1" width="110.00390625" style="184" customWidth="1"/>
    <col min="2" max="16384" width="0" style="184" hidden="1" customWidth="1"/>
  </cols>
  <sheetData>
    <row r="1" ht="54.75" customHeight="1">
      <c r="A1" s="187" t="s">
        <v>261</v>
      </c>
    </row>
    <row r="3" ht="60" customHeight="1">
      <c r="A3" s="186" t="s">
        <v>248</v>
      </c>
    </row>
    <row r="4" ht="12.75" customHeight="1">
      <c r="A4" s="186"/>
    </row>
    <row r="5" ht="38.25">
      <c r="A5" s="186" t="s">
        <v>249</v>
      </c>
    </row>
    <row r="6" ht="12.75">
      <c r="A6" s="186"/>
    </row>
    <row r="7" ht="12.75">
      <c r="A7" s="186" t="s">
        <v>250</v>
      </c>
    </row>
    <row r="8" ht="12.75">
      <c r="A8" s="186"/>
    </row>
    <row r="9" ht="12.75">
      <c r="A9" s="186" t="s">
        <v>251</v>
      </c>
    </row>
    <row r="10" ht="12.75">
      <c r="A10" s="186"/>
    </row>
    <row r="11" ht="25.5">
      <c r="A11" s="186" t="s">
        <v>252</v>
      </c>
    </row>
    <row r="12" ht="12.75">
      <c r="A12" s="186"/>
    </row>
    <row r="13" ht="51">
      <c r="A13" s="186" t="s">
        <v>253</v>
      </c>
    </row>
    <row r="14" ht="12.75">
      <c r="A14" s="186"/>
    </row>
    <row r="15" ht="21.75">
      <c r="A15" s="188" t="s">
        <v>254</v>
      </c>
    </row>
    <row r="16" ht="12.75">
      <c r="A16" s="186"/>
    </row>
    <row r="17" ht="38.25">
      <c r="A17" s="186" t="s">
        <v>255</v>
      </c>
    </row>
    <row r="18" ht="12.75">
      <c r="A18" s="186"/>
    </row>
    <row r="19" ht="25.5">
      <c r="A19" s="186" t="s">
        <v>256</v>
      </c>
    </row>
    <row r="20" ht="12.75">
      <c r="A20" s="185"/>
    </row>
    <row r="21" ht="25.5">
      <c r="A21" s="186" t="s">
        <v>260</v>
      </c>
    </row>
    <row r="22" ht="12.75">
      <c r="A22" s="185"/>
    </row>
    <row r="23" ht="12.75">
      <c r="A23" s="185"/>
    </row>
    <row r="24" ht="12.75">
      <c r="A24" s="186" t="s">
        <v>257</v>
      </c>
    </row>
    <row r="25" ht="12.75">
      <c r="A25" s="186" t="s">
        <v>258</v>
      </c>
    </row>
    <row r="26" ht="12.75">
      <c r="A26" s="186" t="s">
        <v>259</v>
      </c>
    </row>
  </sheetData>
  <sheetProtection password="CC30" sheet="1" objects="1" scenarios="1"/>
  <hyperlinks>
    <hyperlink ref="A13" r:id="rId1" display="mailto:responsabilidadesocial@cfd.unimed.com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H170"/>
  <sheetViews>
    <sheetView showGridLines="0" tabSelected="1" workbookViewId="0" topLeftCell="A145">
      <selection activeCell="D3" sqref="D3"/>
    </sheetView>
  </sheetViews>
  <sheetFormatPr defaultColWidth="9.140625" defaultRowHeight="15" customHeight="1"/>
  <cols>
    <col min="1" max="1" width="0.42578125" style="1" customWidth="1"/>
    <col min="2" max="2" width="43.7109375" style="1" customWidth="1"/>
    <col min="3" max="8" width="15.7109375" style="7" customWidth="1"/>
    <col min="9" max="16384" width="0" style="1" hidden="1" customWidth="1"/>
  </cols>
  <sheetData>
    <row r="1" spans="2:4" ht="30.75" customHeight="1">
      <c r="B1" s="189" t="s">
        <v>52</v>
      </c>
      <c r="C1" s="26"/>
      <c r="D1" s="26"/>
    </row>
    <row r="2" spans="2:4" ht="15" customHeight="1">
      <c r="B2" s="2"/>
      <c r="C2" s="26"/>
      <c r="D2" s="26"/>
    </row>
    <row r="3" spans="2:3" ht="26.25" customHeight="1" thickBot="1">
      <c r="B3" s="3"/>
      <c r="C3" s="27"/>
    </row>
    <row r="4" spans="2:8" ht="15" customHeight="1">
      <c r="B4" s="235" t="s">
        <v>53</v>
      </c>
      <c r="C4" s="236"/>
      <c r="D4" s="236"/>
      <c r="E4" s="236"/>
      <c r="F4" s="236"/>
      <c r="G4" s="236"/>
      <c r="H4" s="237"/>
    </row>
    <row r="5" spans="2:8" ht="15" customHeight="1">
      <c r="B5" s="238" t="s">
        <v>263</v>
      </c>
      <c r="C5" s="239"/>
      <c r="D5" s="240" t="s">
        <v>238</v>
      </c>
      <c r="E5" s="240"/>
      <c r="F5" s="240"/>
      <c r="G5" s="240"/>
      <c r="H5" s="241"/>
    </row>
    <row r="6" spans="2:8" ht="15" customHeight="1">
      <c r="B6" s="242" t="s">
        <v>264</v>
      </c>
      <c r="C6" s="243"/>
      <c r="D6" s="240" t="s">
        <v>240</v>
      </c>
      <c r="E6" s="240"/>
      <c r="F6" s="240"/>
      <c r="G6" s="240"/>
      <c r="H6" s="241"/>
    </row>
    <row r="7" spans="2:8" ht="15" customHeight="1">
      <c r="B7" s="242" t="s">
        <v>265</v>
      </c>
      <c r="C7" s="243"/>
      <c r="D7" s="240" t="s">
        <v>239</v>
      </c>
      <c r="E7" s="240"/>
      <c r="F7" s="240"/>
      <c r="G7" s="240"/>
      <c r="H7" s="241"/>
    </row>
    <row r="8" spans="2:8" ht="15" customHeight="1">
      <c r="B8" s="244" t="s">
        <v>266</v>
      </c>
      <c r="C8" s="245"/>
      <c r="D8" s="240" t="s">
        <v>241</v>
      </c>
      <c r="E8" s="240"/>
      <c r="F8" s="240"/>
      <c r="G8" s="240"/>
      <c r="H8" s="241"/>
    </row>
    <row r="9" spans="2:8" ht="15" customHeight="1">
      <c r="B9" s="246" t="s">
        <v>54</v>
      </c>
      <c r="C9" s="248">
        <v>2004</v>
      </c>
      <c r="D9" s="249"/>
      <c r="E9" s="250"/>
      <c r="F9" s="248">
        <v>2003</v>
      </c>
      <c r="G9" s="249"/>
      <c r="H9" s="251"/>
    </row>
    <row r="10" spans="2:8" ht="15" customHeight="1">
      <c r="B10" s="247"/>
      <c r="C10" s="63" t="s">
        <v>55</v>
      </c>
      <c r="D10" s="64" t="s">
        <v>56</v>
      </c>
      <c r="E10" s="65" t="s">
        <v>57</v>
      </c>
      <c r="F10" s="63" t="s">
        <v>55</v>
      </c>
      <c r="G10" s="64" t="s">
        <v>56</v>
      </c>
      <c r="H10" s="91" t="s">
        <v>57</v>
      </c>
    </row>
    <row r="11" spans="2:8" ht="15" customHeight="1">
      <c r="B11" s="92" t="s">
        <v>58</v>
      </c>
      <c r="C11" s="68">
        <v>106</v>
      </c>
      <c r="D11" s="72">
        <v>30</v>
      </c>
      <c r="E11" s="75">
        <v>136</v>
      </c>
      <c r="F11" s="76">
        <v>104</v>
      </c>
      <c r="G11" s="72">
        <v>37</v>
      </c>
      <c r="H11" s="93">
        <v>141</v>
      </c>
    </row>
    <row r="12" spans="2:8" ht="15" customHeight="1">
      <c r="B12" s="92" t="s">
        <v>59</v>
      </c>
      <c r="C12" s="69">
        <v>2</v>
      </c>
      <c r="D12" s="73">
        <v>10</v>
      </c>
      <c r="E12" s="77">
        <v>12</v>
      </c>
      <c r="F12" s="78">
        <v>8</v>
      </c>
      <c r="G12" s="73">
        <v>10</v>
      </c>
      <c r="H12" s="94">
        <v>18</v>
      </c>
    </row>
    <row r="13" spans="2:8" ht="15" customHeight="1">
      <c r="B13" s="92" t="s">
        <v>60</v>
      </c>
      <c r="C13" s="69">
        <v>1</v>
      </c>
      <c r="D13" s="73">
        <v>17</v>
      </c>
      <c r="E13" s="77">
        <v>18</v>
      </c>
      <c r="F13" s="78">
        <v>0</v>
      </c>
      <c r="G13" s="73">
        <v>3</v>
      </c>
      <c r="H13" s="94">
        <v>3</v>
      </c>
    </row>
    <row r="14" spans="2:8" ht="15" customHeight="1">
      <c r="B14" s="92" t="s">
        <v>61</v>
      </c>
      <c r="C14" s="70"/>
      <c r="D14" s="73">
        <v>1</v>
      </c>
      <c r="E14" s="79"/>
      <c r="F14" s="79"/>
      <c r="G14" s="73">
        <v>1</v>
      </c>
      <c r="H14" s="95"/>
    </row>
    <row r="15" spans="2:8" ht="15" customHeight="1">
      <c r="B15" s="92" t="s">
        <v>62</v>
      </c>
      <c r="C15" s="69">
        <v>9</v>
      </c>
      <c r="D15" s="73">
        <v>26</v>
      </c>
      <c r="E15" s="77">
        <v>35</v>
      </c>
      <c r="F15" s="78">
        <v>9</v>
      </c>
      <c r="G15" s="73">
        <v>32</v>
      </c>
      <c r="H15" s="94">
        <v>41</v>
      </c>
    </row>
    <row r="16" spans="2:8" ht="15" customHeight="1">
      <c r="B16" s="92" t="s">
        <v>63</v>
      </c>
      <c r="C16" s="69">
        <v>0</v>
      </c>
      <c r="D16" s="73">
        <v>0</v>
      </c>
      <c r="E16" s="77">
        <v>0</v>
      </c>
      <c r="F16" s="78">
        <v>0</v>
      </c>
      <c r="G16" s="73">
        <v>0</v>
      </c>
      <c r="H16" s="94">
        <v>0</v>
      </c>
    </row>
    <row r="17" spans="2:8" ht="15" customHeight="1">
      <c r="B17" s="92" t="s">
        <v>64</v>
      </c>
      <c r="C17" s="69">
        <v>21</v>
      </c>
      <c r="D17" s="73">
        <v>13</v>
      </c>
      <c r="E17" s="77">
        <v>34</v>
      </c>
      <c r="F17" s="78">
        <v>21</v>
      </c>
      <c r="G17" s="73">
        <v>18</v>
      </c>
      <c r="H17" s="94">
        <v>39</v>
      </c>
    </row>
    <row r="18" spans="2:8" ht="15" customHeight="1">
      <c r="B18" s="92" t="s">
        <v>1</v>
      </c>
      <c r="C18" s="71">
        <v>0</v>
      </c>
      <c r="D18" s="74">
        <v>0.06</v>
      </c>
      <c r="E18" s="29">
        <v>0</v>
      </c>
      <c r="F18" s="30">
        <v>0</v>
      </c>
      <c r="G18" s="28">
        <v>0.17</v>
      </c>
      <c r="H18" s="96">
        <v>0</v>
      </c>
    </row>
    <row r="19" spans="2:8" ht="15" customHeight="1">
      <c r="B19" s="92" t="s">
        <v>65</v>
      </c>
      <c r="C19" s="66">
        <v>80922.13</v>
      </c>
      <c r="D19" s="67">
        <v>15217.69</v>
      </c>
      <c r="E19" s="61"/>
      <c r="F19" s="66">
        <v>77870.03</v>
      </c>
      <c r="G19" s="66">
        <v>21042.1</v>
      </c>
      <c r="H19" s="97"/>
    </row>
    <row r="20" spans="2:8" ht="15" customHeight="1">
      <c r="B20" s="92" t="s">
        <v>66</v>
      </c>
      <c r="C20" s="66">
        <v>407224.28</v>
      </c>
      <c r="D20" s="67">
        <v>30154.43</v>
      </c>
      <c r="E20" s="61"/>
      <c r="F20" s="66">
        <v>473090.91</v>
      </c>
      <c r="G20" s="66">
        <v>25066.41</v>
      </c>
      <c r="H20" s="97"/>
    </row>
    <row r="21" spans="2:8" ht="15" customHeight="1">
      <c r="B21" s="92" t="s">
        <v>67</v>
      </c>
      <c r="C21" s="69">
        <v>1</v>
      </c>
      <c r="D21" s="73">
        <v>1</v>
      </c>
      <c r="E21" s="77">
        <v>2</v>
      </c>
      <c r="F21" s="78">
        <v>1</v>
      </c>
      <c r="G21" s="73">
        <v>2</v>
      </c>
      <c r="H21" s="94">
        <v>3</v>
      </c>
    </row>
    <row r="22" spans="2:8" ht="15" customHeight="1">
      <c r="B22" s="92" t="s">
        <v>68</v>
      </c>
      <c r="C22" s="71">
        <v>0</v>
      </c>
      <c r="D22" s="74">
        <v>0</v>
      </c>
      <c r="E22" s="80">
        <v>0</v>
      </c>
      <c r="F22" s="81">
        <v>0</v>
      </c>
      <c r="G22" s="74">
        <v>0</v>
      </c>
      <c r="H22" s="98">
        <v>0</v>
      </c>
    </row>
    <row r="23" spans="2:8" ht="15" customHeight="1">
      <c r="B23" s="92" t="s">
        <v>69</v>
      </c>
      <c r="C23" s="66">
        <v>51454.82</v>
      </c>
      <c r="D23" s="66">
        <v>375</v>
      </c>
      <c r="E23" s="61"/>
      <c r="F23" s="66">
        <v>80434.32</v>
      </c>
      <c r="G23" s="66">
        <v>1127</v>
      </c>
      <c r="H23" s="97"/>
    </row>
    <row r="24" spans="2:8" ht="12.75" customHeight="1">
      <c r="B24" s="99" t="s">
        <v>70</v>
      </c>
      <c r="C24" s="66">
        <v>485011.3</v>
      </c>
      <c r="D24" s="66">
        <v>44986</v>
      </c>
      <c r="E24" s="61"/>
      <c r="F24" s="66">
        <v>554013.05</v>
      </c>
      <c r="G24" s="66">
        <v>44973</v>
      </c>
      <c r="H24" s="97"/>
    </row>
    <row r="25" spans="2:8" ht="22.5" customHeight="1">
      <c r="B25" s="99" t="s">
        <v>71</v>
      </c>
      <c r="C25" s="69">
        <v>0</v>
      </c>
      <c r="D25" s="73">
        <v>0</v>
      </c>
      <c r="E25" s="77">
        <v>0</v>
      </c>
      <c r="F25" s="78">
        <v>0</v>
      </c>
      <c r="G25" s="73">
        <v>0</v>
      </c>
      <c r="H25" s="94">
        <v>0</v>
      </c>
    </row>
    <row r="26" spans="2:8" ht="15" customHeight="1">
      <c r="B26" s="252" t="s">
        <v>72</v>
      </c>
      <c r="C26" s="254">
        <v>2004</v>
      </c>
      <c r="D26" s="255"/>
      <c r="E26" s="256"/>
      <c r="F26" s="254">
        <v>2003</v>
      </c>
      <c r="G26" s="255"/>
      <c r="H26" s="260"/>
    </row>
    <row r="27" spans="2:8" ht="15" customHeight="1">
      <c r="B27" s="253"/>
      <c r="C27" s="257"/>
      <c r="D27" s="258"/>
      <c r="E27" s="259"/>
      <c r="F27" s="257"/>
      <c r="G27" s="258"/>
      <c r="H27" s="261"/>
    </row>
    <row r="28" spans="2:8" ht="15" customHeight="1">
      <c r="B28" s="395" t="s">
        <v>73</v>
      </c>
      <c r="C28" s="15" t="s">
        <v>243</v>
      </c>
      <c r="D28" s="262" t="s">
        <v>160</v>
      </c>
      <c r="E28" s="262"/>
      <c r="F28" s="15" t="s">
        <v>242</v>
      </c>
      <c r="G28" s="262" t="s">
        <v>160</v>
      </c>
      <c r="H28" s="265"/>
    </row>
    <row r="29" spans="2:8" ht="15" customHeight="1">
      <c r="B29" s="396"/>
      <c r="C29" s="263" t="s">
        <v>158</v>
      </c>
      <c r="D29" s="227"/>
      <c r="E29" s="31"/>
      <c r="F29" s="263" t="s">
        <v>158</v>
      </c>
      <c r="G29" s="227"/>
      <c r="H29" s="101"/>
    </row>
    <row r="30" spans="2:8" ht="15" customHeight="1">
      <c r="B30" s="397"/>
      <c r="C30" s="17" t="s">
        <v>159</v>
      </c>
      <c r="D30" s="264" t="s">
        <v>161</v>
      </c>
      <c r="E30" s="200"/>
      <c r="F30" s="17" t="s">
        <v>159</v>
      </c>
      <c r="G30" s="264" t="s">
        <v>161</v>
      </c>
      <c r="H30" s="201"/>
    </row>
    <row r="31" spans="2:8" ht="15" customHeight="1">
      <c r="B31" s="62" t="s">
        <v>74</v>
      </c>
      <c r="C31" s="66">
        <v>303452.97</v>
      </c>
      <c r="D31" s="66"/>
      <c r="E31" s="82"/>
      <c r="F31" s="66">
        <v>215726.42</v>
      </c>
      <c r="G31" s="66"/>
      <c r="H31" s="102"/>
    </row>
    <row r="32" spans="2:8" ht="15" customHeight="1">
      <c r="B32" s="103" t="s">
        <v>75</v>
      </c>
      <c r="C32" s="66">
        <v>507.2</v>
      </c>
      <c r="D32" s="66"/>
      <c r="E32" s="82"/>
      <c r="F32" s="66">
        <v>346.4</v>
      </c>
      <c r="G32" s="66"/>
      <c r="H32" s="102"/>
    </row>
    <row r="33" spans="2:8" ht="15" customHeight="1">
      <c r="B33" s="104" t="s">
        <v>76</v>
      </c>
      <c r="C33" s="66">
        <v>6438</v>
      </c>
      <c r="D33" s="66"/>
      <c r="E33" s="82"/>
      <c r="F33" s="66">
        <v>4718</v>
      </c>
      <c r="G33" s="66"/>
      <c r="H33" s="102"/>
    </row>
    <row r="34" spans="2:8" ht="15" customHeight="1">
      <c r="B34" s="105" t="s">
        <v>77</v>
      </c>
      <c r="C34" s="66">
        <v>350</v>
      </c>
      <c r="D34" s="66"/>
      <c r="E34" s="82"/>
      <c r="F34" s="66">
        <v>350</v>
      </c>
      <c r="G34" s="66"/>
      <c r="H34" s="102"/>
    </row>
    <row r="35" spans="2:8" ht="15" customHeight="1">
      <c r="B35" s="268" t="s">
        <v>78</v>
      </c>
      <c r="C35" s="22" t="s">
        <v>156</v>
      </c>
      <c r="D35" s="262" t="s">
        <v>153</v>
      </c>
      <c r="E35" s="285"/>
      <c r="F35" s="15" t="s">
        <v>156</v>
      </c>
      <c r="G35" s="262" t="s">
        <v>153</v>
      </c>
      <c r="H35" s="265"/>
    </row>
    <row r="36" spans="2:8" ht="15" customHeight="1">
      <c r="B36" s="269"/>
      <c r="C36" s="18" t="s">
        <v>155</v>
      </c>
      <c r="D36" s="398" t="s">
        <v>154</v>
      </c>
      <c r="E36" s="399"/>
      <c r="F36" s="16" t="s">
        <v>155</v>
      </c>
      <c r="G36" s="398" t="s">
        <v>154</v>
      </c>
      <c r="H36" s="400"/>
    </row>
    <row r="37" spans="2:8" ht="15" customHeight="1">
      <c r="B37" s="270"/>
      <c r="C37" s="18" t="s">
        <v>157</v>
      </c>
      <c r="D37" s="11"/>
      <c r="E37" s="19"/>
      <c r="F37" s="16" t="s">
        <v>157</v>
      </c>
      <c r="G37" s="11"/>
      <c r="H37" s="106"/>
    </row>
    <row r="38" spans="2:8" ht="15" customHeight="1">
      <c r="B38" s="283" t="s">
        <v>79</v>
      </c>
      <c r="C38" s="224" t="s">
        <v>162</v>
      </c>
      <c r="D38" s="401"/>
      <c r="E38" s="402"/>
      <c r="F38" s="224" t="s">
        <v>162</v>
      </c>
      <c r="G38" s="278"/>
      <c r="H38" s="280"/>
    </row>
    <row r="39" spans="2:8" ht="15" customHeight="1">
      <c r="B39" s="284"/>
      <c r="C39" s="217" t="s">
        <v>163</v>
      </c>
      <c r="D39" s="264"/>
      <c r="E39" s="23" t="s">
        <v>157</v>
      </c>
      <c r="F39" s="217" t="s">
        <v>163</v>
      </c>
      <c r="G39" s="200"/>
      <c r="H39" s="107" t="s">
        <v>157</v>
      </c>
    </row>
    <row r="40" spans="2:8" ht="15" customHeight="1">
      <c r="B40" s="209" t="s">
        <v>80</v>
      </c>
      <c r="C40" s="310" t="s">
        <v>164</v>
      </c>
      <c r="D40" s="297"/>
      <c r="E40" s="31"/>
      <c r="F40" s="310" t="s">
        <v>164</v>
      </c>
      <c r="G40" s="297"/>
      <c r="H40" s="101"/>
    </row>
    <row r="41" spans="2:8" ht="15" customHeight="1">
      <c r="B41" s="196"/>
      <c r="C41" s="25" t="s">
        <v>165</v>
      </c>
      <c r="D41" s="32" t="s">
        <v>166</v>
      </c>
      <c r="E41" s="11" t="s">
        <v>167</v>
      </c>
      <c r="F41" s="17" t="s">
        <v>165</v>
      </c>
      <c r="G41" s="33" t="s">
        <v>166</v>
      </c>
      <c r="H41" s="108" t="s">
        <v>167</v>
      </c>
    </row>
    <row r="42" spans="2:8" ht="15" customHeight="1">
      <c r="B42" s="204" t="s">
        <v>81</v>
      </c>
      <c r="C42" s="224" t="s">
        <v>170</v>
      </c>
      <c r="D42" s="360"/>
      <c r="E42" s="13" t="s">
        <v>169</v>
      </c>
      <c r="F42" s="224" t="s">
        <v>170</v>
      </c>
      <c r="G42" s="360"/>
      <c r="H42" s="100" t="s">
        <v>169</v>
      </c>
    </row>
    <row r="43" spans="2:8" ht="15" customHeight="1">
      <c r="B43" s="205"/>
      <c r="C43" s="217" t="s">
        <v>168</v>
      </c>
      <c r="D43" s="200"/>
      <c r="E43" s="21" t="s">
        <v>167</v>
      </c>
      <c r="F43" s="217" t="s">
        <v>168</v>
      </c>
      <c r="G43" s="200"/>
      <c r="H43" s="108" t="s">
        <v>167</v>
      </c>
    </row>
    <row r="44" spans="2:8" ht="15" customHeight="1">
      <c r="B44" s="104" t="s">
        <v>82</v>
      </c>
      <c r="C44" s="287">
        <v>2</v>
      </c>
      <c r="D44" s="288"/>
      <c r="E44" s="288"/>
      <c r="F44" s="275">
        <v>4</v>
      </c>
      <c r="G44" s="276"/>
      <c r="H44" s="277"/>
    </row>
    <row r="45" spans="2:8" ht="15" customHeight="1">
      <c r="B45" s="103" t="s">
        <v>83</v>
      </c>
      <c r="C45" s="299">
        <v>0.35</v>
      </c>
      <c r="D45" s="300"/>
      <c r="E45" s="300"/>
      <c r="F45" s="301">
        <v>0.4</v>
      </c>
      <c r="G45" s="302"/>
      <c r="H45" s="303"/>
    </row>
    <row r="46" spans="2:8" ht="15" customHeight="1">
      <c r="B46" s="268" t="s">
        <v>84</v>
      </c>
      <c r="C46" s="22" t="s">
        <v>156</v>
      </c>
      <c r="D46" s="262" t="s">
        <v>171</v>
      </c>
      <c r="E46" s="285"/>
      <c r="F46" s="15" t="s">
        <v>156</v>
      </c>
      <c r="G46" s="262" t="s">
        <v>171</v>
      </c>
      <c r="H46" s="265"/>
    </row>
    <row r="47" spans="2:8" ht="15" customHeight="1">
      <c r="B47" s="269"/>
      <c r="C47" s="31" t="s">
        <v>174</v>
      </c>
      <c r="D47" s="11"/>
      <c r="E47" s="19" t="s">
        <v>172</v>
      </c>
      <c r="F47" s="34" t="s">
        <v>174</v>
      </c>
      <c r="G47" s="11"/>
      <c r="H47" s="106" t="s">
        <v>172</v>
      </c>
    </row>
    <row r="48" spans="2:8" ht="15" customHeight="1">
      <c r="B48" s="270"/>
      <c r="C48" s="296" t="s">
        <v>173</v>
      </c>
      <c r="D48" s="297"/>
      <c r="E48" s="19" t="s">
        <v>167</v>
      </c>
      <c r="F48" s="217" t="s">
        <v>173</v>
      </c>
      <c r="G48" s="298"/>
      <c r="H48" s="108" t="s">
        <v>167</v>
      </c>
    </row>
    <row r="49" spans="2:8" ht="15" customHeight="1">
      <c r="B49" s="283" t="s">
        <v>85</v>
      </c>
      <c r="C49" s="44" t="s">
        <v>175</v>
      </c>
      <c r="D49" s="289" t="s">
        <v>177</v>
      </c>
      <c r="E49" s="290"/>
      <c r="F49" s="44" t="s">
        <v>175</v>
      </c>
      <c r="G49" s="289" t="s">
        <v>177</v>
      </c>
      <c r="H49" s="304"/>
    </row>
    <row r="50" spans="2:8" ht="15" customHeight="1">
      <c r="B50" s="284"/>
      <c r="C50" s="291" t="s">
        <v>176</v>
      </c>
      <c r="D50" s="292"/>
      <c r="E50" s="293"/>
      <c r="F50" s="305" t="s">
        <v>176</v>
      </c>
      <c r="G50" s="200"/>
      <c r="H50" s="201"/>
    </row>
    <row r="51" spans="2:8" ht="15" customHeight="1">
      <c r="B51" s="266" t="s">
        <v>86</v>
      </c>
      <c r="C51" s="45" t="s">
        <v>179</v>
      </c>
      <c r="D51" s="46" t="s">
        <v>180</v>
      </c>
      <c r="E51" s="47" t="s">
        <v>181</v>
      </c>
      <c r="F51" s="45" t="s">
        <v>179</v>
      </c>
      <c r="G51" s="46" t="s">
        <v>180</v>
      </c>
      <c r="H51" s="109" t="s">
        <v>181</v>
      </c>
    </row>
    <row r="52" spans="2:8" ht="15" customHeight="1">
      <c r="B52" s="267"/>
      <c r="C52" s="50" t="s">
        <v>178</v>
      </c>
      <c r="D52" s="32"/>
      <c r="E52" s="51"/>
      <c r="F52" s="48" t="s">
        <v>178</v>
      </c>
      <c r="G52" s="49"/>
      <c r="H52" s="110"/>
    </row>
    <row r="53" spans="2:8" ht="15" customHeight="1">
      <c r="B53" s="204" t="s">
        <v>87</v>
      </c>
      <c r="C53" s="15" t="s">
        <v>182</v>
      </c>
      <c r="D53" s="12" t="s">
        <v>183</v>
      </c>
      <c r="E53" s="13" t="s">
        <v>184</v>
      </c>
      <c r="F53" s="15" t="s">
        <v>182</v>
      </c>
      <c r="G53" s="12" t="s">
        <v>183</v>
      </c>
      <c r="H53" s="100" t="s">
        <v>184</v>
      </c>
    </row>
    <row r="54" spans="2:8" ht="15" customHeight="1">
      <c r="B54" s="205"/>
      <c r="C54" s="16" t="s">
        <v>185</v>
      </c>
      <c r="D54" s="11" t="s">
        <v>186</v>
      </c>
      <c r="E54" s="19"/>
      <c r="F54" s="10" t="s">
        <v>185</v>
      </c>
      <c r="G54" s="20" t="s">
        <v>186</v>
      </c>
      <c r="H54" s="108"/>
    </row>
    <row r="55" spans="2:8" ht="15" customHeight="1">
      <c r="B55" s="204" t="s">
        <v>88</v>
      </c>
      <c r="C55" s="15" t="s">
        <v>188</v>
      </c>
      <c r="D55" s="12" t="s">
        <v>189</v>
      </c>
      <c r="E55" s="13"/>
      <c r="F55" s="15" t="s">
        <v>188</v>
      </c>
      <c r="G55" s="12" t="s">
        <v>189</v>
      </c>
      <c r="H55" s="100"/>
    </row>
    <row r="56" spans="2:8" ht="15" customHeight="1">
      <c r="B56" s="404"/>
      <c r="C56" s="306" t="s">
        <v>190</v>
      </c>
      <c r="D56" s="307"/>
      <c r="E56" s="405"/>
      <c r="F56" s="306" t="s">
        <v>190</v>
      </c>
      <c r="G56" s="307"/>
      <c r="H56" s="308"/>
    </row>
    <row r="57" spans="2:8" ht="15" customHeight="1">
      <c r="B57" s="404"/>
      <c r="C57" s="263" t="s">
        <v>191</v>
      </c>
      <c r="D57" s="297"/>
      <c r="E57" s="403"/>
      <c r="F57" s="263" t="s">
        <v>191</v>
      </c>
      <c r="G57" s="297"/>
      <c r="H57" s="309"/>
    </row>
    <row r="58" spans="2:8" ht="15" customHeight="1">
      <c r="B58" s="205"/>
      <c r="C58" s="25" t="s">
        <v>192</v>
      </c>
      <c r="D58" s="11" t="s">
        <v>187</v>
      </c>
      <c r="E58" s="14"/>
      <c r="F58" s="17" t="s">
        <v>192</v>
      </c>
      <c r="G58" s="20" t="s">
        <v>187</v>
      </c>
      <c r="H58" s="111"/>
    </row>
    <row r="59" spans="2:8" ht="15" customHeight="1">
      <c r="B59" s="406" t="s">
        <v>147</v>
      </c>
      <c r="C59" s="409" t="s">
        <v>195</v>
      </c>
      <c r="D59" s="278"/>
      <c r="E59" s="279"/>
      <c r="F59" s="409" t="s">
        <v>195</v>
      </c>
      <c r="G59" s="278"/>
      <c r="H59" s="280"/>
    </row>
    <row r="60" spans="2:8" ht="15" customHeight="1">
      <c r="B60" s="407"/>
      <c r="C60" s="310" t="s">
        <v>196</v>
      </c>
      <c r="D60" s="227"/>
      <c r="E60" s="203"/>
      <c r="F60" s="310" t="s">
        <v>196</v>
      </c>
      <c r="G60" s="227"/>
      <c r="H60" s="221"/>
    </row>
    <row r="61" spans="2:8" ht="15" customHeight="1">
      <c r="B61" s="408"/>
      <c r="C61" s="311" t="s">
        <v>193</v>
      </c>
      <c r="D61" s="200"/>
      <c r="E61" s="21" t="s">
        <v>194</v>
      </c>
      <c r="F61" s="311" t="s">
        <v>193</v>
      </c>
      <c r="G61" s="200"/>
      <c r="H61" s="108" t="s">
        <v>194</v>
      </c>
    </row>
    <row r="62" spans="2:8" ht="15" customHeight="1">
      <c r="B62" s="204" t="s">
        <v>89</v>
      </c>
      <c r="C62" s="52" t="s">
        <v>198</v>
      </c>
      <c r="D62" s="12" t="s">
        <v>199</v>
      </c>
      <c r="E62" s="13" t="s">
        <v>200</v>
      </c>
      <c r="F62" s="52" t="s">
        <v>198</v>
      </c>
      <c r="G62" s="12" t="s">
        <v>199</v>
      </c>
      <c r="H62" s="100" t="s">
        <v>200</v>
      </c>
    </row>
    <row r="63" spans="2:8" ht="15" customHeight="1">
      <c r="B63" s="205"/>
      <c r="C63" s="53" t="s">
        <v>197</v>
      </c>
      <c r="D63" s="20" t="s">
        <v>194</v>
      </c>
      <c r="E63" s="21"/>
      <c r="F63" s="24" t="s">
        <v>197</v>
      </c>
      <c r="G63" s="11" t="s">
        <v>194</v>
      </c>
      <c r="H63" s="106"/>
    </row>
    <row r="64" spans="2:8" ht="15" customHeight="1">
      <c r="B64" s="104" t="s">
        <v>90</v>
      </c>
      <c r="C64" s="273">
        <v>0</v>
      </c>
      <c r="D64" s="274"/>
      <c r="E64" s="274"/>
      <c r="F64" s="275">
        <v>0</v>
      </c>
      <c r="G64" s="276"/>
      <c r="H64" s="277"/>
    </row>
    <row r="65" spans="2:8" ht="15" customHeight="1">
      <c r="B65" s="204" t="s">
        <v>91</v>
      </c>
      <c r="C65" s="224" t="s">
        <v>201</v>
      </c>
      <c r="D65" s="278"/>
      <c r="E65" s="279"/>
      <c r="F65" s="224" t="s">
        <v>201</v>
      </c>
      <c r="G65" s="278"/>
      <c r="H65" s="280"/>
    </row>
    <row r="66" spans="2:8" ht="15" customHeight="1">
      <c r="B66" s="404"/>
      <c r="C66" s="263" t="s">
        <v>202</v>
      </c>
      <c r="D66" s="227"/>
      <c r="E66" s="203"/>
      <c r="F66" s="263" t="s">
        <v>202</v>
      </c>
      <c r="G66" s="227"/>
      <c r="H66" s="221"/>
    </row>
    <row r="67" spans="2:8" ht="15" customHeight="1">
      <c r="B67" s="205"/>
      <c r="C67" s="10" t="s">
        <v>203</v>
      </c>
      <c r="D67" s="294" t="s">
        <v>204</v>
      </c>
      <c r="E67" s="295"/>
      <c r="F67" s="10" t="s">
        <v>203</v>
      </c>
      <c r="G67" s="294" t="s">
        <v>204</v>
      </c>
      <c r="H67" s="410"/>
    </row>
    <row r="68" spans="2:8" ht="15" customHeight="1">
      <c r="B68" s="283" t="s">
        <v>92</v>
      </c>
      <c r="C68" s="24" t="s">
        <v>205</v>
      </c>
      <c r="D68" s="11" t="s">
        <v>206</v>
      </c>
      <c r="E68" s="19" t="s">
        <v>207</v>
      </c>
      <c r="F68" s="24" t="s">
        <v>205</v>
      </c>
      <c r="G68" s="11" t="s">
        <v>206</v>
      </c>
      <c r="H68" s="106" t="s">
        <v>207</v>
      </c>
    </row>
    <row r="69" spans="2:8" ht="15" customHeight="1">
      <c r="B69" s="411"/>
      <c r="C69" s="310" t="s">
        <v>212</v>
      </c>
      <c r="D69" s="412"/>
      <c r="E69" s="19" t="s">
        <v>209</v>
      </c>
      <c r="F69" s="310" t="s">
        <v>212</v>
      </c>
      <c r="G69" s="412"/>
      <c r="H69" s="106" t="s">
        <v>209</v>
      </c>
    </row>
    <row r="70" spans="2:8" ht="15" customHeight="1">
      <c r="B70" s="284"/>
      <c r="C70" s="17" t="s">
        <v>208</v>
      </c>
      <c r="D70" s="88" t="s">
        <v>210</v>
      </c>
      <c r="E70" s="21" t="s">
        <v>211</v>
      </c>
      <c r="F70" s="17" t="s">
        <v>208</v>
      </c>
      <c r="G70" s="88" t="s">
        <v>210</v>
      </c>
      <c r="H70" s="108" t="s">
        <v>211</v>
      </c>
    </row>
    <row r="71" spans="2:8" ht="15" customHeight="1">
      <c r="B71" s="104" t="s">
        <v>93</v>
      </c>
      <c r="C71" s="287" t="s">
        <v>267</v>
      </c>
      <c r="D71" s="288"/>
      <c r="E71" s="288"/>
      <c r="F71" s="287" t="s">
        <v>267</v>
      </c>
      <c r="G71" s="288"/>
      <c r="H71" s="288"/>
    </row>
    <row r="72" spans="2:8" ht="15" customHeight="1">
      <c r="B72" s="104" t="s">
        <v>2</v>
      </c>
      <c r="C72" s="281">
        <v>0</v>
      </c>
      <c r="D72" s="282"/>
      <c r="E72" s="282"/>
      <c r="F72" s="275">
        <v>0</v>
      </c>
      <c r="G72" s="276"/>
      <c r="H72" s="277"/>
    </row>
    <row r="73" spans="2:8" ht="15" customHeight="1">
      <c r="B73" s="406" t="s">
        <v>138</v>
      </c>
      <c r="C73" s="52" t="s">
        <v>203</v>
      </c>
      <c r="D73" s="262" t="s">
        <v>213</v>
      </c>
      <c r="E73" s="285"/>
      <c r="F73" s="52" t="s">
        <v>203</v>
      </c>
      <c r="G73" s="262" t="s">
        <v>213</v>
      </c>
      <c r="H73" s="265"/>
    </row>
    <row r="74" spans="2:8" ht="21.75" customHeight="1">
      <c r="B74" s="407"/>
      <c r="C74" s="310" t="s">
        <v>216</v>
      </c>
      <c r="D74" s="297"/>
      <c r="E74" s="403"/>
      <c r="F74" s="310" t="s">
        <v>216</v>
      </c>
      <c r="G74" s="297"/>
      <c r="H74" s="309"/>
    </row>
    <row r="75" spans="2:8" ht="15" customHeight="1">
      <c r="B75" s="408"/>
      <c r="C75" s="310" t="s">
        <v>214</v>
      </c>
      <c r="D75" s="297"/>
      <c r="E75" s="19" t="s">
        <v>215</v>
      </c>
      <c r="F75" s="310" t="s">
        <v>214</v>
      </c>
      <c r="G75" s="297"/>
      <c r="H75" s="106" t="s">
        <v>215</v>
      </c>
    </row>
    <row r="76" spans="2:8" ht="15" customHeight="1">
      <c r="B76" s="204" t="s">
        <v>94</v>
      </c>
      <c r="C76" s="52" t="s">
        <v>217</v>
      </c>
      <c r="D76" s="262" t="s">
        <v>218</v>
      </c>
      <c r="E76" s="262"/>
      <c r="F76" s="52" t="s">
        <v>217</v>
      </c>
      <c r="G76" s="262" t="s">
        <v>218</v>
      </c>
      <c r="H76" s="265"/>
    </row>
    <row r="77" spans="2:8" ht="15" customHeight="1">
      <c r="B77" s="208"/>
      <c r="C77" s="310" t="s">
        <v>219</v>
      </c>
      <c r="D77" s="227"/>
      <c r="E77" s="227"/>
      <c r="F77" s="310" t="s">
        <v>219</v>
      </c>
      <c r="G77" s="227"/>
      <c r="H77" s="221"/>
    </row>
    <row r="78" spans="2:8" ht="15" customHeight="1">
      <c r="B78" s="204" t="s">
        <v>95</v>
      </c>
      <c r="C78" s="52" t="s">
        <v>203</v>
      </c>
      <c r="D78" s="262" t="s">
        <v>221</v>
      </c>
      <c r="E78" s="262"/>
      <c r="F78" s="52" t="s">
        <v>203</v>
      </c>
      <c r="G78" s="262" t="s">
        <v>221</v>
      </c>
      <c r="H78" s="265"/>
    </row>
    <row r="79" spans="2:8" ht="15" customHeight="1">
      <c r="B79" s="414"/>
      <c r="C79" s="311" t="s">
        <v>220</v>
      </c>
      <c r="D79" s="200"/>
      <c r="E79" s="200"/>
      <c r="F79" s="311" t="s">
        <v>220</v>
      </c>
      <c r="G79" s="200"/>
      <c r="H79" s="201"/>
    </row>
    <row r="80" spans="2:8" ht="15" customHeight="1">
      <c r="B80" s="90" t="s">
        <v>96</v>
      </c>
      <c r="C80" s="312">
        <v>2004</v>
      </c>
      <c r="D80" s="313"/>
      <c r="E80" s="313"/>
      <c r="F80" s="314">
        <v>2003</v>
      </c>
      <c r="G80" s="313"/>
      <c r="H80" s="315"/>
    </row>
    <row r="81" spans="2:8" ht="15" customHeight="1">
      <c r="B81" s="112" t="s">
        <v>149</v>
      </c>
      <c r="C81" s="316">
        <v>18103536.2</v>
      </c>
      <c r="D81" s="317"/>
      <c r="E81" s="317"/>
      <c r="F81" s="318">
        <v>15900707.33</v>
      </c>
      <c r="G81" s="317"/>
      <c r="H81" s="319"/>
    </row>
    <row r="82" spans="2:8" ht="15" customHeight="1">
      <c r="B82" s="113" t="s">
        <v>141</v>
      </c>
      <c r="C82" s="320">
        <v>331480.16</v>
      </c>
      <c r="D82" s="321"/>
      <c r="E82" s="321"/>
      <c r="F82" s="322">
        <v>479445.31</v>
      </c>
      <c r="G82" s="321"/>
      <c r="H82" s="323"/>
    </row>
    <row r="83" spans="2:8" ht="15" customHeight="1">
      <c r="B83" s="92" t="s">
        <v>97</v>
      </c>
      <c r="C83" s="320">
        <v>3511272</v>
      </c>
      <c r="D83" s="321"/>
      <c r="E83" s="321"/>
      <c r="F83" s="322">
        <v>2893707</v>
      </c>
      <c r="G83" s="321"/>
      <c r="H83" s="323"/>
    </row>
    <row r="84" spans="2:8" ht="15" customHeight="1">
      <c r="B84" s="114" t="s">
        <v>98</v>
      </c>
      <c r="C84" s="320">
        <v>623517</v>
      </c>
      <c r="D84" s="321"/>
      <c r="E84" s="321"/>
      <c r="F84" s="322">
        <v>581756</v>
      </c>
      <c r="G84" s="321"/>
      <c r="H84" s="323"/>
    </row>
    <row r="85" spans="2:8" ht="15" customHeight="1">
      <c r="B85" s="114" t="s">
        <v>99</v>
      </c>
      <c r="C85" s="324" t="s">
        <v>148</v>
      </c>
      <c r="D85" s="325"/>
      <c r="E85" s="325"/>
      <c r="F85" s="325" t="s">
        <v>148</v>
      </c>
      <c r="G85" s="325"/>
      <c r="H85" s="326"/>
    </row>
    <row r="86" spans="2:8" ht="15" customHeight="1">
      <c r="B86" s="92" t="s">
        <v>100</v>
      </c>
      <c r="C86" s="320">
        <v>396714.02</v>
      </c>
      <c r="D86" s="321"/>
      <c r="E86" s="321"/>
      <c r="F86" s="320">
        <v>291944.56</v>
      </c>
      <c r="G86" s="321"/>
      <c r="H86" s="321"/>
    </row>
    <row r="87" spans="2:8" ht="15" customHeight="1">
      <c r="B87" s="99" t="s">
        <v>101</v>
      </c>
      <c r="C87" s="320">
        <v>7531008.46</v>
      </c>
      <c r="D87" s="321"/>
      <c r="E87" s="321"/>
      <c r="F87" s="320">
        <v>6869897.77</v>
      </c>
      <c r="G87" s="321"/>
      <c r="H87" s="321"/>
    </row>
    <row r="88" spans="2:8" ht="15" customHeight="1">
      <c r="B88" s="114" t="s">
        <v>102</v>
      </c>
      <c r="C88" s="320">
        <v>860465.54</v>
      </c>
      <c r="D88" s="321"/>
      <c r="E88" s="321"/>
      <c r="F88" s="320">
        <v>785793.28</v>
      </c>
      <c r="G88" s="321"/>
      <c r="H88" s="321"/>
    </row>
    <row r="89" spans="2:8" ht="15" customHeight="1">
      <c r="B89" s="113" t="s">
        <v>144</v>
      </c>
      <c r="C89" s="320">
        <v>37134</v>
      </c>
      <c r="D89" s="321"/>
      <c r="E89" s="321"/>
      <c r="F89" s="322">
        <v>43926</v>
      </c>
      <c r="G89" s="321"/>
      <c r="H89" s="323"/>
    </row>
    <row r="90" spans="2:8" ht="15" customHeight="1">
      <c r="B90" s="92" t="s">
        <v>103</v>
      </c>
      <c r="C90" s="320">
        <v>25801</v>
      </c>
      <c r="D90" s="321"/>
      <c r="E90" s="321"/>
      <c r="F90" s="322">
        <v>20019</v>
      </c>
      <c r="G90" s="321"/>
      <c r="H90" s="323"/>
    </row>
    <row r="91" spans="2:8" ht="15" customHeight="1">
      <c r="B91" s="115" t="s">
        <v>104</v>
      </c>
      <c r="C91" s="327">
        <v>154082</v>
      </c>
      <c r="D91" s="328"/>
      <c r="E91" s="328"/>
      <c r="F91" s="329">
        <v>149455</v>
      </c>
      <c r="G91" s="328"/>
      <c r="H91" s="330"/>
    </row>
    <row r="92" spans="2:8" ht="15" customHeight="1">
      <c r="B92" s="331" t="s">
        <v>150</v>
      </c>
      <c r="C92" s="333">
        <v>2004</v>
      </c>
      <c r="D92" s="334"/>
      <c r="E92" s="334"/>
      <c r="F92" s="334">
        <v>2003</v>
      </c>
      <c r="G92" s="335"/>
      <c r="H92" s="336"/>
    </row>
    <row r="93" spans="2:8" ht="15" customHeight="1">
      <c r="B93" s="332"/>
      <c r="C93" s="35" t="s">
        <v>55</v>
      </c>
      <c r="D93" s="337" t="s">
        <v>56</v>
      </c>
      <c r="E93" s="338"/>
      <c r="F93" s="36" t="s">
        <v>55</v>
      </c>
      <c r="G93" s="339" t="s">
        <v>56</v>
      </c>
      <c r="H93" s="340"/>
    </row>
    <row r="94" spans="2:8" ht="15" customHeight="1">
      <c r="B94" s="92" t="s">
        <v>0</v>
      </c>
      <c r="C94" s="37">
        <v>0</v>
      </c>
      <c r="D94" s="322">
        <v>75375</v>
      </c>
      <c r="E94" s="322"/>
      <c r="F94" s="4">
        <v>0</v>
      </c>
      <c r="G94" s="341">
        <v>65906.7</v>
      </c>
      <c r="H94" s="342"/>
    </row>
    <row r="95" spans="2:8" ht="15" customHeight="1">
      <c r="B95" s="92" t="s">
        <v>105</v>
      </c>
      <c r="C95" s="37">
        <v>0</v>
      </c>
      <c r="D95" s="322">
        <v>65036</v>
      </c>
      <c r="E95" s="322"/>
      <c r="F95" s="4">
        <v>0</v>
      </c>
      <c r="G95" s="341">
        <v>46488.65</v>
      </c>
      <c r="H95" s="342"/>
    </row>
    <row r="96" spans="2:8" ht="15" customHeight="1">
      <c r="B96" s="92" t="s">
        <v>106</v>
      </c>
      <c r="C96" s="37">
        <v>0</v>
      </c>
      <c r="D96" s="322">
        <v>3639</v>
      </c>
      <c r="E96" s="322"/>
      <c r="F96" s="4">
        <v>0</v>
      </c>
      <c r="G96" s="341">
        <v>16308.3</v>
      </c>
      <c r="H96" s="342"/>
    </row>
    <row r="97" spans="2:8" ht="15" customHeight="1">
      <c r="B97" s="268" t="s">
        <v>107</v>
      </c>
      <c r="C97" s="39">
        <v>0</v>
      </c>
      <c r="D97" s="343">
        <v>0</v>
      </c>
      <c r="E97" s="343"/>
      <c r="F97" s="4">
        <v>0</v>
      </c>
      <c r="G97" s="341">
        <v>0</v>
      </c>
      <c r="H97" s="342"/>
    </row>
    <row r="98" spans="2:8" ht="15" customHeight="1">
      <c r="B98" s="269"/>
      <c r="C98" s="84" t="s">
        <v>244</v>
      </c>
      <c r="D98" s="213" t="s">
        <v>108</v>
      </c>
      <c r="E98" s="214"/>
      <c r="F98" s="84" t="s">
        <v>244</v>
      </c>
      <c r="G98" s="213" t="s">
        <v>108</v>
      </c>
      <c r="H98" s="215"/>
    </row>
    <row r="99" spans="2:8" ht="15" customHeight="1">
      <c r="B99" s="270"/>
      <c r="C99" s="85">
        <v>0</v>
      </c>
      <c r="D99" s="220">
        <v>0</v>
      </c>
      <c r="E99" s="211"/>
      <c r="F99" s="85">
        <v>0</v>
      </c>
      <c r="G99" s="220">
        <v>0</v>
      </c>
      <c r="H99" s="212"/>
    </row>
    <row r="100" spans="2:8" ht="15" customHeight="1">
      <c r="B100" s="209" t="s">
        <v>245</v>
      </c>
      <c r="C100" s="83">
        <v>0</v>
      </c>
      <c r="D100" s="344">
        <v>15392.67</v>
      </c>
      <c r="E100" s="344"/>
      <c r="F100" s="5">
        <v>0</v>
      </c>
      <c r="G100" s="275">
        <v>20663.06</v>
      </c>
      <c r="H100" s="277"/>
    </row>
    <row r="101" spans="2:8" ht="15" customHeight="1">
      <c r="B101" s="271"/>
      <c r="C101" s="84" t="s">
        <v>244</v>
      </c>
      <c r="D101" s="213" t="s">
        <v>108</v>
      </c>
      <c r="E101" s="214"/>
      <c r="F101" s="84" t="s">
        <v>244</v>
      </c>
      <c r="G101" s="213" t="s">
        <v>108</v>
      </c>
      <c r="H101" s="215"/>
    </row>
    <row r="102" spans="2:8" ht="15" customHeight="1">
      <c r="B102" s="272"/>
      <c r="C102" s="85">
        <v>0</v>
      </c>
      <c r="D102" s="220">
        <v>30</v>
      </c>
      <c r="E102" s="211"/>
      <c r="F102" s="85">
        <v>0</v>
      </c>
      <c r="G102" s="220">
        <v>37</v>
      </c>
      <c r="H102" s="212"/>
    </row>
    <row r="103" spans="2:8" ht="15" customHeight="1">
      <c r="B103" s="117" t="s">
        <v>109</v>
      </c>
      <c r="C103" s="38">
        <v>5463.76</v>
      </c>
      <c r="D103" s="273">
        <v>3112.66</v>
      </c>
      <c r="E103" s="273"/>
      <c r="F103" s="5">
        <v>12336.56</v>
      </c>
      <c r="G103" s="275">
        <v>4003.22</v>
      </c>
      <c r="H103" s="277"/>
    </row>
    <row r="104" spans="2:8" ht="15" customHeight="1">
      <c r="B104" s="118"/>
      <c r="C104" s="84" t="s">
        <v>244</v>
      </c>
      <c r="D104" s="213" t="s">
        <v>108</v>
      </c>
      <c r="E104" s="214"/>
      <c r="F104" s="84" t="s">
        <v>244</v>
      </c>
      <c r="G104" s="213" t="s">
        <v>108</v>
      </c>
      <c r="H104" s="215"/>
    </row>
    <row r="105" spans="2:8" ht="15" customHeight="1">
      <c r="B105" s="114"/>
      <c r="C105" s="85">
        <v>106</v>
      </c>
      <c r="D105" s="220">
        <v>30</v>
      </c>
      <c r="E105" s="211"/>
      <c r="F105" s="85">
        <v>104</v>
      </c>
      <c r="G105" s="220">
        <v>37</v>
      </c>
      <c r="H105" s="212"/>
    </row>
    <row r="106" spans="2:8" ht="15" customHeight="1">
      <c r="B106" s="209" t="s">
        <v>110</v>
      </c>
      <c r="C106" s="38">
        <v>3324.12</v>
      </c>
      <c r="D106" s="273">
        <v>0</v>
      </c>
      <c r="E106" s="273"/>
      <c r="F106" s="5">
        <v>9645.12</v>
      </c>
      <c r="G106" s="275">
        <v>0</v>
      </c>
      <c r="H106" s="277"/>
    </row>
    <row r="107" spans="2:8" ht="15" customHeight="1">
      <c r="B107" s="271"/>
      <c r="C107" s="84" t="s">
        <v>244</v>
      </c>
      <c r="D107" s="213" t="s">
        <v>108</v>
      </c>
      <c r="E107" s="214"/>
      <c r="F107" s="84" t="s">
        <v>244</v>
      </c>
      <c r="G107" s="213" t="s">
        <v>108</v>
      </c>
      <c r="H107" s="215"/>
    </row>
    <row r="108" spans="2:8" ht="15" customHeight="1">
      <c r="B108" s="272"/>
      <c r="C108" s="85">
        <v>106</v>
      </c>
      <c r="D108" s="220">
        <v>0</v>
      </c>
      <c r="E108" s="211"/>
      <c r="F108" s="85">
        <v>104</v>
      </c>
      <c r="G108" s="220">
        <v>0</v>
      </c>
      <c r="H108" s="212"/>
    </row>
    <row r="109" spans="2:8" ht="15" customHeight="1">
      <c r="B109" s="92" t="s">
        <v>111</v>
      </c>
      <c r="C109" s="37">
        <v>0</v>
      </c>
      <c r="D109" s="322">
        <v>6596</v>
      </c>
      <c r="E109" s="322"/>
      <c r="F109" s="4">
        <v>0</v>
      </c>
      <c r="G109" s="341">
        <v>3583.83</v>
      </c>
      <c r="H109" s="342"/>
    </row>
    <row r="110" spans="2:8" ht="15" customHeight="1">
      <c r="B110" s="92" t="s">
        <v>112</v>
      </c>
      <c r="C110" s="37">
        <v>0</v>
      </c>
      <c r="D110" s="322">
        <v>0</v>
      </c>
      <c r="E110" s="322"/>
      <c r="F110" s="4">
        <v>0</v>
      </c>
      <c r="G110" s="341">
        <v>0</v>
      </c>
      <c r="H110" s="342"/>
    </row>
    <row r="111" spans="2:8" ht="15" customHeight="1">
      <c r="B111" s="119" t="s">
        <v>113</v>
      </c>
      <c r="C111" s="39">
        <v>0</v>
      </c>
      <c r="D111" s="343">
        <v>0</v>
      </c>
      <c r="E111" s="343"/>
      <c r="F111" s="6">
        <v>0</v>
      </c>
      <c r="G111" s="329">
        <v>0</v>
      </c>
      <c r="H111" s="350"/>
    </row>
    <row r="112" spans="2:8" ht="15" customHeight="1">
      <c r="B112" s="193" t="s">
        <v>262</v>
      </c>
      <c r="C112" s="194">
        <v>8787.88</v>
      </c>
      <c r="D112" s="228">
        <v>169151.33</v>
      </c>
      <c r="E112" s="228"/>
      <c r="F112" s="195">
        <v>21981.68</v>
      </c>
      <c r="G112" s="229">
        <v>156953.76</v>
      </c>
      <c r="H112" s="230"/>
    </row>
    <row r="113" spans="2:8" ht="22.5" customHeight="1">
      <c r="B113" s="120" t="s">
        <v>114</v>
      </c>
      <c r="C113" s="312">
        <v>2004</v>
      </c>
      <c r="D113" s="314"/>
      <c r="E113" s="314"/>
      <c r="F113" s="314">
        <v>2003</v>
      </c>
      <c r="G113" s="314"/>
      <c r="H113" s="348"/>
    </row>
    <row r="114" spans="2:8" s="7" customFormat="1" ht="15" customHeight="1">
      <c r="B114" s="121" t="s">
        <v>115</v>
      </c>
      <c r="C114" s="316">
        <v>6981265.88</v>
      </c>
      <c r="D114" s="318"/>
      <c r="E114" s="318"/>
      <c r="F114" s="318">
        <v>5639609.95</v>
      </c>
      <c r="G114" s="318"/>
      <c r="H114" s="349"/>
    </row>
    <row r="115" spans="2:8" s="7" customFormat="1" ht="15" customHeight="1">
      <c r="B115" s="122" t="s">
        <v>116</v>
      </c>
      <c r="C115" s="320">
        <v>2441506.19</v>
      </c>
      <c r="D115" s="322"/>
      <c r="E115" s="322"/>
      <c r="F115" s="322">
        <v>1989658.38</v>
      </c>
      <c r="G115" s="322"/>
      <c r="H115" s="352"/>
    </row>
    <row r="116" spans="2:8" s="7" customFormat="1" ht="15" customHeight="1">
      <c r="B116" s="122" t="s">
        <v>117</v>
      </c>
      <c r="C116" s="353">
        <v>0</v>
      </c>
      <c r="D116" s="347"/>
      <c r="E116" s="347"/>
      <c r="F116" s="341">
        <v>0</v>
      </c>
      <c r="G116" s="347"/>
      <c r="H116" s="342"/>
    </row>
    <row r="117" spans="2:8" ht="15" customHeight="1">
      <c r="B117" s="123" t="s">
        <v>118</v>
      </c>
      <c r="C117" s="353">
        <v>0</v>
      </c>
      <c r="D117" s="347"/>
      <c r="E117" s="347"/>
      <c r="F117" s="341">
        <v>0</v>
      </c>
      <c r="G117" s="347"/>
      <c r="H117" s="342"/>
    </row>
    <row r="118" spans="2:8" ht="15" customHeight="1">
      <c r="B118" s="286" t="s">
        <v>119</v>
      </c>
      <c r="C118" s="327">
        <v>0</v>
      </c>
      <c r="D118" s="351"/>
      <c r="E118" s="351"/>
      <c r="F118" s="341">
        <v>0</v>
      </c>
      <c r="G118" s="347"/>
      <c r="H118" s="342"/>
    </row>
    <row r="119" spans="2:8" ht="15" customHeight="1">
      <c r="B119" s="271"/>
      <c r="C119" s="224" t="s">
        <v>247</v>
      </c>
      <c r="D119" s="216"/>
      <c r="E119" s="86">
        <v>0</v>
      </c>
      <c r="F119" s="224" t="s">
        <v>247</v>
      </c>
      <c r="G119" s="216"/>
      <c r="H119" s="124">
        <v>0</v>
      </c>
    </row>
    <row r="120" spans="2:8" ht="15" customHeight="1">
      <c r="B120" s="272"/>
      <c r="C120" s="217" t="s">
        <v>246</v>
      </c>
      <c r="D120" s="218"/>
      <c r="E120" s="87">
        <v>0</v>
      </c>
      <c r="F120" s="217" t="s">
        <v>246</v>
      </c>
      <c r="G120" s="218"/>
      <c r="H120" s="125">
        <v>0</v>
      </c>
    </row>
    <row r="121" spans="2:8" ht="15" customHeight="1">
      <c r="B121" s="286" t="s">
        <v>120</v>
      </c>
      <c r="C121" s="345">
        <v>860</v>
      </c>
      <c r="D121" s="346"/>
      <c r="E121" s="346"/>
      <c r="F121" s="341">
        <v>720</v>
      </c>
      <c r="G121" s="347"/>
      <c r="H121" s="342"/>
    </row>
    <row r="122" spans="2:8" ht="15" customHeight="1">
      <c r="B122" s="271"/>
      <c r="C122" s="224" t="s">
        <v>247</v>
      </c>
      <c r="D122" s="216"/>
      <c r="E122" s="86">
        <v>135</v>
      </c>
      <c r="F122" s="224" t="s">
        <v>247</v>
      </c>
      <c r="G122" s="216"/>
      <c r="H122" s="124">
        <v>90</v>
      </c>
    </row>
    <row r="123" spans="2:8" ht="15" customHeight="1">
      <c r="B123" s="116"/>
      <c r="C123" s="217" t="s">
        <v>246</v>
      </c>
      <c r="D123" s="218"/>
      <c r="E123" s="87">
        <v>3</v>
      </c>
      <c r="F123" s="217" t="s">
        <v>246</v>
      </c>
      <c r="G123" s="218"/>
      <c r="H123" s="125">
        <v>2</v>
      </c>
    </row>
    <row r="124" spans="2:8" ht="15" customHeight="1">
      <c r="B124" s="413" t="s">
        <v>143</v>
      </c>
      <c r="C124" s="353">
        <v>2500</v>
      </c>
      <c r="D124" s="347"/>
      <c r="E124" s="347"/>
      <c r="F124" s="341">
        <v>1250</v>
      </c>
      <c r="G124" s="347"/>
      <c r="H124" s="342"/>
    </row>
    <row r="125" spans="2:8" ht="15" customHeight="1">
      <c r="B125" s="271"/>
      <c r="C125" s="224" t="s">
        <v>247</v>
      </c>
      <c r="D125" s="216"/>
      <c r="E125" s="86">
        <v>113</v>
      </c>
      <c r="F125" s="224" t="s">
        <v>247</v>
      </c>
      <c r="G125" s="216"/>
      <c r="H125" s="124">
        <v>110</v>
      </c>
    </row>
    <row r="126" spans="2:8" ht="15" customHeight="1">
      <c r="B126" s="116"/>
      <c r="C126" s="217" t="s">
        <v>246</v>
      </c>
      <c r="D126" s="218"/>
      <c r="E126" s="87">
        <v>1</v>
      </c>
      <c r="F126" s="217" t="s">
        <v>246</v>
      </c>
      <c r="G126" s="218"/>
      <c r="H126" s="125">
        <v>1</v>
      </c>
    </row>
    <row r="127" spans="2:8" ht="15" customHeight="1">
      <c r="B127" s="123" t="s">
        <v>113</v>
      </c>
      <c r="C127" s="353">
        <v>0</v>
      </c>
      <c r="D127" s="347"/>
      <c r="E127" s="347"/>
      <c r="F127" s="341">
        <v>0</v>
      </c>
      <c r="G127" s="347"/>
      <c r="H127" s="342"/>
    </row>
    <row r="128" spans="2:8" ht="15" customHeight="1">
      <c r="B128" s="126" t="s">
        <v>121</v>
      </c>
      <c r="C128" s="354">
        <v>9426132</v>
      </c>
      <c r="D128" s="355"/>
      <c r="E128" s="355"/>
      <c r="F128" s="355">
        <v>7631238.1</v>
      </c>
      <c r="G128" s="355"/>
      <c r="H128" s="356"/>
    </row>
    <row r="129" spans="2:8" ht="15" customHeight="1">
      <c r="B129" s="127" t="s">
        <v>122</v>
      </c>
      <c r="C129" s="312">
        <v>2004</v>
      </c>
      <c r="D129" s="314"/>
      <c r="E129" s="314"/>
      <c r="F129" s="314">
        <v>2003</v>
      </c>
      <c r="G129" s="314"/>
      <c r="H129" s="348"/>
    </row>
    <row r="130" spans="2:8" ht="15" customHeight="1">
      <c r="B130" s="209" t="s">
        <v>3</v>
      </c>
      <c r="C130" s="55" t="s">
        <v>222</v>
      </c>
      <c r="D130" s="56" t="s">
        <v>223</v>
      </c>
      <c r="E130" s="57"/>
      <c r="F130" s="55" t="s">
        <v>222</v>
      </c>
      <c r="G130" s="56" t="s">
        <v>223</v>
      </c>
      <c r="H130" s="54"/>
    </row>
    <row r="131" spans="2:8" ht="15" customHeight="1">
      <c r="B131" s="197"/>
      <c r="C131" s="226" t="s">
        <v>224</v>
      </c>
      <c r="D131" s="227"/>
      <c r="E131" s="58" t="s">
        <v>225</v>
      </c>
      <c r="F131" s="226" t="s">
        <v>224</v>
      </c>
      <c r="G131" s="227"/>
      <c r="H131" s="128" t="s">
        <v>225</v>
      </c>
    </row>
    <row r="132" spans="2:8" ht="15" customHeight="1">
      <c r="B132" s="198"/>
      <c r="C132" s="199" t="s">
        <v>226</v>
      </c>
      <c r="D132" s="200"/>
      <c r="E132" s="202"/>
      <c r="F132" s="199" t="s">
        <v>226</v>
      </c>
      <c r="G132" s="200"/>
      <c r="H132" s="201"/>
    </row>
    <row r="133" spans="2:8" ht="15" customHeight="1">
      <c r="B133" s="209" t="s">
        <v>46</v>
      </c>
      <c r="C133" s="55" t="s">
        <v>222</v>
      </c>
      <c r="D133" s="56" t="s">
        <v>223</v>
      </c>
      <c r="E133" s="57"/>
      <c r="F133" s="55" t="s">
        <v>222</v>
      </c>
      <c r="G133" s="56" t="s">
        <v>223</v>
      </c>
      <c r="H133" s="54"/>
    </row>
    <row r="134" spans="2:8" ht="15" customHeight="1">
      <c r="B134" s="210"/>
      <c r="C134" s="226" t="s">
        <v>224</v>
      </c>
      <c r="D134" s="227"/>
      <c r="E134" s="58" t="s">
        <v>225</v>
      </c>
      <c r="F134" s="226" t="s">
        <v>224</v>
      </c>
      <c r="G134" s="227"/>
      <c r="H134" s="128" t="s">
        <v>225</v>
      </c>
    </row>
    <row r="135" spans="2:8" ht="15" customHeight="1">
      <c r="B135" s="196"/>
      <c r="C135" s="226" t="s">
        <v>226</v>
      </c>
      <c r="D135" s="227"/>
      <c r="E135" s="203"/>
      <c r="F135" s="226" t="s">
        <v>226</v>
      </c>
      <c r="G135" s="227"/>
      <c r="H135" s="221"/>
    </row>
    <row r="136" spans="2:8" ht="15" customHeight="1">
      <c r="B136" s="204" t="s">
        <v>123</v>
      </c>
      <c r="C136" s="59" t="s">
        <v>222</v>
      </c>
      <c r="D136" s="234" t="s">
        <v>227</v>
      </c>
      <c r="E136" s="222"/>
      <c r="F136" s="59" t="s">
        <v>222</v>
      </c>
      <c r="G136" s="234" t="s">
        <v>227</v>
      </c>
      <c r="H136" s="223"/>
    </row>
    <row r="137" spans="2:8" ht="15" customHeight="1">
      <c r="B137" s="205"/>
      <c r="C137" s="231" t="s">
        <v>228</v>
      </c>
      <c r="D137" s="200"/>
      <c r="E137" s="202"/>
      <c r="F137" s="231" t="s">
        <v>228</v>
      </c>
      <c r="G137" s="200"/>
      <c r="H137" s="201"/>
    </row>
    <row r="138" spans="2:8" ht="15" customHeight="1">
      <c r="B138" s="204" t="s">
        <v>124</v>
      </c>
      <c r="C138" s="357" t="s">
        <v>227</v>
      </c>
      <c r="D138" s="234"/>
      <c r="E138" s="222"/>
      <c r="F138" s="357" t="s">
        <v>227</v>
      </c>
      <c r="G138" s="234"/>
      <c r="H138" s="223"/>
    </row>
    <row r="139" spans="2:8" ht="15" customHeight="1">
      <c r="B139" s="205"/>
      <c r="C139" s="199" t="s">
        <v>228</v>
      </c>
      <c r="D139" s="200"/>
      <c r="E139" s="60" t="s">
        <v>229</v>
      </c>
      <c r="F139" s="199" t="s">
        <v>228</v>
      </c>
      <c r="G139" s="200"/>
      <c r="H139" s="129" t="s">
        <v>229</v>
      </c>
    </row>
    <row r="140" spans="2:8" ht="15" customHeight="1">
      <c r="B140" s="204" t="s">
        <v>125</v>
      </c>
      <c r="C140" s="55" t="s">
        <v>230</v>
      </c>
      <c r="D140" s="358" t="s">
        <v>231</v>
      </c>
      <c r="E140" s="359"/>
      <c r="F140" s="55" t="s">
        <v>230</v>
      </c>
      <c r="G140" s="358" t="s">
        <v>231</v>
      </c>
      <c r="H140" s="361"/>
    </row>
    <row r="141" spans="2:8" ht="15" customHeight="1">
      <c r="B141" s="205"/>
      <c r="C141" s="199" t="s">
        <v>232</v>
      </c>
      <c r="D141" s="200"/>
      <c r="E141" s="202"/>
      <c r="F141" s="199" t="s">
        <v>232</v>
      </c>
      <c r="G141" s="200"/>
      <c r="H141" s="201"/>
    </row>
    <row r="142" spans="2:8" ht="15" customHeight="1">
      <c r="B142" s="204" t="s">
        <v>126</v>
      </c>
      <c r="C142" s="357" t="s">
        <v>235</v>
      </c>
      <c r="D142" s="360"/>
      <c r="E142" s="57" t="s">
        <v>233</v>
      </c>
      <c r="F142" s="357" t="s">
        <v>235</v>
      </c>
      <c r="G142" s="360"/>
      <c r="H142" s="54" t="s">
        <v>233</v>
      </c>
    </row>
    <row r="143" spans="2:8" ht="18" customHeight="1">
      <c r="B143" s="205"/>
      <c r="C143" s="231" t="s">
        <v>234</v>
      </c>
      <c r="D143" s="232"/>
      <c r="E143" s="206"/>
      <c r="F143" s="231" t="s">
        <v>234</v>
      </c>
      <c r="G143" s="232"/>
      <c r="H143" s="233"/>
    </row>
    <row r="144" spans="2:8" ht="15" customHeight="1">
      <c r="B144" s="204" t="s">
        <v>127</v>
      </c>
      <c r="C144" s="55" t="s">
        <v>230</v>
      </c>
      <c r="D144" s="234" t="s">
        <v>236</v>
      </c>
      <c r="E144" s="207"/>
      <c r="F144" s="55" t="s">
        <v>230</v>
      </c>
      <c r="G144" s="234" t="s">
        <v>236</v>
      </c>
      <c r="H144" s="225"/>
    </row>
    <row r="145" spans="2:8" ht="15" customHeight="1">
      <c r="B145" s="208"/>
      <c r="C145" s="219" t="s">
        <v>237</v>
      </c>
      <c r="D145" s="227"/>
      <c r="E145" s="203"/>
      <c r="F145" s="219" t="s">
        <v>237</v>
      </c>
      <c r="G145" s="227"/>
      <c r="H145" s="221"/>
    </row>
    <row r="146" spans="2:8" ht="15" customHeight="1">
      <c r="B146" s="130" t="s">
        <v>4</v>
      </c>
      <c r="C146" s="362"/>
      <c r="D146" s="363"/>
      <c r="E146" s="363"/>
      <c r="F146" s="362"/>
      <c r="G146" s="363"/>
      <c r="H146" s="364"/>
    </row>
    <row r="147" spans="2:8" ht="15" customHeight="1">
      <c r="B147" s="131" t="s">
        <v>5</v>
      </c>
      <c r="C147" s="220">
        <v>24</v>
      </c>
      <c r="D147" s="365"/>
      <c r="E147" s="365"/>
      <c r="F147" s="220">
        <v>30</v>
      </c>
      <c r="G147" s="365"/>
      <c r="H147" s="366"/>
    </row>
    <row r="148" spans="2:8" ht="15" customHeight="1">
      <c r="B148" s="132" t="s">
        <v>6</v>
      </c>
      <c r="C148" s="367">
        <v>0</v>
      </c>
      <c r="D148" s="367"/>
      <c r="E148" s="367"/>
      <c r="F148" s="367">
        <v>2</v>
      </c>
      <c r="G148" s="367"/>
      <c r="H148" s="368"/>
    </row>
    <row r="149" spans="2:8" ht="15" customHeight="1">
      <c r="B149" s="133" t="s">
        <v>128</v>
      </c>
      <c r="C149" s="369">
        <v>6</v>
      </c>
      <c r="D149" s="369"/>
      <c r="E149" s="369"/>
      <c r="F149" s="369">
        <v>5</v>
      </c>
      <c r="G149" s="369"/>
      <c r="H149" s="370"/>
    </row>
    <row r="150" spans="2:8" ht="15" customHeight="1">
      <c r="B150" s="130" t="s">
        <v>7</v>
      </c>
      <c r="C150" s="362"/>
      <c r="D150" s="363"/>
      <c r="E150" s="363"/>
      <c r="F150" s="362"/>
      <c r="G150" s="363"/>
      <c r="H150" s="364"/>
    </row>
    <row r="151" spans="2:8" ht="15" customHeight="1">
      <c r="B151" s="131" t="s">
        <v>5</v>
      </c>
      <c r="C151" s="371">
        <v>0.95</v>
      </c>
      <c r="D151" s="372"/>
      <c r="E151" s="372"/>
      <c r="F151" s="371">
        <v>0.9</v>
      </c>
      <c r="G151" s="372"/>
      <c r="H151" s="373"/>
    </row>
    <row r="152" spans="2:8" ht="15" customHeight="1">
      <c r="B152" s="132" t="s">
        <v>6</v>
      </c>
      <c r="C152" s="374">
        <v>0</v>
      </c>
      <c r="D152" s="374"/>
      <c r="E152" s="374"/>
      <c r="F152" s="374">
        <v>1</v>
      </c>
      <c r="G152" s="374"/>
      <c r="H152" s="375"/>
    </row>
    <row r="153" spans="2:8" ht="15" customHeight="1">
      <c r="B153" s="133" t="s">
        <v>128</v>
      </c>
      <c r="C153" s="376">
        <v>0</v>
      </c>
      <c r="D153" s="376"/>
      <c r="E153" s="376"/>
      <c r="F153" s="376">
        <v>0</v>
      </c>
      <c r="G153" s="376"/>
      <c r="H153" s="377"/>
    </row>
    <row r="154" spans="2:8" ht="15" customHeight="1">
      <c r="B154" s="134" t="s">
        <v>129</v>
      </c>
      <c r="C154" s="378">
        <f>+'Valor Adicionado'!G26</f>
        <v>15464298</v>
      </c>
      <c r="D154" s="379"/>
      <c r="E154" s="379"/>
      <c r="F154" s="380">
        <f>+'Valor Adicionado'!I26</f>
        <v>12912996</v>
      </c>
      <c r="G154" s="379"/>
      <c r="H154" s="381"/>
    </row>
    <row r="155" spans="2:8" ht="15" customHeight="1">
      <c r="B155" s="135" t="s">
        <v>8</v>
      </c>
      <c r="C155" s="382"/>
      <c r="D155" s="383"/>
      <c r="E155" s="383"/>
      <c r="F155" s="382"/>
      <c r="G155" s="383"/>
      <c r="H155" s="384"/>
    </row>
    <row r="156" spans="2:8" ht="15" customHeight="1">
      <c r="B156" s="131" t="s">
        <v>9</v>
      </c>
      <c r="C156" s="385">
        <f>+'Valor Adicionado'!$G$38/'Valor Adicionado'!$G$26</f>
        <v>0.04148284002287075</v>
      </c>
      <c r="D156" s="386"/>
      <c r="E156" s="386"/>
      <c r="F156" s="385">
        <f>+'Valor Adicionado'!$I$38/'Valor Adicionado'!$I$26</f>
        <v>0.04818974620607023</v>
      </c>
      <c r="G156" s="386"/>
      <c r="H156" s="387"/>
    </row>
    <row r="157" spans="2:8" ht="15" customHeight="1">
      <c r="B157" s="132" t="s">
        <v>10</v>
      </c>
      <c r="C157" s="388">
        <f>+'Valor Adicionado'!$G$29/'Valor Adicionado'!$G$26</f>
        <v>0.8686921966971924</v>
      </c>
      <c r="D157" s="388"/>
      <c r="E157" s="388"/>
      <c r="F157" s="388">
        <f>+'Valor Adicionado'!$I$29/'Valor Adicionado'!$I$26</f>
        <v>0.846956430560344</v>
      </c>
      <c r="G157" s="388"/>
      <c r="H157" s="389"/>
    </row>
    <row r="158" spans="2:8" ht="15" customHeight="1">
      <c r="B158" s="136" t="s">
        <v>47</v>
      </c>
      <c r="C158" s="390">
        <f>+'Valor Adicionado'!$G$33/'Valor Adicionado'!$G$26</f>
        <v>0.08108806490925097</v>
      </c>
      <c r="D158" s="390"/>
      <c r="E158" s="390"/>
      <c r="F158" s="390">
        <f>+'Valor Adicionado'!$I$33/'Valor Adicionado'!$I$26</f>
        <v>0.09498004955627648</v>
      </c>
      <c r="G158" s="390"/>
      <c r="H158" s="391"/>
    </row>
    <row r="159" spans="2:8" ht="15" customHeight="1">
      <c r="B159" s="136" t="s">
        <v>11</v>
      </c>
      <c r="C159" s="390">
        <f>+'Valor Adicionado'!$G$37/'Valor Adicionado'!$G$26</f>
        <v>0.007068474753913821</v>
      </c>
      <c r="D159" s="390"/>
      <c r="E159" s="390"/>
      <c r="F159" s="390">
        <f>+'Valor Adicionado'!$I$37/'Valor Adicionado'!$I$26</f>
        <v>0.008323475047928458</v>
      </c>
      <c r="G159" s="390"/>
      <c r="H159" s="391"/>
    </row>
    <row r="160" spans="2:8" ht="15" customHeight="1">
      <c r="B160" s="136" t="s">
        <v>12</v>
      </c>
      <c r="C160" s="390">
        <f>+'Valor Adicionado'!$G$41/'Valor Adicionado'!$G$26</f>
        <v>0</v>
      </c>
      <c r="D160" s="390"/>
      <c r="E160" s="390"/>
      <c r="F160" s="390">
        <f>+'Valor Adicionado'!$I$41/'Valor Adicionado'!$I$26</f>
        <v>0</v>
      </c>
      <c r="G160" s="390"/>
      <c r="H160" s="391"/>
    </row>
    <row r="161" spans="2:8" ht="15" customHeight="1" thickBot="1">
      <c r="B161" s="137" t="s">
        <v>44</v>
      </c>
      <c r="C161" s="393">
        <f>+'Valor Adicionado'!$G$42/'Valor Adicionado'!$G$26</f>
        <v>0.0016684236167719996</v>
      </c>
      <c r="D161" s="393"/>
      <c r="E161" s="393"/>
      <c r="F161" s="393">
        <f>+'Valor Adicionado'!$I$42/'Valor Adicionado'!$I$26</f>
        <v>0.001550298629380819</v>
      </c>
      <c r="G161" s="393"/>
      <c r="H161" s="394"/>
    </row>
    <row r="163" spans="2:8" ht="15" customHeight="1">
      <c r="B163" s="8"/>
      <c r="C163" s="40"/>
      <c r="D163" s="40"/>
      <c r="E163" s="40"/>
      <c r="F163" s="40"/>
      <c r="G163" s="40"/>
      <c r="H163" s="40"/>
    </row>
    <row r="164" spans="2:8" ht="15" customHeight="1">
      <c r="B164" s="8"/>
      <c r="C164" s="40"/>
      <c r="D164" s="40"/>
      <c r="E164" s="40"/>
      <c r="F164" s="40"/>
      <c r="G164" s="40"/>
      <c r="H164" s="40"/>
    </row>
    <row r="165" spans="2:8" ht="15" customHeight="1">
      <c r="B165" s="8"/>
      <c r="C165" s="40"/>
      <c r="D165" s="40"/>
      <c r="E165" s="40"/>
      <c r="F165" s="40"/>
      <c r="G165" s="40"/>
      <c r="H165" s="40"/>
    </row>
    <row r="166" spans="2:8" ht="15" customHeight="1">
      <c r="B166" s="8"/>
      <c r="C166" s="40"/>
      <c r="D166" s="40"/>
      <c r="E166" s="40"/>
      <c r="F166" s="40"/>
      <c r="G166" s="40"/>
      <c r="H166" s="40"/>
    </row>
    <row r="167" spans="2:8" ht="15" customHeight="1">
      <c r="B167" s="9"/>
      <c r="C167" s="40"/>
      <c r="D167" s="40"/>
      <c r="E167" s="41"/>
      <c r="F167" s="42"/>
      <c r="G167" s="42"/>
      <c r="H167" s="42"/>
    </row>
    <row r="168" spans="2:8" ht="15" customHeight="1">
      <c r="B168" s="89" t="s">
        <v>145</v>
      </c>
      <c r="C168" s="43"/>
      <c r="D168" s="43"/>
      <c r="E168" s="40"/>
      <c r="F168" s="392" t="s">
        <v>146</v>
      </c>
      <c r="G168" s="392"/>
      <c r="H168" s="392"/>
    </row>
    <row r="169" spans="2:8" ht="15" customHeight="1">
      <c r="B169" s="8"/>
      <c r="C169" s="40"/>
      <c r="D169" s="40"/>
      <c r="E169" s="40"/>
      <c r="F169" s="40"/>
      <c r="G169" s="40"/>
      <c r="H169" s="40"/>
    </row>
    <row r="170" spans="2:8" ht="15" customHeight="1">
      <c r="B170" s="8"/>
      <c r="C170" s="40"/>
      <c r="D170" s="40"/>
      <c r="E170" s="40"/>
      <c r="F170" s="40"/>
      <c r="G170" s="40"/>
      <c r="H170" s="40"/>
    </row>
  </sheetData>
  <sheetProtection password="CC30" sheet="1" objects="1" scenarios="1"/>
  <mergeCells count="277">
    <mergeCell ref="B124:B125"/>
    <mergeCell ref="B121:B122"/>
    <mergeCell ref="B76:B77"/>
    <mergeCell ref="C79:E79"/>
    <mergeCell ref="D78:E78"/>
    <mergeCell ref="B78:B79"/>
    <mergeCell ref="C77:E77"/>
    <mergeCell ref="D76:E76"/>
    <mergeCell ref="C124:E124"/>
    <mergeCell ref="C117:E117"/>
    <mergeCell ref="B73:B75"/>
    <mergeCell ref="G73:H73"/>
    <mergeCell ref="F74:H74"/>
    <mergeCell ref="F75:G75"/>
    <mergeCell ref="C74:E74"/>
    <mergeCell ref="C75:D75"/>
    <mergeCell ref="B65:B67"/>
    <mergeCell ref="F66:H66"/>
    <mergeCell ref="G67:H67"/>
    <mergeCell ref="B68:B70"/>
    <mergeCell ref="C69:D69"/>
    <mergeCell ref="F69:G69"/>
    <mergeCell ref="B59:B61"/>
    <mergeCell ref="F60:H60"/>
    <mergeCell ref="F61:G61"/>
    <mergeCell ref="B62:B63"/>
    <mergeCell ref="C59:E59"/>
    <mergeCell ref="F59:H59"/>
    <mergeCell ref="C61:D61"/>
    <mergeCell ref="C60:E60"/>
    <mergeCell ref="B53:B54"/>
    <mergeCell ref="C57:E57"/>
    <mergeCell ref="B55:B58"/>
    <mergeCell ref="C56:E56"/>
    <mergeCell ref="F40:G40"/>
    <mergeCell ref="B40:B41"/>
    <mergeCell ref="C43:D43"/>
    <mergeCell ref="C42:D42"/>
    <mergeCell ref="B42:B43"/>
    <mergeCell ref="F42:G42"/>
    <mergeCell ref="F43:G43"/>
    <mergeCell ref="C40:D40"/>
    <mergeCell ref="B38:B39"/>
    <mergeCell ref="B35:B37"/>
    <mergeCell ref="B28:B30"/>
    <mergeCell ref="F39:G39"/>
    <mergeCell ref="D36:E36"/>
    <mergeCell ref="G35:H35"/>
    <mergeCell ref="G36:H36"/>
    <mergeCell ref="C39:D39"/>
    <mergeCell ref="C38:E38"/>
    <mergeCell ref="F38:H38"/>
    <mergeCell ref="F168:H168"/>
    <mergeCell ref="C160:E160"/>
    <mergeCell ref="F160:H160"/>
    <mergeCell ref="C161:E161"/>
    <mergeCell ref="F161:H161"/>
    <mergeCell ref="C158:E158"/>
    <mergeCell ref="F158:H158"/>
    <mergeCell ref="C159:E159"/>
    <mergeCell ref="F159:H159"/>
    <mergeCell ref="C156:E156"/>
    <mergeCell ref="F156:H156"/>
    <mergeCell ref="C157:E157"/>
    <mergeCell ref="F157:H157"/>
    <mergeCell ref="C154:E154"/>
    <mergeCell ref="F154:H154"/>
    <mergeCell ref="C155:E155"/>
    <mergeCell ref="F155:H155"/>
    <mergeCell ref="C152:E152"/>
    <mergeCell ref="F152:H152"/>
    <mergeCell ref="C153:E153"/>
    <mergeCell ref="F153:H153"/>
    <mergeCell ref="C150:E150"/>
    <mergeCell ref="F150:H150"/>
    <mergeCell ref="C151:E151"/>
    <mergeCell ref="F151:H151"/>
    <mergeCell ref="C148:E148"/>
    <mergeCell ref="F148:H148"/>
    <mergeCell ref="C149:E149"/>
    <mergeCell ref="F149:H149"/>
    <mergeCell ref="C146:E146"/>
    <mergeCell ref="F146:H146"/>
    <mergeCell ref="C147:E147"/>
    <mergeCell ref="F147:H147"/>
    <mergeCell ref="D140:E140"/>
    <mergeCell ref="C141:E141"/>
    <mergeCell ref="C142:D142"/>
    <mergeCell ref="G140:H140"/>
    <mergeCell ref="F141:H141"/>
    <mergeCell ref="F142:G142"/>
    <mergeCell ref="C138:E138"/>
    <mergeCell ref="F138:H138"/>
    <mergeCell ref="C137:E137"/>
    <mergeCell ref="C139:D139"/>
    <mergeCell ref="F137:H137"/>
    <mergeCell ref="F139:G139"/>
    <mergeCell ref="C128:E128"/>
    <mergeCell ref="F128:H128"/>
    <mergeCell ref="C129:E129"/>
    <mergeCell ref="F129:H129"/>
    <mergeCell ref="F124:H124"/>
    <mergeCell ref="C127:E127"/>
    <mergeCell ref="F127:H127"/>
    <mergeCell ref="F125:G125"/>
    <mergeCell ref="F126:G126"/>
    <mergeCell ref="C125:D125"/>
    <mergeCell ref="C126:D126"/>
    <mergeCell ref="F117:H117"/>
    <mergeCell ref="C118:E118"/>
    <mergeCell ref="F118:H118"/>
    <mergeCell ref="C115:E115"/>
    <mergeCell ref="F115:H115"/>
    <mergeCell ref="C116:E116"/>
    <mergeCell ref="F116:H116"/>
    <mergeCell ref="D110:E110"/>
    <mergeCell ref="G110:H110"/>
    <mergeCell ref="D111:E111"/>
    <mergeCell ref="G111:H111"/>
    <mergeCell ref="C113:E113"/>
    <mergeCell ref="F113:H113"/>
    <mergeCell ref="C114:E114"/>
    <mergeCell ref="F114:H114"/>
    <mergeCell ref="C123:D123"/>
    <mergeCell ref="F122:G122"/>
    <mergeCell ref="F123:G123"/>
    <mergeCell ref="C121:E121"/>
    <mergeCell ref="F121:H121"/>
    <mergeCell ref="D107:E107"/>
    <mergeCell ref="G107:H107"/>
    <mergeCell ref="D109:E109"/>
    <mergeCell ref="G109:H109"/>
    <mergeCell ref="D105:E105"/>
    <mergeCell ref="G105:H105"/>
    <mergeCell ref="D106:E106"/>
    <mergeCell ref="G106:H106"/>
    <mergeCell ref="D101:E101"/>
    <mergeCell ref="G101:H101"/>
    <mergeCell ref="D103:E103"/>
    <mergeCell ref="G103:H103"/>
    <mergeCell ref="D98:E98"/>
    <mergeCell ref="G98:H98"/>
    <mergeCell ref="D100:E100"/>
    <mergeCell ref="G100:H100"/>
    <mergeCell ref="D96:E96"/>
    <mergeCell ref="G96:H96"/>
    <mergeCell ref="D97:E97"/>
    <mergeCell ref="G97:H97"/>
    <mergeCell ref="D94:E94"/>
    <mergeCell ref="G94:H94"/>
    <mergeCell ref="D95:E95"/>
    <mergeCell ref="G95:H95"/>
    <mergeCell ref="B92:B93"/>
    <mergeCell ref="C92:E92"/>
    <mergeCell ref="F92:H92"/>
    <mergeCell ref="D93:E93"/>
    <mergeCell ref="G93:H93"/>
    <mergeCell ref="C90:E90"/>
    <mergeCell ref="F90:H90"/>
    <mergeCell ref="C91:E91"/>
    <mergeCell ref="F91:H91"/>
    <mergeCell ref="C88:E88"/>
    <mergeCell ref="F88:H88"/>
    <mergeCell ref="C89:E89"/>
    <mergeCell ref="F89:H89"/>
    <mergeCell ref="C86:E86"/>
    <mergeCell ref="F86:H86"/>
    <mergeCell ref="C87:E87"/>
    <mergeCell ref="F87:H87"/>
    <mergeCell ref="C84:E84"/>
    <mergeCell ref="F84:H84"/>
    <mergeCell ref="C85:E85"/>
    <mergeCell ref="F85:H85"/>
    <mergeCell ref="C82:E82"/>
    <mergeCell ref="F82:H82"/>
    <mergeCell ref="C83:E83"/>
    <mergeCell ref="F83:H83"/>
    <mergeCell ref="C80:E80"/>
    <mergeCell ref="F80:H80"/>
    <mergeCell ref="C81:E81"/>
    <mergeCell ref="F81:H81"/>
    <mergeCell ref="G76:H76"/>
    <mergeCell ref="F77:H77"/>
    <mergeCell ref="G78:H78"/>
    <mergeCell ref="F79:H79"/>
    <mergeCell ref="F72:H72"/>
    <mergeCell ref="D73:E73"/>
    <mergeCell ref="C71:E71"/>
    <mergeCell ref="F71:H71"/>
    <mergeCell ref="G49:H49"/>
    <mergeCell ref="F50:H50"/>
    <mergeCell ref="F56:H56"/>
    <mergeCell ref="F57:H57"/>
    <mergeCell ref="F44:H44"/>
    <mergeCell ref="C48:D48"/>
    <mergeCell ref="B46:B48"/>
    <mergeCell ref="F48:G48"/>
    <mergeCell ref="C45:E45"/>
    <mergeCell ref="F45:H45"/>
    <mergeCell ref="D46:E46"/>
    <mergeCell ref="G46:H46"/>
    <mergeCell ref="B49:B50"/>
    <mergeCell ref="D35:E35"/>
    <mergeCell ref="C119:D119"/>
    <mergeCell ref="C120:D120"/>
    <mergeCell ref="B118:B120"/>
    <mergeCell ref="C44:E44"/>
    <mergeCell ref="D49:E49"/>
    <mergeCell ref="C50:E50"/>
    <mergeCell ref="C66:E66"/>
    <mergeCell ref="D67:E67"/>
    <mergeCell ref="B51:B52"/>
    <mergeCell ref="B97:B99"/>
    <mergeCell ref="B100:B102"/>
    <mergeCell ref="G108:H108"/>
    <mergeCell ref="B106:B108"/>
    <mergeCell ref="C64:E64"/>
    <mergeCell ref="F64:H64"/>
    <mergeCell ref="C65:E65"/>
    <mergeCell ref="F65:H65"/>
    <mergeCell ref="C72:E72"/>
    <mergeCell ref="D28:E28"/>
    <mergeCell ref="C29:D29"/>
    <mergeCell ref="D30:E30"/>
    <mergeCell ref="G28:H28"/>
    <mergeCell ref="F29:G29"/>
    <mergeCell ref="G30:H30"/>
    <mergeCell ref="B9:B10"/>
    <mergeCell ref="C9:E9"/>
    <mergeCell ref="F9:H9"/>
    <mergeCell ref="B26:B27"/>
    <mergeCell ref="C26:E27"/>
    <mergeCell ref="F26:H27"/>
    <mergeCell ref="B7:C7"/>
    <mergeCell ref="D7:H7"/>
    <mergeCell ref="B8:C8"/>
    <mergeCell ref="D8:H8"/>
    <mergeCell ref="B4:H4"/>
    <mergeCell ref="B5:C5"/>
    <mergeCell ref="D5:H5"/>
    <mergeCell ref="B6:C6"/>
    <mergeCell ref="D6:H6"/>
    <mergeCell ref="B130:B132"/>
    <mergeCell ref="F131:G131"/>
    <mergeCell ref="F132:H132"/>
    <mergeCell ref="C134:D134"/>
    <mergeCell ref="C132:E132"/>
    <mergeCell ref="C131:D131"/>
    <mergeCell ref="B140:B141"/>
    <mergeCell ref="B138:B139"/>
    <mergeCell ref="B133:B135"/>
    <mergeCell ref="B136:B137"/>
    <mergeCell ref="B142:B143"/>
    <mergeCell ref="C143:E143"/>
    <mergeCell ref="C145:E145"/>
    <mergeCell ref="D144:E144"/>
    <mergeCell ref="B144:B145"/>
    <mergeCell ref="F145:H145"/>
    <mergeCell ref="D99:E99"/>
    <mergeCell ref="G99:H99"/>
    <mergeCell ref="D102:E102"/>
    <mergeCell ref="G102:H102"/>
    <mergeCell ref="D104:E104"/>
    <mergeCell ref="G104:H104"/>
    <mergeCell ref="D108:E108"/>
    <mergeCell ref="C135:E135"/>
    <mergeCell ref="F134:G134"/>
    <mergeCell ref="D112:E112"/>
    <mergeCell ref="G112:H112"/>
    <mergeCell ref="F143:H143"/>
    <mergeCell ref="G144:H144"/>
    <mergeCell ref="F135:H135"/>
    <mergeCell ref="D136:E136"/>
    <mergeCell ref="G136:H136"/>
    <mergeCell ref="F119:G119"/>
    <mergeCell ref="F120:G120"/>
    <mergeCell ref="C122:D122"/>
  </mergeCells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scale="6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J47"/>
  <sheetViews>
    <sheetView showGridLines="0" workbookViewId="0" topLeftCell="A1">
      <selection activeCell="B47" sqref="A1:J47"/>
    </sheetView>
  </sheetViews>
  <sheetFormatPr defaultColWidth="9.140625" defaultRowHeight="15" customHeight="1"/>
  <cols>
    <col min="1" max="1" width="0.42578125" style="141" customWidth="1"/>
    <col min="2" max="4" width="3.7109375" style="141" customWidth="1"/>
    <col min="5" max="5" width="49.421875" style="141" customWidth="1"/>
    <col min="6" max="9" width="9.140625" style="141" customWidth="1"/>
    <col min="10" max="10" width="0.42578125" style="141" customWidth="1"/>
    <col min="11" max="16384" width="9.140625" style="141" hidden="1" customWidth="1"/>
  </cols>
  <sheetData>
    <row r="1" spans="1:9" ht="15" customHeight="1">
      <c r="A1" s="418" t="s">
        <v>132</v>
      </c>
      <c r="B1" s="419"/>
      <c r="C1" s="419"/>
      <c r="D1" s="419"/>
      <c r="E1" s="419"/>
      <c r="F1" s="419"/>
      <c r="G1" s="419"/>
      <c r="H1" s="419"/>
      <c r="I1" s="419"/>
    </row>
    <row r="2" spans="1:9" ht="15" customHeight="1">
      <c r="A2" s="419"/>
      <c r="B2" s="419"/>
      <c r="C2" s="419"/>
      <c r="D2" s="419"/>
      <c r="E2" s="419"/>
      <c r="F2" s="419"/>
      <c r="G2" s="419"/>
      <c r="H2" s="419"/>
      <c r="I2" s="419"/>
    </row>
    <row r="3" spans="2:10" ht="15" customHeight="1">
      <c r="B3" s="420" t="s">
        <v>45</v>
      </c>
      <c r="C3" s="421"/>
      <c r="D3" s="421"/>
      <c r="E3" s="421"/>
      <c r="F3" s="421"/>
      <c r="G3" s="421"/>
      <c r="H3" s="421"/>
      <c r="I3" s="421"/>
      <c r="J3" s="421"/>
    </row>
    <row r="4" spans="2:10" ht="15" customHeight="1" thickBot="1">
      <c r="B4" s="421"/>
      <c r="C4" s="421"/>
      <c r="D4" s="421"/>
      <c r="E4" s="421"/>
      <c r="F4" s="421"/>
      <c r="G4" s="421"/>
      <c r="H4" s="421"/>
      <c r="I4" s="421"/>
      <c r="J4" s="421"/>
    </row>
    <row r="5" spans="2:9" ht="39.75" customHeight="1" thickBot="1">
      <c r="B5" s="415" t="s">
        <v>142</v>
      </c>
      <c r="C5" s="416"/>
      <c r="D5" s="416"/>
      <c r="E5" s="416"/>
      <c r="F5" s="416"/>
      <c r="G5" s="416"/>
      <c r="H5" s="416"/>
      <c r="I5" s="417"/>
    </row>
    <row r="6" ht="15" customHeight="1" thickBot="1"/>
    <row r="7" spans="2:10" ht="15" customHeight="1">
      <c r="B7" s="190" t="s">
        <v>139</v>
      </c>
      <c r="C7" s="142"/>
      <c r="D7" s="142"/>
      <c r="E7" s="142"/>
      <c r="F7" s="142"/>
      <c r="G7" s="191">
        <v>2004</v>
      </c>
      <c r="H7" s="142"/>
      <c r="I7" s="192">
        <v>2003</v>
      </c>
      <c r="J7" s="143"/>
    </row>
    <row r="8" spans="2:10" ht="15.75" customHeight="1">
      <c r="B8" s="172"/>
      <c r="C8" s="173" t="s">
        <v>133</v>
      </c>
      <c r="D8" s="174"/>
      <c r="E8" s="174"/>
      <c r="F8" s="146"/>
      <c r="G8" s="147">
        <f>SUM(G9:G11)</f>
        <v>22739354</v>
      </c>
      <c r="H8" s="148"/>
      <c r="I8" s="149">
        <f>SUM(I9:I11)</f>
        <v>18685979</v>
      </c>
      <c r="J8" s="143"/>
    </row>
    <row r="9" spans="2:10" ht="15.75" customHeight="1">
      <c r="B9" s="172"/>
      <c r="C9" s="174"/>
      <c r="D9" s="173" t="s">
        <v>25</v>
      </c>
      <c r="E9" s="173" t="s">
        <v>24</v>
      </c>
      <c r="F9" s="146"/>
      <c r="G9" s="150">
        <v>17986124</v>
      </c>
      <c r="H9" s="148"/>
      <c r="I9" s="151">
        <v>16564647</v>
      </c>
      <c r="J9" s="143"/>
    </row>
    <row r="10" spans="2:10" ht="15.75" customHeight="1">
      <c r="B10" s="172"/>
      <c r="C10" s="174"/>
      <c r="D10" s="173" t="s">
        <v>26</v>
      </c>
      <c r="E10" s="173" t="s">
        <v>130</v>
      </c>
      <c r="F10" s="146"/>
      <c r="G10" s="150">
        <f>4116132+636948</f>
        <v>4753080</v>
      </c>
      <c r="H10" s="148"/>
      <c r="I10" s="151">
        <f>2058993+51432</f>
        <v>2110425</v>
      </c>
      <c r="J10" s="143"/>
    </row>
    <row r="11" spans="2:10" ht="15.75" customHeight="1">
      <c r="B11" s="172"/>
      <c r="C11" s="174"/>
      <c r="D11" s="173" t="s">
        <v>27</v>
      </c>
      <c r="E11" s="175" t="s">
        <v>152</v>
      </c>
      <c r="F11" s="146"/>
      <c r="G11" s="150">
        <v>150</v>
      </c>
      <c r="H11" s="148"/>
      <c r="I11" s="151">
        <v>10907</v>
      </c>
      <c r="J11" s="143"/>
    </row>
    <row r="12" spans="2:10" ht="15.75" customHeight="1">
      <c r="B12" s="172"/>
      <c r="C12" s="174"/>
      <c r="D12" s="174"/>
      <c r="E12" s="174"/>
      <c r="F12" s="152"/>
      <c r="G12" s="153"/>
      <c r="H12" s="154"/>
      <c r="I12" s="155"/>
      <c r="J12" s="143"/>
    </row>
    <row r="13" spans="2:10" ht="15.75" customHeight="1">
      <c r="B13" s="172"/>
      <c r="C13" s="173" t="s">
        <v>134</v>
      </c>
      <c r="D13" s="174"/>
      <c r="E13" s="174"/>
      <c r="F13" s="156"/>
      <c r="G13" s="157">
        <f>SUM(G14:G17)</f>
        <v>6789837</v>
      </c>
      <c r="H13" s="158"/>
      <c r="I13" s="159">
        <f>SUM(I14:I17)</f>
        <v>5930673</v>
      </c>
      <c r="J13" s="143"/>
    </row>
    <row r="14" spans="2:10" ht="15.75" customHeight="1">
      <c r="B14" s="172"/>
      <c r="C14" s="174"/>
      <c r="D14" s="173" t="s">
        <v>30</v>
      </c>
      <c r="E14" s="174" t="s">
        <v>28</v>
      </c>
      <c r="F14" s="146"/>
      <c r="G14" s="150">
        <v>5261338</v>
      </c>
      <c r="H14" s="148"/>
      <c r="I14" s="151">
        <v>4493179</v>
      </c>
      <c r="J14" s="143"/>
    </row>
    <row r="15" spans="2:10" ht="15.75" customHeight="1">
      <c r="B15" s="172"/>
      <c r="C15" s="174"/>
      <c r="D15" s="173" t="s">
        <v>31</v>
      </c>
      <c r="E15" s="174" t="s">
        <v>29</v>
      </c>
      <c r="F15" s="146"/>
      <c r="G15" s="150">
        <v>1301034</v>
      </c>
      <c r="H15" s="148"/>
      <c r="I15" s="151">
        <v>1200320</v>
      </c>
      <c r="J15" s="143"/>
    </row>
    <row r="16" spans="2:10" ht="15.75" customHeight="1">
      <c r="B16" s="172"/>
      <c r="C16" s="174"/>
      <c r="D16" s="173" t="s">
        <v>32</v>
      </c>
      <c r="E16" s="173" t="s">
        <v>131</v>
      </c>
      <c r="F16" s="146"/>
      <c r="G16" s="150">
        <f>210443+17022</f>
        <v>227465</v>
      </c>
      <c r="H16" s="148"/>
      <c r="I16" s="151">
        <f>197794+39380</f>
        <v>237174</v>
      </c>
      <c r="J16" s="143"/>
    </row>
    <row r="17" spans="2:10" ht="15.75" customHeight="1">
      <c r="B17" s="172"/>
      <c r="C17" s="174"/>
      <c r="D17" s="173" t="s">
        <v>33</v>
      </c>
      <c r="E17" s="174" t="s">
        <v>151</v>
      </c>
      <c r="F17" s="146"/>
      <c r="G17" s="150">
        <v>0</v>
      </c>
      <c r="H17" s="148"/>
      <c r="I17" s="151"/>
      <c r="J17" s="143"/>
    </row>
    <row r="18" spans="2:10" ht="15.75" customHeight="1" thickBot="1">
      <c r="B18" s="172"/>
      <c r="C18" s="174"/>
      <c r="D18" s="174"/>
      <c r="E18" s="174"/>
      <c r="F18" s="160"/>
      <c r="G18" s="161"/>
      <c r="H18" s="162"/>
      <c r="I18" s="163"/>
      <c r="J18" s="143"/>
    </row>
    <row r="19" spans="2:10" ht="15.75" customHeight="1">
      <c r="B19" s="172"/>
      <c r="C19" s="173" t="s">
        <v>13</v>
      </c>
      <c r="D19" s="174"/>
      <c r="E19" s="174"/>
      <c r="F19" s="156"/>
      <c r="G19" s="157">
        <f>+G8-G13</f>
        <v>15949517</v>
      </c>
      <c r="H19" s="158"/>
      <c r="I19" s="159">
        <f>+I8-I13</f>
        <v>12755306</v>
      </c>
      <c r="J19" s="143"/>
    </row>
    <row r="20" spans="2:10" ht="15.75" customHeight="1">
      <c r="B20" s="172"/>
      <c r="C20" s="174" t="s">
        <v>14</v>
      </c>
      <c r="D20" s="174"/>
      <c r="E20" s="174"/>
      <c r="F20" s="146"/>
      <c r="G20" s="147">
        <f>SUM(G21:G23)</f>
        <v>864834</v>
      </c>
      <c r="H20" s="148"/>
      <c r="I20" s="149">
        <f>SUM(I21:I23)</f>
        <v>61545</v>
      </c>
      <c r="J20" s="143"/>
    </row>
    <row r="21" spans="2:10" ht="15.75" customHeight="1">
      <c r="B21" s="172"/>
      <c r="C21" s="174"/>
      <c r="D21" s="173" t="s">
        <v>35</v>
      </c>
      <c r="E21" s="173" t="s">
        <v>38</v>
      </c>
      <c r="F21" s="146"/>
      <c r="G21" s="150">
        <v>61939</v>
      </c>
      <c r="H21" s="148"/>
      <c r="I21" s="151">
        <v>44545</v>
      </c>
      <c r="J21" s="143"/>
    </row>
    <row r="22" spans="2:10" ht="15.75" customHeight="1">
      <c r="B22" s="172"/>
      <c r="C22" s="174"/>
      <c r="D22" s="173" t="s">
        <v>36</v>
      </c>
      <c r="E22" s="173" t="s">
        <v>48</v>
      </c>
      <c r="F22" s="146"/>
      <c r="G22" s="150">
        <v>134768</v>
      </c>
      <c r="H22" s="148"/>
      <c r="I22" s="151">
        <v>17000</v>
      </c>
      <c r="J22" s="143"/>
    </row>
    <row r="23" spans="2:10" ht="15.75" customHeight="1">
      <c r="B23" s="172"/>
      <c r="C23" s="174"/>
      <c r="D23" s="173" t="s">
        <v>37</v>
      </c>
      <c r="E23" s="174" t="s">
        <v>34</v>
      </c>
      <c r="F23" s="146"/>
      <c r="G23" s="150">
        <v>668127</v>
      </c>
      <c r="H23" s="148"/>
      <c r="I23" s="151">
        <v>0</v>
      </c>
      <c r="J23" s="143"/>
    </row>
    <row r="24" spans="2:10" ht="15.75" customHeight="1">
      <c r="B24" s="172"/>
      <c r="C24" s="174" t="s">
        <v>15</v>
      </c>
      <c r="D24" s="174"/>
      <c r="E24" s="174"/>
      <c r="F24" s="146"/>
      <c r="G24" s="150">
        <v>379615</v>
      </c>
      <c r="H24" s="148"/>
      <c r="I24" s="151">
        <v>219235</v>
      </c>
      <c r="J24" s="143"/>
    </row>
    <row r="25" spans="2:10" ht="15.75" customHeight="1" thickBot="1">
      <c r="B25" s="176"/>
      <c r="C25" s="177" t="s">
        <v>16</v>
      </c>
      <c r="D25" s="177"/>
      <c r="E25" s="178"/>
      <c r="F25" s="160"/>
      <c r="G25" s="164">
        <v>0</v>
      </c>
      <c r="H25" s="162"/>
      <c r="I25" s="165"/>
      <c r="J25" s="143"/>
    </row>
    <row r="26" spans="2:10" ht="18" customHeight="1" thickBot="1">
      <c r="B26" s="179" t="s">
        <v>135</v>
      </c>
      <c r="C26" s="180"/>
      <c r="D26" s="181"/>
      <c r="E26" s="181"/>
      <c r="F26" s="156"/>
      <c r="G26" s="157">
        <f>+G19-G20+G24+G25</f>
        <v>15464298</v>
      </c>
      <c r="H26" s="158"/>
      <c r="I26" s="159">
        <f>+I19-I20+I24+I25</f>
        <v>12912996</v>
      </c>
      <c r="J26" s="143"/>
    </row>
    <row r="27" spans="2:10" ht="15.75" customHeight="1">
      <c r="B27" s="190" t="s">
        <v>140</v>
      </c>
      <c r="C27" s="142"/>
      <c r="D27" s="142"/>
      <c r="E27" s="142"/>
      <c r="F27" s="142"/>
      <c r="G27" s="191">
        <v>2004</v>
      </c>
      <c r="H27" s="142"/>
      <c r="I27" s="192">
        <v>2003</v>
      </c>
      <c r="J27" s="143"/>
    </row>
    <row r="28" spans="2:10" ht="15.75" customHeight="1">
      <c r="B28" s="172"/>
      <c r="C28" s="174" t="s">
        <v>17</v>
      </c>
      <c r="D28" s="174"/>
      <c r="E28" s="174"/>
      <c r="F28" s="146"/>
      <c r="G28" s="147">
        <f>+G29+G33+G37</f>
        <v>14796994</v>
      </c>
      <c r="H28" s="148"/>
      <c r="I28" s="149">
        <f>+I29+I33+I37</f>
        <v>12270703</v>
      </c>
      <c r="J28" s="143"/>
    </row>
    <row r="29" spans="2:10" ht="15.75" customHeight="1">
      <c r="B29" s="172"/>
      <c r="C29" s="174"/>
      <c r="D29" s="174" t="s">
        <v>18</v>
      </c>
      <c r="E29" s="174"/>
      <c r="F29" s="146"/>
      <c r="G29" s="147">
        <f>SUM(G30:G32)</f>
        <v>13433715</v>
      </c>
      <c r="H29" s="148"/>
      <c r="I29" s="149">
        <f>SUM(I30:I32)</f>
        <v>10936745</v>
      </c>
      <c r="J29" s="143"/>
    </row>
    <row r="30" spans="2:10" ht="15.75" customHeight="1">
      <c r="B30" s="172"/>
      <c r="C30" s="174"/>
      <c r="D30" s="174"/>
      <c r="E30" s="173" t="s">
        <v>19</v>
      </c>
      <c r="F30" s="146"/>
      <c r="G30" s="150">
        <v>7531008</v>
      </c>
      <c r="H30" s="148"/>
      <c r="I30" s="151">
        <v>6853914</v>
      </c>
      <c r="J30" s="143"/>
    </row>
    <row r="31" spans="2:10" ht="15.75" customHeight="1">
      <c r="B31" s="172"/>
      <c r="C31" s="174"/>
      <c r="D31" s="174"/>
      <c r="E31" s="174" t="s">
        <v>50</v>
      </c>
      <c r="F31" s="146"/>
      <c r="G31" s="150">
        <v>0</v>
      </c>
      <c r="H31" s="148"/>
      <c r="I31" s="151"/>
      <c r="J31" s="143"/>
    </row>
    <row r="32" spans="2:10" ht="15.75" customHeight="1">
      <c r="B32" s="172"/>
      <c r="C32" s="174"/>
      <c r="D32" s="174"/>
      <c r="E32" s="173" t="s">
        <v>51</v>
      </c>
      <c r="F32" s="146"/>
      <c r="G32" s="150">
        <v>5902707</v>
      </c>
      <c r="H32" s="148"/>
      <c r="I32" s="151">
        <v>4082831</v>
      </c>
      <c r="J32" s="143"/>
    </row>
    <row r="33" spans="2:10" ht="15.75" customHeight="1">
      <c r="B33" s="172"/>
      <c r="C33" s="174"/>
      <c r="D33" s="174" t="s">
        <v>49</v>
      </c>
      <c r="E33" s="174"/>
      <c r="F33" s="146"/>
      <c r="G33" s="147">
        <f>SUM(G34:G36)</f>
        <v>1253970</v>
      </c>
      <c r="H33" s="148"/>
      <c r="I33" s="149">
        <f>SUM(I34:I36)</f>
        <v>1226477</v>
      </c>
      <c r="J33" s="143"/>
    </row>
    <row r="34" spans="2:10" ht="15.75" customHeight="1">
      <c r="B34" s="172"/>
      <c r="C34" s="174"/>
      <c r="D34" s="174"/>
      <c r="E34" s="173" t="s">
        <v>40</v>
      </c>
      <c r="F34" s="146"/>
      <c r="G34" s="150">
        <v>1059252</v>
      </c>
      <c r="H34" s="148"/>
      <c r="I34" s="151">
        <v>1055573</v>
      </c>
      <c r="J34" s="143"/>
    </row>
    <row r="35" spans="2:10" ht="15.75" customHeight="1">
      <c r="B35" s="172"/>
      <c r="C35" s="174"/>
      <c r="D35" s="174"/>
      <c r="E35" s="174" t="s">
        <v>20</v>
      </c>
      <c r="F35" s="146"/>
      <c r="G35" s="150">
        <v>178190</v>
      </c>
      <c r="H35" s="148"/>
      <c r="I35" s="151">
        <v>155392</v>
      </c>
      <c r="J35" s="143"/>
    </row>
    <row r="36" spans="2:10" ht="15.75" customHeight="1">
      <c r="B36" s="172"/>
      <c r="C36" s="174"/>
      <c r="D36" s="174"/>
      <c r="E36" s="174" t="s">
        <v>41</v>
      </c>
      <c r="F36" s="146"/>
      <c r="G36" s="150">
        <v>16528</v>
      </c>
      <c r="H36" s="148"/>
      <c r="I36" s="151">
        <v>15512</v>
      </c>
      <c r="J36" s="143"/>
    </row>
    <row r="37" spans="2:10" ht="15.75" customHeight="1">
      <c r="B37" s="172"/>
      <c r="C37" s="174"/>
      <c r="D37" s="174" t="s">
        <v>39</v>
      </c>
      <c r="E37" s="174"/>
      <c r="F37" s="146"/>
      <c r="G37" s="150">
        <v>109309</v>
      </c>
      <c r="H37" s="148"/>
      <c r="I37" s="151">
        <v>107481</v>
      </c>
      <c r="J37" s="143"/>
    </row>
    <row r="38" spans="2:10" ht="15.75" customHeight="1">
      <c r="B38" s="172"/>
      <c r="C38" s="174" t="s">
        <v>21</v>
      </c>
      <c r="D38" s="174"/>
      <c r="E38" s="174"/>
      <c r="F38" s="146"/>
      <c r="G38" s="147">
        <f>SUM(G39:G40)</f>
        <v>641503</v>
      </c>
      <c r="H38" s="148"/>
      <c r="I38" s="149">
        <f>SUM(I39:I40)</f>
        <v>622274</v>
      </c>
      <c r="J38" s="143"/>
    </row>
    <row r="39" spans="2:10" ht="15.75" customHeight="1">
      <c r="B39" s="172"/>
      <c r="C39" s="174"/>
      <c r="D39" s="174" t="s">
        <v>22</v>
      </c>
      <c r="E39" s="174"/>
      <c r="F39" s="146"/>
      <c r="G39" s="150">
        <v>396713</v>
      </c>
      <c r="H39" s="148"/>
      <c r="I39" s="151">
        <v>401805</v>
      </c>
      <c r="J39" s="143"/>
    </row>
    <row r="40" spans="2:10" ht="15.75" customHeight="1">
      <c r="B40" s="172"/>
      <c r="C40" s="174"/>
      <c r="D40" s="174" t="s">
        <v>23</v>
      </c>
      <c r="E40" s="174"/>
      <c r="F40" s="146"/>
      <c r="G40" s="150">
        <v>244790</v>
      </c>
      <c r="H40" s="148"/>
      <c r="I40" s="151">
        <v>220469</v>
      </c>
      <c r="J40" s="143"/>
    </row>
    <row r="41" spans="2:10" ht="15.75" customHeight="1">
      <c r="B41" s="172"/>
      <c r="C41" s="174" t="s">
        <v>42</v>
      </c>
      <c r="D41" s="174"/>
      <c r="E41" s="174"/>
      <c r="F41" s="146"/>
      <c r="G41" s="150"/>
      <c r="H41" s="148"/>
      <c r="I41" s="151"/>
      <c r="J41" s="143"/>
    </row>
    <row r="42" spans="2:10" ht="15.75" customHeight="1" thickBot="1">
      <c r="B42" s="176"/>
      <c r="C42" s="177" t="s">
        <v>43</v>
      </c>
      <c r="D42" s="177"/>
      <c r="E42" s="178"/>
      <c r="F42" s="160"/>
      <c r="G42" s="164">
        <v>25801</v>
      </c>
      <c r="H42" s="162"/>
      <c r="I42" s="165">
        <v>20019</v>
      </c>
      <c r="J42" s="143"/>
    </row>
    <row r="43" spans="2:10" ht="15" customHeight="1" thickBot="1">
      <c r="B43" s="182" t="s">
        <v>136</v>
      </c>
      <c r="C43" s="183"/>
      <c r="D43" s="183"/>
      <c r="E43" s="183"/>
      <c r="F43" s="166"/>
      <c r="G43" s="167">
        <f>+G28+G38+G41+G42</f>
        <v>15464298</v>
      </c>
      <c r="H43" s="168"/>
      <c r="I43" s="169">
        <f>+I28+I38+I41+I42</f>
        <v>12912996</v>
      </c>
      <c r="J43" s="143"/>
    </row>
    <row r="44" spans="2:10" ht="15" customHeight="1" thickBot="1">
      <c r="B44" s="144"/>
      <c r="C44" s="145"/>
      <c r="D44" s="145"/>
      <c r="E44" s="145"/>
      <c r="F44" s="170"/>
      <c r="G44" s="171"/>
      <c r="H44" s="170"/>
      <c r="I44" s="171"/>
      <c r="J44" s="143"/>
    </row>
    <row r="45" spans="2:10" ht="39.75" customHeight="1" thickBot="1">
      <c r="B45" s="415" t="s">
        <v>137</v>
      </c>
      <c r="C45" s="416"/>
      <c r="D45" s="416"/>
      <c r="E45" s="416"/>
      <c r="F45" s="138"/>
      <c r="G45" s="139">
        <f>+G26-G43</f>
        <v>0</v>
      </c>
      <c r="H45" s="139"/>
      <c r="I45" s="140">
        <f>+I26-I43</f>
        <v>0</v>
      </c>
      <c r="J45" s="143"/>
    </row>
    <row r="46" spans="2:10" ht="15" customHeight="1">
      <c r="B46" s="144"/>
      <c r="C46" s="145"/>
      <c r="D46" s="145"/>
      <c r="E46" s="145"/>
      <c r="F46" s="170"/>
      <c r="G46" s="171"/>
      <c r="H46" s="170"/>
      <c r="I46" s="171"/>
      <c r="J46" s="143"/>
    </row>
    <row r="47" spans="2:10" ht="15" customHeight="1">
      <c r="B47" s="144"/>
      <c r="C47" s="145"/>
      <c r="D47" s="145"/>
      <c r="E47" s="145"/>
      <c r="F47" s="170"/>
      <c r="G47" s="171"/>
      <c r="H47" s="170"/>
      <c r="I47" s="171"/>
      <c r="J47" s="143"/>
    </row>
  </sheetData>
  <sheetProtection password="CC30" sheet="1" objects="1" scenarios="1"/>
  <mergeCells count="4">
    <mergeCell ref="B45:E45"/>
    <mergeCell ref="B5:I5"/>
    <mergeCell ref="A1:I2"/>
    <mergeCell ref="B3:J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Aristeu</dc:creator>
  <cp:keywords/>
  <dc:description/>
  <cp:lastModifiedBy>Suzane</cp:lastModifiedBy>
  <cp:lastPrinted>2005-05-04T20:08:51Z</cp:lastPrinted>
  <dcterms:created xsi:type="dcterms:W3CDTF">2001-06-21T22:07:16Z</dcterms:created>
  <dcterms:modified xsi:type="dcterms:W3CDTF">2006-08-24T19:15:42Z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-1180492745</vt:i4>
  </property>
  <property fmtid="{D5CDD505-2E9C-101B-9397-08002B2CF9AE}" pid="3" name="_EmailSubject">
    <vt:lpwstr>Balanço</vt:lpwstr>
  </property>
  <property fmtid="{D5CDD505-2E9C-101B-9397-08002B2CF9AE}" pid="4" name="_AuthorEmail">
    <vt:lpwstr>perroni@cfd.unimed.com.br</vt:lpwstr>
  </property>
  <property fmtid="{D5CDD505-2E9C-101B-9397-08002B2CF9AE}" pid="5" name="_AuthorEmailDisplayName">
    <vt:lpwstr>Adriana Perroni Ballerini</vt:lpwstr>
  </property>
  <property fmtid="{D5CDD505-2E9C-101B-9397-08002B2CF9AE}" pid="6" name="_PreviousAdHocReviewCycleID">
    <vt:i4>-1180492745</vt:i4>
  </property>
  <property fmtid="{D5CDD505-2E9C-101B-9397-08002B2CF9AE}" pid="7" name="_ReviewingToolsShownOnce">
    <vt:lpwstr/>
  </property>
</Properties>
</file>