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067"/>
  <workbookPr/>
  <mc:AlternateContent xmlns:mc="http://schemas.openxmlformats.org/markup-compatibility/2006">
    <mc:Choice Requires="x15">
      <x15ac:absPath xmlns:x15ac="http://schemas.microsoft.com/office/spreadsheetml/2010/11/ac" url="V:\Planilha de Equivalências - Versões\Rol Nacional Versão 2017.02 - 09.07.2017 _ TUSS 2017\Rol Versão 2017.02\"/>
    </mc:Choice>
  </mc:AlternateContent>
  <bookViews>
    <workbookView xWindow="0" yWindow="0" windowWidth="15480" windowHeight="7752" tabRatio="756"/>
  </bookViews>
  <sheets>
    <sheet name="Porte dos procedimentos" sheetId="1" r:id="rId1"/>
    <sheet name="Cobertos" sheetId="2" r:id="rId2"/>
    <sheet name="Cobertos - Autorização" sheetId="11" r:id="rId3"/>
    <sheet name="Cobertos-Cod CBHPM_Unimed" sheetId="4" r:id="rId4"/>
    <sheet name="Sem Cobertura" sheetId="14" r:id="rId5"/>
    <sheet name="Diretrizes Clínicas" sheetId="6" r:id="rId6"/>
    <sheet name="Protocolo de Utilização" sheetId="7" r:id="rId7"/>
    <sheet name="Diretrizes de Utilização" sheetId="16" r:id="rId8"/>
    <sheet name="Diferença entre as versões" sheetId="9" r:id="rId9"/>
  </sheets>
  <externalReferences>
    <externalReference r:id="rId10"/>
    <externalReference r:id="rId11"/>
  </externalReferences>
  <definedNames>
    <definedName name="_xlnm._FilterDatabase" localSheetId="1" hidden="1">Cobertos!$A$2:$AF$1730</definedName>
    <definedName name="_xlnm._FilterDatabase" localSheetId="2" hidden="1">'Cobertos - Autorização'!$B$1:$B$205</definedName>
    <definedName name="_xlnm._FilterDatabase" localSheetId="8" hidden="1">'Diferença entre as versões'!$A$1:$C$1</definedName>
    <definedName name="_xlnm._FilterDatabase" localSheetId="4" hidden="1">'Sem Cobertura'!$L$1:$L$947</definedName>
    <definedName name="Relacionamento_Invertido">[1]Cobertos!#REF!</definedName>
    <definedName name="Relacionamento_Invertido1">'[2]CBHPM-AMB'!#REF!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59" i="11" l="1"/>
  <c r="C156" i="11"/>
  <c r="C151" i="11"/>
  <c r="C118" i="11"/>
  <c r="R159" i="11"/>
  <c r="P159" i="11"/>
  <c r="N159" i="11"/>
  <c r="R156" i="11"/>
  <c r="P156" i="11"/>
  <c r="N156" i="11"/>
  <c r="N151" i="11"/>
  <c r="N118" i="11"/>
  <c r="N111" i="11"/>
  <c r="N110" i="11"/>
  <c r="B1699" i="16"/>
  <c r="B792" i="16"/>
  <c r="N62" i="14"/>
  <c r="L845" i="2"/>
  <c r="L1727" i="2"/>
  <c r="L1717" i="2"/>
  <c r="L1674" i="2"/>
  <c r="L1634" i="2"/>
  <c r="L1623" i="2"/>
  <c r="L1602" i="2"/>
  <c r="L1601" i="2"/>
  <c r="L1556" i="2"/>
  <c r="Q1533" i="2"/>
  <c r="O1533" i="2"/>
  <c r="L1532" i="2"/>
  <c r="L1514" i="2"/>
  <c r="L1511" i="2"/>
  <c r="L1440" i="2"/>
  <c r="L1319" i="2"/>
  <c r="L1308" i="2"/>
  <c r="L1208" i="2"/>
  <c r="Q1180" i="2"/>
  <c r="L1144" i="2"/>
  <c r="L1143" i="2"/>
  <c r="L1142" i="2"/>
  <c r="L1141" i="2"/>
  <c r="L1140" i="2"/>
  <c r="L1139" i="2"/>
  <c r="L1138" i="2"/>
  <c r="L1137" i="2"/>
  <c r="L1136" i="2"/>
  <c r="L1135" i="2"/>
  <c r="L1134" i="2"/>
  <c r="L1133" i="2"/>
  <c r="L1132" i="2"/>
  <c r="L1131" i="2"/>
  <c r="L1130" i="2"/>
  <c r="L1129" i="2"/>
  <c r="L1128" i="2"/>
  <c r="L1127" i="2"/>
  <c r="L1126" i="2"/>
  <c r="L1125" i="2"/>
  <c r="L1124" i="2"/>
  <c r="L1123" i="2"/>
  <c r="L1122" i="2"/>
  <c r="L1104" i="2"/>
  <c r="L1019" i="2"/>
  <c r="L1018" i="2"/>
  <c r="L1017" i="2"/>
  <c r="L1013" i="2"/>
  <c r="L957" i="2"/>
  <c r="L956" i="2"/>
  <c r="L953" i="2"/>
  <c r="L913" i="2"/>
  <c r="L872" i="2"/>
  <c r="L848" i="2"/>
  <c r="L842" i="2"/>
  <c r="L828" i="2"/>
  <c r="L822" i="2"/>
  <c r="L797" i="2"/>
  <c r="L796" i="2"/>
  <c r="L785" i="2"/>
  <c r="L748" i="2"/>
  <c r="L677" i="2"/>
  <c r="L675" i="2"/>
  <c r="L674" i="2"/>
  <c r="L672" i="2"/>
  <c r="L671" i="2"/>
  <c r="L666" i="2"/>
  <c r="L663" i="2"/>
  <c r="L662" i="2"/>
  <c r="L661" i="2"/>
  <c r="L626" i="2"/>
  <c r="L583" i="2"/>
  <c r="L580" i="2"/>
  <c r="L490" i="2"/>
  <c r="L398" i="2"/>
  <c r="L358" i="2"/>
  <c r="L354" i="2"/>
  <c r="L343" i="2"/>
  <c r="L335" i="2"/>
  <c r="L328" i="2"/>
  <c r="L323" i="2"/>
  <c r="L320" i="2"/>
  <c r="L319" i="2"/>
  <c r="L307" i="2"/>
  <c r="L300" i="2"/>
  <c r="L206" i="2"/>
  <c r="L203" i="2"/>
  <c r="L196" i="2"/>
  <c r="L194" i="2"/>
  <c r="Q193" i="2"/>
  <c r="O193" i="2"/>
  <c r="L173" i="2"/>
  <c r="L125" i="2"/>
  <c r="L1180" i="2"/>
  <c r="L1533" i="2"/>
  <c r="L193" i="2"/>
</calcChain>
</file>

<file path=xl/sharedStrings.xml><?xml version="1.0" encoding="utf-8"?>
<sst xmlns="http://schemas.openxmlformats.org/spreadsheetml/2006/main" count="18268" uniqueCount="6250">
  <si>
    <t>VALORES OFICIAIS DOS PORTES E VALORES COM REDUTOR</t>
  </si>
  <si>
    <t xml:space="preserve">Valor do M2 Filme(R$) </t>
  </si>
  <si>
    <t xml:space="preserve">Vigência </t>
  </si>
  <si>
    <t>Porte</t>
  </si>
  <si>
    <t>Valor do Porte</t>
  </si>
  <si>
    <t>Valor com Redutor</t>
  </si>
  <si>
    <t>1A</t>
  </si>
  <si>
    <t>AN0</t>
  </si>
  <si>
    <t>Anestesia Local</t>
  </si>
  <si>
    <t>1B</t>
  </si>
  <si>
    <t>AN1</t>
  </si>
  <si>
    <t>3A</t>
  </si>
  <si>
    <t>1C</t>
  </si>
  <si>
    <t>AN2</t>
  </si>
  <si>
    <t>3C</t>
  </si>
  <si>
    <t>2A</t>
  </si>
  <si>
    <t>AN3</t>
  </si>
  <si>
    <t>4C</t>
  </si>
  <si>
    <t>2B</t>
  </si>
  <si>
    <t>AN4</t>
  </si>
  <si>
    <t>6B</t>
  </si>
  <si>
    <t>2C</t>
  </si>
  <si>
    <t>AN5</t>
  </si>
  <si>
    <t>7C</t>
  </si>
  <si>
    <t>AN6</t>
  </si>
  <si>
    <t>9B</t>
  </si>
  <si>
    <t>3B</t>
  </si>
  <si>
    <t>AN7</t>
  </si>
  <si>
    <t>10C</t>
  </si>
  <si>
    <t>AN8</t>
  </si>
  <si>
    <t>12A</t>
  </si>
  <si>
    <t>4A</t>
  </si>
  <si>
    <t>4B</t>
  </si>
  <si>
    <t xml:space="preserve">UCO </t>
  </si>
  <si>
    <t>5A</t>
  </si>
  <si>
    <t>5B</t>
  </si>
  <si>
    <t>5C</t>
  </si>
  <si>
    <t>6A</t>
  </si>
  <si>
    <t>6C</t>
  </si>
  <si>
    <t>7A</t>
  </si>
  <si>
    <t>7B</t>
  </si>
  <si>
    <t>8A</t>
  </si>
  <si>
    <t>8B</t>
  </si>
  <si>
    <t>8C</t>
  </si>
  <si>
    <t>9A</t>
  </si>
  <si>
    <t>9C</t>
  </si>
  <si>
    <t>10A</t>
  </si>
  <si>
    <t>10B</t>
  </si>
  <si>
    <t>11A</t>
  </si>
  <si>
    <t>11B</t>
  </si>
  <si>
    <t>11C</t>
  </si>
  <si>
    <t>12B</t>
  </si>
  <si>
    <t>12C</t>
  </si>
  <si>
    <t>13A</t>
  </si>
  <si>
    <t>13B</t>
  </si>
  <si>
    <t>13C</t>
  </si>
  <si>
    <t>14A</t>
  </si>
  <si>
    <t>14B</t>
  </si>
  <si>
    <t>14C</t>
  </si>
  <si>
    <t xml:space="preserve"> </t>
  </si>
  <si>
    <t>Código TUSS</t>
  </si>
  <si>
    <t>Descrição TUSS</t>
  </si>
  <si>
    <t xml:space="preserve">Porte </t>
  </si>
  <si>
    <t>INC.</t>
  </si>
  <si>
    <t>Número de Auxiliares</t>
  </si>
  <si>
    <t>Porte Anestésico</t>
  </si>
  <si>
    <t xml:space="preserve">Filme m² </t>
  </si>
  <si>
    <t xml:space="preserve"> AMB</t>
  </si>
  <si>
    <t xml:space="preserve"> Descrição AMB</t>
  </si>
  <si>
    <t xml:space="preserve">Qtde. UT </t>
  </si>
  <si>
    <t>Qtde. UTs de Hon. Méd. nos Exames</t>
  </si>
  <si>
    <t>Valor dos Honorários Médicos nos Exames</t>
  </si>
  <si>
    <t>Qtde. UTs de Custo Operacional</t>
  </si>
  <si>
    <t xml:space="preserve">Valor do Custo Operacional </t>
  </si>
  <si>
    <t xml:space="preserve"> Filme m² </t>
  </si>
  <si>
    <t>Racionalização</t>
  </si>
  <si>
    <t>Holter de 24 horas - 2 ou mais canais - analogico</t>
  </si>
  <si>
    <t>Sistema Holter - 24 horas - 2 canais</t>
  </si>
  <si>
    <t>Holter de 24 horas - 3 canais - digital</t>
  </si>
  <si>
    <r>
      <t xml:space="preserve">Monitorizacao ambulatorial da pressao arterial - MAPA (24 horas) </t>
    </r>
    <r>
      <rPr>
        <sz val="8"/>
        <color indexed="10"/>
        <rFont val="Trebuchet MS"/>
        <family val="2"/>
      </rPr>
      <t xml:space="preserve"> </t>
    </r>
    <r>
      <rPr>
        <b/>
        <i/>
        <sz val="8"/>
        <color indexed="10"/>
        <rFont val="Trebuchet MS"/>
        <family val="2"/>
      </rPr>
      <t>(com diretriz definida pela ANS - nº 56)</t>
    </r>
  </si>
  <si>
    <t>Monitorizacao ambulatorial da pressao arterial (Holter de PA)</t>
  </si>
  <si>
    <r>
      <t>Tilt Teste</t>
    </r>
    <r>
      <rPr>
        <b/>
        <i/>
        <sz val="8"/>
        <color indexed="10"/>
        <rFont val="Trebuchet MS"/>
        <family val="2"/>
      </rPr>
      <t xml:space="preserve"> (com diretriz definida pela ANS - nº 67) </t>
    </r>
  </si>
  <si>
    <r>
      <t>Tilt Teste</t>
    </r>
    <r>
      <rPr>
        <b/>
        <i/>
        <sz val="8"/>
        <color indexed="8"/>
        <rFont val="Trebuchet MS"/>
        <family val="2"/>
      </rPr>
      <t xml:space="preserve"> (com diretriz definida pela ANS - nº 67) </t>
    </r>
  </si>
  <si>
    <t xml:space="preserve">Documentação conforme Diretriz de Utilização definida pela ANS ou Protocolo aprovado pelo Colégio de Auditores </t>
  </si>
  <si>
    <t>Adaptação e treinamento de recursos ópticos para visão subnormal (por sessão) - binocular</t>
  </si>
  <si>
    <t xml:space="preserve">Amputação bilateral (preparação do coto) </t>
  </si>
  <si>
    <t>Amputacao bilateral (preparacao do coto)</t>
  </si>
  <si>
    <t xml:space="preserve">Amputação bilateral (treinamento protético) </t>
  </si>
  <si>
    <t>Amputacao bilateral (Treinamento Protetico)</t>
  </si>
  <si>
    <t xml:space="preserve">Amputação unilateral (preparação do coto) </t>
  </si>
  <si>
    <t>Amputacao unilateral (preparacao do coto)</t>
  </si>
  <si>
    <t>Amputação unilateral (treinamento protético)</t>
  </si>
  <si>
    <t>Amputacao unilateral (treinamento protetico)</t>
  </si>
  <si>
    <t>Assistência fisiátrica respiratória em pré e pós-operatório de condições cirúrgicas</t>
  </si>
  <si>
    <t>Assistencia fisiatrica respiratoria em pre e pos-operatorio de condicoes cirurgicas</t>
  </si>
  <si>
    <t>Ataxias</t>
  </si>
  <si>
    <t>Atendimento fisiátrico no pré e pós-operatório de pacientes para prevenção de sequelas</t>
  </si>
  <si>
    <t>Atendimento fisiatrico no pre e pos operatorio de pacientes internados que não apresentam quadro neurologicos, ortopedicos e reumatologicos definidos</t>
  </si>
  <si>
    <t>Atendimento fisiátrico no pré e pós-parto</t>
  </si>
  <si>
    <t>Atendimentos fisiatrico no pre e pos parto</t>
  </si>
  <si>
    <t xml:space="preserve">Biofeedback com EMG </t>
  </si>
  <si>
    <t>Biofeedback com EMG</t>
  </si>
  <si>
    <t xml:space="preserve">Desvios posturais da coluna vertebral </t>
  </si>
  <si>
    <t>Desvios posturais da coluna vertebral</t>
  </si>
  <si>
    <t xml:space="preserve">Disfunção vésico-uretral </t>
  </si>
  <si>
    <t>Disfuncao vesico-uretral</t>
  </si>
  <si>
    <t xml:space="preserve">Distrofia simpático-reflexa </t>
  </si>
  <si>
    <t>Distrofia simpatico-reflexa</t>
  </si>
  <si>
    <t xml:space="preserve">Distúrbios circulatórios artério-venosos e linfáticos </t>
  </si>
  <si>
    <t>Disturbios circulatorios arterio-venosos e linfaticos</t>
  </si>
  <si>
    <t xml:space="preserve">Doenças pulmonares atendidas em ambulatório </t>
  </si>
  <si>
    <t>Doencas pulmonares atendidas em ambulatorio</t>
  </si>
  <si>
    <t>Exercícios de ortóptica (por sessão)</t>
  </si>
  <si>
    <t>Exercicios de ortoptica (cada)</t>
  </si>
  <si>
    <t>Exercícios para reabilitação do asmático (ERAC) - por sessão coletiva</t>
  </si>
  <si>
    <t>Tratamento para reabilitacao dos asmatico (aulas coletivas)</t>
  </si>
  <si>
    <t>Exercícios para reabilitação do asmático (ERAI) - por sessão individual</t>
  </si>
  <si>
    <t>Tratamento para reabilitacao dos asmatico (aulas individuais)</t>
  </si>
  <si>
    <t>Hemiparesia</t>
  </si>
  <si>
    <t>Hemiplegia e Hemiparesia</t>
  </si>
  <si>
    <t>Hemiplegia</t>
  </si>
  <si>
    <t>Hemiplegia e hemiparesia com afasia</t>
  </si>
  <si>
    <t xml:space="preserve">Hipo ou agenesia de membros </t>
  </si>
  <si>
    <t>Assistencia fisiatrica aos pacientes com hipo ou agenesia de membros</t>
  </si>
  <si>
    <t>Lesão nervosa periférica afetando mais de um nervo com alterações sensitivas e/ou motoras</t>
  </si>
  <si>
    <t>Lesao nervosa periferica afetando mais de um nervo com alteracoes sensitivas e/ou motoras</t>
  </si>
  <si>
    <t>Lesão nervosa periférica afetando um nervo com alterações sensitivas e/ou motoras</t>
  </si>
  <si>
    <t>Lesao nervosa periferica afetando um nervo com alteracoes sensitivas e/ou motoras</t>
  </si>
  <si>
    <t xml:space="preserve">Miopatias </t>
  </si>
  <si>
    <t>Miopatias</t>
  </si>
  <si>
    <t xml:space="preserve">Paciente com D.P.O.C. em atendimento ambulatorial necessitando reeducação e reabilitação respiratória </t>
  </si>
  <si>
    <t>Paciente com D.P.O.C. em atendimento ambulatorial necessitando reeducacao e reabilitacao respiratoria</t>
  </si>
  <si>
    <t>Paciente em pós-operatório de cirurgia cardíaca, atendido em ambulatório, duas a três vezes por semana</t>
  </si>
  <si>
    <t>Paciente em pós-operatório de cirurgia cardiaca, atendido em ambulatorio de 8 a 24 semanas de programa</t>
  </si>
  <si>
    <t>Pacientes com doença isquêmica do coração, atendido em ambulatório de 8 a 24 semanas</t>
  </si>
  <si>
    <t>Pacientes com doenca isquemica do coracao, atendido em ambulatorio de 8 a 24 semanas</t>
  </si>
  <si>
    <t xml:space="preserve">Pacientes com doença isquêmica do coração, atendido em ambulatório, até 8 semanas de programa </t>
  </si>
  <si>
    <t>Pacientes com doenças neuro-músculo-esqueléticas com envolvimento tegumentar</t>
  </si>
  <si>
    <t>Tratamento fisiatricos de patologistas que afetem multiplas articulacoes em diferentes membros</t>
  </si>
  <si>
    <t xml:space="preserve">Pacientes sem doença coronariana clinicamente manifesta, mas considerada de alto  risco,  atendido  em ambulatório, duas a três vezes por semana </t>
  </si>
  <si>
    <t>Paralisia cerebral</t>
  </si>
  <si>
    <t>Paralisia cerebral - Tratamento Motor</t>
  </si>
  <si>
    <t>Paralisia cerebral com distúrbio de comunicação</t>
  </si>
  <si>
    <t>Paralisia cerebral - Tratamento Global</t>
  </si>
  <si>
    <t xml:space="preserve">Paraparesia/tetraparesia </t>
  </si>
  <si>
    <t>Paraplegia e paraparesia</t>
  </si>
  <si>
    <t>Paraplegia e tetraplegia</t>
  </si>
  <si>
    <t>Quadriplegia e quadriparesia</t>
  </si>
  <si>
    <t>Parkinson</t>
  </si>
  <si>
    <t>Patologia neurológica com dependência de atividades da vida diária</t>
  </si>
  <si>
    <t>Assistencia Fisiatrica no tratamento de patologia neurologica com sequelas clinicas que necessite realizar treino de atividade da via diaria</t>
  </si>
  <si>
    <t>Patologia osteomioarticular em um membro</t>
  </si>
  <si>
    <t>Tratamento fisiatrico de patologia ortopedica que afeta um membro</t>
  </si>
  <si>
    <t xml:space="preserve">Patologia osteomioarticular em dois ou mais membros </t>
  </si>
  <si>
    <t>Tratamento fisiatrico de patologia ortopedica que afeta mais de um membro</t>
  </si>
  <si>
    <t xml:space="preserve">Patologia osteomioarticular em um segmento da coluna </t>
  </si>
  <si>
    <t>Alteracoes degenerativas ou inflamatorias afetando um segmento da coluna vertebral</t>
  </si>
  <si>
    <t xml:space="preserve">Patologia osteomioarticular em diferentes segmentos da coluna </t>
  </si>
  <si>
    <t>Alteracoes degenerativas ou inflamatorias afetando mais de um segmento da coluna vertebral</t>
  </si>
  <si>
    <t>Patologias osteomioarticulares com dependência de atividades da vida diária</t>
  </si>
  <si>
    <t>Tratamento fisiatrico de patologias diversas em diferentes segmentos</t>
  </si>
  <si>
    <t xml:space="preserve">Recuperação funcional pós-operatória ou por imobilização da patologia vertebral </t>
  </si>
  <si>
    <t>Recuperacao funcional pos-operatoria ou pos-imobilizacao de patologias ortopedicas - fratura ou luxacao de coluna vertebral sem comprometimento neurologico</t>
  </si>
  <si>
    <t xml:space="preserve">Processos inflamatórios pélvicos </t>
  </si>
  <si>
    <t>Processos inflamatorios pelvicos</t>
  </si>
  <si>
    <t xml:space="preserve">Queimados - seguimento ambulatorial para prevenção de sequelas (por segmento) </t>
  </si>
  <si>
    <t>Queimaduras - afetando mais de uma regiao</t>
  </si>
  <si>
    <t xml:space="preserve">Reabilitação de paciente com endoprótese </t>
  </si>
  <si>
    <t xml:space="preserve">Reabilitação labiríntica (por sessão) </t>
  </si>
  <si>
    <t>Reabilitação perineal com biofeedback</t>
  </si>
  <si>
    <t>Estudo urodinamico e relatorio medico detalhado</t>
  </si>
  <si>
    <t xml:space="preserve">Recuperação funcional de distúrbios crânio-faciais </t>
  </si>
  <si>
    <t>Recuperacao funcional de articulacao temporo mandibular após fratura ou outras patologias</t>
  </si>
  <si>
    <t xml:space="preserve">Recuperação funcional pós-operatória ou pós-imobilização gessada de  patologia  osteomioarticular  com complicações neurovasculares afetando um membro </t>
  </si>
  <si>
    <t>Recuperacao funcional pos-operatoria ou pos-imobilizacao gessada de patologia ortopedica ou traumatologica com complicacoes neuro-vasculares afetando um membro</t>
  </si>
  <si>
    <t xml:space="preserve">Recuperação funcional pós-operatória ou pós-imobilização gessada de  patologia  osteomioarticular  com complicações neurovasculares afetando mais de um membro </t>
  </si>
  <si>
    <t>Recuperacao funcional pos-operatoria ou pos-imobilizacao gessada de  patologia  osteomioarticular  com complicacoes neurovasculares afetando mais de um membro</t>
  </si>
  <si>
    <t xml:space="preserve">Retardo do desenvolvimento psicomotor </t>
  </si>
  <si>
    <t>Retardo do desenvolvimento psicomotor (tratamento global)</t>
  </si>
  <si>
    <t>Sequelas de traumatismos torácicos e abdominais</t>
  </si>
  <si>
    <t>Sequelas de traumatismos toracicos e abdominais</t>
  </si>
  <si>
    <t>Sequelas em politraumatizados (em diferentes segmentos)</t>
  </si>
  <si>
    <t>Tratamento fisiatrico de sequelas em politraumatizados (em diferentes segmentos)</t>
  </si>
  <si>
    <t>Sinusites</t>
  </si>
  <si>
    <t xml:space="preserve">Reabilitação  cardíaca supervisionada. Programa de 12 semanas. Duas a três sessões por semana (por sessão) </t>
  </si>
  <si>
    <t xml:space="preserve">Actinoterapia (por sessão) </t>
  </si>
  <si>
    <t>Actinoterapia (por sessao)</t>
  </si>
  <si>
    <t>Terapia inalatória - por nebulização</t>
  </si>
  <si>
    <t>Nebulizacao simples</t>
  </si>
  <si>
    <r>
      <t xml:space="preserve">Terapia antineoplásica oral para tratamento do câncer </t>
    </r>
    <r>
      <rPr>
        <b/>
        <i/>
        <sz val="8"/>
        <color indexed="14"/>
        <rFont val="Trebuchet MS"/>
        <family val="2"/>
      </rPr>
      <t xml:space="preserve"> </t>
    </r>
    <r>
      <rPr>
        <b/>
        <i/>
        <sz val="8"/>
        <color indexed="10"/>
        <rFont val="Trebuchet MS"/>
        <family val="2"/>
      </rPr>
      <t>(com diretriz definida pela ANS - nº 64)</t>
    </r>
  </si>
  <si>
    <r>
      <t xml:space="preserve">Terapia antineoplásica oral para tratamento do câncer </t>
    </r>
    <r>
      <rPr>
        <b/>
        <i/>
        <sz val="8"/>
        <color indexed="8"/>
        <rFont val="Trebuchet MS"/>
        <family val="2"/>
      </rPr>
      <t xml:space="preserve"> (com diretriz definida pela ANS - nº 64)</t>
    </r>
  </si>
  <si>
    <r>
      <t>Fornecimento de equipamentos coletores e adjuvantes para Colostomia, Ileostomia e Urostomia, sonda vesical de demora e coletor de urina</t>
    </r>
    <r>
      <rPr>
        <b/>
        <i/>
        <sz val="8"/>
        <color indexed="10"/>
        <rFont val="Trebuchet MS"/>
        <family val="2"/>
      </rPr>
      <t xml:space="preserve"> (com protocolo de utilização definido pela ANS)</t>
    </r>
  </si>
  <si>
    <r>
      <t>Fornecimento de equipamentos coletores e adjuvantes para Colostomia, Ileostomia e Urostomia, sonda vesical de demora e coletor de urina</t>
    </r>
    <r>
      <rPr>
        <b/>
        <i/>
        <sz val="8"/>
        <color indexed="8"/>
        <rFont val="Trebuchet MS"/>
        <family val="2"/>
      </rPr>
      <t xml:space="preserve"> (com protocolo de utilização definido pela ANS)</t>
    </r>
  </si>
  <si>
    <t>Cardiotocografia anteparto</t>
  </si>
  <si>
    <t>Tococardiografia Anteparto</t>
  </si>
  <si>
    <t>Cardiotocografia intraparto (por hora) até 6 horas externa</t>
  </si>
  <si>
    <t>Tococardiografia Intraparto</t>
  </si>
  <si>
    <t>Monitorização hemodinâmica invasiva (por 12 horas)</t>
  </si>
  <si>
    <t>Monitorizacao hemodinamica invasiva (por 12 horas)</t>
  </si>
  <si>
    <t xml:space="preserve">Monitorização neurofisiológica intra-operatória </t>
  </si>
  <si>
    <t>Justificativa Clínica</t>
  </si>
  <si>
    <t>Potencial evocado intra-operatorio - monitorizacao cirurgica (PE/IO)</t>
  </si>
  <si>
    <t>Potencial evocado intra-operatório - monitorização cirúrgica (PE/IO)</t>
  </si>
  <si>
    <t xml:space="preserve">Assistência fisiátrica respiratória em paciente internado com ventilação mecânica </t>
  </si>
  <si>
    <t>Assistencia fisiatrica respiratoria em paciente internado com ventilacao mecanica</t>
  </si>
  <si>
    <t>Eletroestimulação do assoalho pélvico e/ou outra técnica de exercícios perineais</t>
  </si>
  <si>
    <t>Assistência fisiátrica respiratória em doente clínico internado</t>
  </si>
  <si>
    <t>Assistencia fisiatrica respiratoria em doente clinico internado</t>
  </si>
  <si>
    <t>Pacientes com doença isquêmica do coração, hospitalizado, até 8 semanas de programa</t>
  </si>
  <si>
    <t>Pacientes com doença isquêmica do coração, hospitalizado ou atendido em ambulatório, até 8 semanas de programa</t>
  </si>
  <si>
    <t>Pacientes em pós-operatório de cirurgia cardíaca, hospitalizado, até 8 semanas de programa</t>
  </si>
  <si>
    <t>Pacientes em pos operatorio de cirurgia cardiaca, hospitalizado ou atendido em ambulatorio, ate 8 semanas de programa</t>
  </si>
  <si>
    <t>ECG convencional de até 12 derivações</t>
  </si>
  <si>
    <t>Eletrocardiograma - ECG</t>
  </si>
  <si>
    <t>ECG de alta resolução</t>
  </si>
  <si>
    <t>Eletrocardiograma de alta resolução - determinacao de potenciais tardios</t>
  </si>
  <si>
    <r>
      <t xml:space="preserve">Teste ergométrico computadorizado (inclui ECG basal convencional) </t>
    </r>
    <r>
      <rPr>
        <b/>
        <i/>
        <sz val="8"/>
        <color indexed="10"/>
        <rFont val="Trebuchet MS"/>
        <family val="2"/>
      </rPr>
      <t xml:space="preserve">(com diretriz definida pela ANS - nº 68) </t>
    </r>
  </si>
  <si>
    <t>Teste ergometrico computadorizado</t>
  </si>
  <si>
    <r>
      <t xml:space="preserve">Teste ergométrico convencional - 3 ou mais derivações simultâneas (inclui ECG basal convencional) </t>
    </r>
    <r>
      <rPr>
        <b/>
        <i/>
        <sz val="8"/>
        <color indexed="10"/>
        <rFont val="Trebuchet MS"/>
        <family val="2"/>
      </rPr>
      <t xml:space="preserve">(com diretriz definida pela ANS - nº 68) </t>
    </r>
  </si>
  <si>
    <t>Teste Ergometrico (TE) - em bicicleta ou em esteira</t>
  </si>
  <si>
    <t>Variabilidade da frequência cardíaca</t>
  </si>
  <si>
    <t>Variabilidade de R-R</t>
  </si>
  <si>
    <t>Ergoespirometria ou teste cardiopulmonar de exercício completo (espirometria forçada, consumo de O2, produção de CO2 e derivados, ECG, oximetria)</t>
  </si>
  <si>
    <t>Teste Cardiopulmonar de exercicio - 2 estagio II (idem I +consumo de 02, producao de CO2 E DERIVADOS)</t>
  </si>
  <si>
    <t>Manometria computadorizada anorretal</t>
  </si>
  <si>
    <t>Manometria ano-retal</t>
  </si>
  <si>
    <t>Manometria computadorizada anorretal para biofeedback - 1ª sessão</t>
  </si>
  <si>
    <t>Manometria computadorizada anorretal para biofeedback - demais sessoes</t>
  </si>
  <si>
    <t>Manometria esofágica computadorizada com teste provocativo</t>
  </si>
  <si>
    <t>Manometria esofágica computadorizada sem teste provocativo</t>
  </si>
  <si>
    <t>Manometria esofágica para localização dos esfíncteres pré-pH-metria</t>
  </si>
  <si>
    <t>Eletromanometria</t>
  </si>
  <si>
    <t>pH-metria esofágica computadorizada com um canal</t>
  </si>
  <si>
    <t>pH-metria esofágica computadorizada com dois canais</t>
  </si>
  <si>
    <t>pH-metria esofágica computadorizada com três canais</t>
  </si>
  <si>
    <t>pH-metria esofágica de 24 horas com quatro canais</t>
  </si>
  <si>
    <t>PH-Metria - monitorização continua do Ph esofágico</t>
  </si>
  <si>
    <t>Potencial evocado estacionário (Steady State)</t>
  </si>
  <si>
    <t>Potencial evocado visual</t>
  </si>
  <si>
    <t>Audiometria de tronco cerebral (PEA) BERA</t>
  </si>
  <si>
    <t>Pesquisa de potenciais auditivos de tronco cerebral (BERA)</t>
  </si>
  <si>
    <t>Audiometria tonal limiar com testes de discriminação</t>
  </si>
  <si>
    <t>Audiometria tonal limiar com testes de discriminacao</t>
  </si>
  <si>
    <t>Audiometria tonal limiar infantil condicionada (qualquer técnica) - Peep-show</t>
  </si>
  <si>
    <t>Audiometria tonal limiar infantil condicionada (qualquer tecnica) - Peep-show</t>
  </si>
  <si>
    <t>Audiometria vocal - pesquisa de limiar de discriminação</t>
  </si>
  <si>
    <t>Audiometria vocal - pesquisa de limiar de discriminacao</t>
  </si>
  <si>
    <t>Audiometria vocal - pesquisa de limiar de inteligibilidade</t>
  </si>
  <si>
    <r>
      <t>Audiometria vocal com mensagem competitiva (SSI, SSW)</t>
    </r>
    <r>
      <rPr>
        <b/>
        <i/>
        <sz val="8"/>
        <color indexed="10"/>
        <rFont val="Trebuchet MS"/>
        <family val="2"/>
      </rPr>
      <t xml:space="preserve"> (com diretriz definida pela ANS - nº 5)</t>
    </r>
  </si>
  <si>
    <r>
      <t>Audiometria vocal com mensagem competitiva (SSI, SSW)</t>
    </r>
    <r>
      <rPr>
        <b/>
        <i/>
        <sz val="8"/>
        <color indexed="8"/>
        <rFont val="Trebuchet MS"/>
        <family val="2"/>
      </rPr>
      <t xml:space="preserve"> (com diretriz definida pela ANS - nº 5)</t>
    </r>
  </si>
  <si>
    <t>Campimetria computadorizada - monocular</t>
  </si>
  <si>
    <t>EEG de rotina</t>
  </si>
  <si>
    <t>Eletrencefalograma em vigilia (sem foto estimulacao)</t>
  </si>
  <si>
    <t>EEG intra-operatório para monitorização cirúrgica (EEG/IO) - por hora de monitorização</t>
  </si>
  <si>
    <t>EEG intra-operatorio para Monitorizacao cirurgica nao neurologica (EEG/IO)</t>
  </si>
  <si>
    <t>EEGQ quantitativo (mapeamento cerebral)</t>
  </si>
  <si>
    <t xml:space="preserve">Cópia do laudo do exame de: Eletroencefalograma de rotina,  ressonancia magnetica e relatório médico </t>
  </si>
  <si>
    <t>Eletrencefalograma especial: terapia intensiva, morte encefálica, EEG prolongado (até 2 horas)</t>
  </si>
  <si>
    <t>Eletrencefalograma especial: terapia intensiva, morte cerebral, sono, sedacao, EEG prolongado (maior ou igual 1 horas), eletrodos especiais (EEG/E)</t>
  </si>
  <si>
    <t xml:space="preserve">Cópia do laudo do exame Eletroencefalograma de rotina  e relatório médico </t>
  </si>
  <si>
    <t>Eletrencefalograma em vigília, e sono espontâneo ou induzido</t>
  </si>
  <si>
    <t>Eletrencefalograma em sono e vigilia</t>
  </si>
  <si>
    <t>Eletro-oculografia - monocular</t>
  </si>
  <si>
    <t>Eletro-oculografia</t>
  </si>
  <si>
    <t>Eletro-retinografia - monocular</t>
  </si>
  <si>
    <t>Eletro-retinografia</t>
  </si>
  <si>
    <t>Eletrococleografia (Ecochg)</t>
  </si>
  <si>
    <t>Eletrococleografia (ECOC)</t>
  </si>
  <si>
    <t>Eletrocorticografia intra-operatória (ECOG) - por hora de monitorização</t>
  </si>
  <si>
    <t>Eletrocorticografia intra-operatoria (ECOG)</t>
  </si>
  <si>
    <t>Eletroglotografia</t>
  </si>
  <si>
    <t>Eletroneuromiografia (velocidade de condução) testes de estímulos para paralisia facial</t>
  </si>
  <si>
    <t>Eletroneuromiografia de face</t>
  </si>
  <si>
    <t>Eletroneuromiografia de MMII</t>
  </si>
  <si>
    <t>Eletroneuromiografia de MMSS</t>
  </si>
  <si>
    <t>Eletroneuromiografia de MMSS e MMII</t>
  </si>
  <si>
    <t>Eletroneuromiografia de segmento complementar</t>
  </si>
  <si>
    <t>Eletroneuromiografia de segmento especial</t>
  </si>
  <si>
    <t>Eletroneuromiografia genitoperineal</t>
  </si>
  <si>
    <t>EMG com registro de movimento involuntário (teste dinâmico de escrita; estudo funcional de tremores)</t>
  </si>
  <si>
    <t xml:space="preserve">EMG outros segmentos ou tecnicas especiais: estimulacao repetitiva, fibra unica, reflexo bulbo cavernoso, nervo facial, etc (EMG/O) </t>
  </si>
  <si>
    <t>EMG para monitoração de quimodenervação (por sessão)</t>
  </si>
  <si>
    <t>EMG quantitativa ou EMG de fibra única</t>
  </si>
  <si>
    <t>Espectrografia vocal</t>
  </si>
  <si>
    <t>Gustometria</t>
  </si>
  <si>
    <t>Impedanciometria - pesquisa do reflexo estapedio - timpanometria</t>
  </si>
  <si>
    <t>Método de Proetz (por sessão)</t>
  </si>
  <si>
    <t>Metodo de Proetz (por sessao)</t>
  </si>
  <si>
    <t>Otoemissões acústicas produto de distorção</t>
  </si>
  <si>
    <t>Otoemissões evocadas transientes</t>
  </si>
  <si>
    <t>Emissao otoacustica evocada</t>
  </si>
  <si>
    <t>Pesquisa de pares cranianos relacionados com o VIII PAR</t>
  </si>
  <si>
    <t>Potencial evocado auditivo de tronco cerebral (PEA-TC)</t>
  </si>
  <si>
    <t>Pesquisa do fenômeno de Tullio</t>
  </si>
  <si>
    <t>Pesquisa do fenomeno de Tullio</t>
  </si>
  <si>
    <t>Poligrafia de recém-nascido (maior ou igual 2 horas) (PG/RN)</t>
  </si>
  <si>
    <t>Poligrafia de recem-nascido (maior ou igual 2 horas) (PG/RN)</t>
  </si>
  <si>
    <t>Polissonografia de noite inteira (PSG) (inclui polissonogramas)</t>
  </si>
  <si>
    <t>Polissonografia</t>
  </si>
  <si>
    <t>Polissonograma com EEG de noite inteira</t>
  </si>
  <si>
    <t>Polissonografia com determinacao das variaveis ventilatorias, oximetria e ECG</t>
  </si>
  <si>
    <t>Polissonograma com teste de CPAP/BIPAP nasal</t>
  </si>
  <si>
    <t>Potencial evocado - P300</t>
  </si>
  <si>
    <t>Estudo P-300</t>
  </si>
  <si>
    <t>Potencial evocado auditivo de média latência (PEA-ML) bilateral</t>
  </si>
  <si>
    <t>Potencial evocado auditivo</t>
  </si>
  <si>
    <t>Potencial somato-sensitivo para localização funcional da área central (monitorização por hora) até 3 horas</t>
  </si>
  <si>
    <t>Potencial evocado gênito-cortical (PEGC)</t>
  </si>
  <si>
    <t xml:space="preserve">Potencial evocado genito-cortical </t>
  </si>
  <si>
    <t>Potencial evocado motor - PEM (bilateral)</t>
  </si>
  <si>
    <t>Potencial evocado motor (PEM) - por membro ou segmento</t>
  </si>
  <si>
    <t>Potencial evocado somato-sensitivo - membros inferiores (PESS)</t>
  </si>
  <si>
    <t>Potencial evocado somato-sensitivo - membro inferior</t>
  </si>
  <si>
    <t>Potencial evocado somato-sensitivo - membros superiores (PESS)</t>
  </si>
  <si>
    <t>Potencial evocado somato-sensitivo - membro superior</t>
  </si>
  <si>
    <t>Potencial evocado visual (PEV)</t>
  </si>
  <si>
    <t xml:space="preserve">Potencial occipital evocado </t>
  </si>
  <si>
    <t>Provas de função tubária</t>
  </si>
  <si>
    <t>Registro do nistagmo pendular</t>
  </si>
  <si>
    <t>Rinomanometria computadorizada</t>
  </si>
  <si>
    <t>Teste de fístula perilinfática com eletronistagmografia</t>
  </si>
  <si>
    <t>Teste de latências múltiplas de sono (TLMS) diurno pós PSG</t>
  </si>
  <si>
    <t>Teste de latencias multiplas de sono (TLMS)</t>
  </si>
  <si>
    <t>Vectoeletronistagmografia - computadorizada</t>
  </si>
  <si>
    <t>Testes vestibulares com vecto-eletronistagmografia</t>
  </si>
  <si>
    <t>Vídeo-eletrencefalografia contínua não invasiva - 12 horas (vídeo EEG/NT)</t>
  </si>
  <si>
    <t>Video-eletrencefalografia continua nao invasiva - 12 horas (video EEG/NI)</t>
  </si>
  <si>
    <t>Justificativa Clínica e cópia de laudo de EEG</t>
  </si>
  <si>
    <r>
      <t>Processamento auditivo central infantil (de 3 a 7 anos)</t>
    </r>
    <r>
      <rPr>
        <sz val="8"/>
        <color indexed="14"/>
        <rFont val="Trebuchet MS"/>
        <family val="2"/>
      </rPr>
      <t xml:space="preserve"> </t>
    </r>
    <r>
      <rPr>
        <b/>
        <i/>
        <sz val="8"/>
        <color indexed="10"/>
        <rFont val="Trebuchet MS"/>
        <family val="2"/>
      </rPr>
      <t>(com diretriz definida pela ANS - nº 5)</t>
    </r>
  </si>
  <si>
    <r>
      <t xml:space="preserve">Processamento auditivo central infantil (de 3 a 7 anos) </t>
    </r>
    <r>
      <rPr>
        <b/>
        <i/>
        <sz val="8"/>
        <color indexed="8"/>
        <rFont val="Trebuchet MS"/>
        <family val="2"/>
      </rPr>
      <t>(com diretriz definida pela ANS - nº 5)</t>
    </r>
  </si>
  <si>
    <r>
      <t>Processamento auditivo central (a partir dos 7 anos e adulto)</t>
    </r>
    <r>
      <rPr>
        <sz val="8"/>
        <color indexed="10"/>
        <rFont val="Trebuchet MS"/>
        <family val="2"/>
      </rPr>
      <t xml:space="preserve"> </t>
    </r>
    <r>
      <rPr>
        <b/>
        <i/>
        <sz val="8"/>
        <color indexed="10"/>
        <rFont val="Trebuchet MS"/>
        <family val="2"/>
      </rPr>
      <t>(com diretriz definida pela ANS - nº 5)</t>
    </r>
  </si>
  <si>
    <r>
      <t xml:space="preserve">Processamento auditivo central (a partir dos 7 anos e adulto) </t>
    </r>
    <r>
      <rPr>
        <b/>
        <i/>
        <sz val="8"/>
        <color indexed="8"/>
        <rFont val="Trebuchet MS"/>
        <family val="2"/>
      </rPr>
      <t>(com diretriz definida pela ANS - nº 5)</t>
    </r>
  </si>
  <si>
    <t>Avaliação muscular por dinamometria computadorizada (isocinética) - por articulação</t>
  </si>
  <si>
    <t xml:space="preserve">Avaliacao muscular por dinamometria computadorizada </t>
  </si>
  <si>
    <t>Cronaximetria</t>
  </si>
  <si>
    <t>Curva  I/T - medida de latência de nervo periférico</t>
  </si>
  <si>
    <t>Curva  I/T</t>
  </si>
  <si>
    <t>Sistema tridimensional de avaliação do movimento que inclui vídeo acoplado à plataforma da força e eletromiografia</t>
  </si>
  <si>
    <t>Sistema de avaliacao do movimento que inclui video acoplado a plataforma da forca e eletromiografia</t>
  </si>
  <si>
    <t>Determinação das pressões respiratórias máximas</t>
  </si>
  <si>
    <t>Determinacao das pressoes respiratorias maximas</t>
  </si>
  <si>
    <t>Determinação dos volumes pulmonares por diluição de gases</t>
  </si>
  <si>
    <t>Espirografia com determinacao do volume residual</t>
  </si>
  <si>
    <t>Determinação dos volumes pulmonares por pletismografia</t>
  </si>
  <si>
    <t>Curva de fluxo volume - estudo</t>
  </si>
  <si>
    <t>Medida da difusão do monóxido de carbono</t>
  </si>
  <si>
    <t>Medida da difusao do monoxido de carbono</t>
  </si>
  <si>
    <t>Medida de pico de fluxo expiratório</t>
  </si>
  <si>
    <t>Medida de pico de fluxo expiratorio</t>
  </si>
  <si>
    <t>Medida seriada por 3 semanas do pico de fluxo expiratório</t>
  </si>
  <si>
    <t>Medida seriada por 3 semanas do pico de fluxo expiratorio</t>
  </si>
  <si>
    <t>Prova de função pulmonar completa (ou espirometria)</t>
  </si>
  <si>
    <t>Prova ventilatoria completa com broncodilatador (6+3+7+8+2)</t>
  </si>
  <si>
    <t>Resistência das vias aéreas por oscilometria</t>
  </si>
  <si>
    <t>Resistencia das vias aereas</t>
  </si>
  <si>
    <t>Resistência das vias aéreas por pletismografia</t>
  </si>
  <si>
    <t>Espirometria</t>
  </si>
  <si>
    <t>Espirometria volumes expiratorios forçados</t>
  </si>
  <si>
    <t>Amnioscopia</t>
  </si>
  <si>
    <t>Anuscopia (interna e externa)</t>
  </si>
  <si>
    <t>Broncoscopia com biópsia transbrônquica</t>
  </si>
  <si>
    <t>Broncoscopia flexivel com biopsia transbronquica</t>
  </si>
  <si>
    <t>Broncoscopia com ou sem aspirado ou lavado brônquico bilateral</t>
  </si>
  <si>
    <t>Broncoscopia com ou sem aspirado ou lavado bronquico bilateral</t>
  </si>
  <si>
    <t>Cistoscopia e/ou uretroscopia</t>
  </si>
  <si>
    <t>Citoscopia e/ou uretroscopia</t>
  </si>
  <si>
    <t>Colangiopancreatografia retrógrada endoscópica</t>
  </si>
  <si>
    <t>Colangiopancreatografia retrograda (exceto a parte radiologica)</t>
  </si>
  <si>
    <t>Colonoscopia (inclui a retossigmoidoscopia)</t>
  </si>
  <si>
    <t>Colonoscopia com ou sem biopsia</t>
  </si>
  <si>
    <t>Colonoscopia com magnificação</t>
  </si>
  <si>
    <t>Ecoendoscopia alta</t>
  </si>
  <si>
    <t>Ecoendoscopia baixa</t>
  </si>
  <si>
    <t>Endoscopia digestiva alta</t>
  </si>
  <si>
    <t>Endoscopia digestiva alta (esofago, gastro-duodenoscopia) com ou sem biopsia</t>
  </si>
  <si>
    <t>Endoscopia digestiva alta com magnificação</t>
  </si>
  <si>
    <t>Enteroscopia</t>
  </si>
  <si>
    <t>Histeroscopia diagnóstica com biópsia</t>
  </si>
  <si>
    <t>Laparoscopia</t>
  </si>
  <si>
    <t>Retossigmoidoscopia flexível</t>
  </si>
  <si>
    <t>Retossigmoidoscopia flexivel com ou sem biopsia</t>
  </si>
  <si>
    <t>Retossigmoidoscopia rígida</t>
  </si>
  <si>
    <t>Retossigmoidoscopia rigida com ou sem biopsia</t>
  </si>
  <si>
    <t>Vídeo-endoscopia do esfíncter velo-palatino com ótica flexível</t>
  </si>
  <si>
    <t>Video-endoscopia do esfincter velo-faringeo com otica rigida ou flexivel</t>
  </si>
  <si>
    <t>Vídeo-endoscopia do esfíncter velo-palatino com ótica rígida</t>
  </si>
  <si>
    <t>Vídeo-endoscopia naso-sinusal com ótica flexível</t>
  </si>
  <si>
    <t>Video-endoscopia naso-sinusal com otica rigida ou flexivel</t>
  </si>
  <si>
    <t>Vídeo-endoscopia naso-sinusal com ótica rígida</t>
  </si>
  <si>
    <t>Vídeo-laringo-estroboscopia com endoscópio flexível</t>
  </si>
  <si>
    <t>Video-laringo-estroboscopia com endoscopio rigido ou flexivel</t>
  </si>
  <si>
    <t>Vídeo-laringo-estroboscopia com endoscópio rígido</t>
  </si>
  <si>
    <t>Vídeo-laringo-estroboscopia com endoscópio rígido ou flexivel</t>
  </si>
  <si>
    <t>Vídeo-faringo-laringoscopia com endoscópio flexível</t>
  </si>
  <si>
    <t>Video-faringo-laringoscopia com endoscopio rigido ou flexivel</t>
  </si>
  <si>
    <t>Vídeo-faringo-laringoscopia com endoscópio rígido</t>
  </si>
  <si>
    <t>Ureteroscopia flexível unilateral</t>
  </si>
  <si>
    <t>Ureteroscopia flexivel</t>
  </si>
  <si>
    <t>Ureteroscopia rígida unilateral</t>
  </si>
  <si>
    <t>Ureteroscopia</t>
  </si>
  <si>
    <t>Avaliação endoscópica da deglutição (FEES)</t>
  </si>
  <si>
    <t>40201309</t>
  </si>
  <si>
    <t>Endoscopia digestiva alta com cromoscopia</t>
  </si>
  <si>
    <t xml:space="preserve">Endoscopia digestiva alta com biópsia e/ou citologia </t>
  </si>
  <si>
    <t>Biopsia ou citologia (endoscopia alta ou baixa)</t>
  </si>
  <si>
    <t xml:space="preserve">Colonoscopia com magnificação e tatuagem </t>
  </si>
  <si>
    <t xml:space="preserve">Laringoscopia/traqueoscopia para diagnóstico e biópsia (tubo rígido) </t>
  </si>
  <si>
    <t>Laringoscopia direta para diagnostico, colheita de material e/ou biopsia</t>
  </si>
  <si>
    <t>Laringoscopia/traqueoscopia para diagnóstico e biópsia com aparelho flexível</t>
  </si>
  <si>
    <t>Traqueoscopia para diagnostico, colheita do material e/ou biopsia</t>
  </si>
  <si>
    <t>Endoscopia digestiva alta com biópsia e teste de urease (pesquisa Helicobacter pylori)</t>
  </si>
  <si>
    <t>Teste da urease para pesquisa de Helicobacter pylori</t>
  </si>
  <si>
    <t>Colonoscopia com biópsia e/ou citologia</t>
  </si>
  <si>
    <t>Colonoscopia</t>
  </si>
  <si>
    <t xml:space="preserve">Retossigmoidoscopia flexível com biópsia e/ou citologia </t>
  </si>
  <si>
    <t xml:space="preserve">Retossigmoidoscopia rígida com biópsia e/ou citologia </t>
  </si>
  <si>
    <t xml:space="preserve">Retossigmoidoscopia rigida </t>
  </si>
  <si>
    <t>Endoscopia digestiva alta com cromoscopia e biópsia e/ou citologia</t>
  </si>
  <si>
    <t>3-metil histidina, pesquisa e/ou dosagem no soro</t>
  </si>
  <si>
    <t>0,10 DE 1A</t>
  </si>
  <si>
    <t>5-nucleotidase - pesquisa e/ou dosagem</t>
  </si>
  <si>
    <t>5-nucleotidase</t>
  </si>
  <si>
    <t>Acetaminofen - pesquisa e/ou dosagem</t>
  </si>
  <si>
    <t>Acetilcolinesterase, em eritrócitos - pesquisa e/ou dosagem</t>
  </si>
  <si>
    <t>Colinesterase</t>
  </si>
  <si>
    <t>Ácido ascórbico (vitamina C) - pesquisa e/ou dosagem</t>
  </si>
  <si>
    <t>Acido ascorbico</t>
  </si>
  <si>
    <t>Ácido fólico, pesquisa e/ou dosagem nos eritrócitos</t>
  </si>
  <si>
    <t>Acido folico (RIE)</t>
  </si>
  <si>
    <t>Ácido láctico (lactato) - pesquisa e/ou dosagem</t>
  </si>
  <si>
    <t>0,01 DE 1A</t>
  </si>
  <si>
    <t>Acido lactico</t>
  </si>
  <si>
    <t>Ácido orótico - pesquisa e/ou dosagem</t>
  </si>
  <si>
    <t>0,75 DE 1A</t>
  </si>
  <si>
    <t>Acido orotico (urina)</t>
  </si>
  <si>
    <t>Ácido oxálico - pesquisa e/ou dosagem</t>
  </si>
  <si>
    <t>Acido oxalico</t>
  </si>
  <si>
    <t>Ácido pirúvico - pesquisa e/ou dosagem</t>
  </si>
  <si>
    <t>0,25 DE 1A</t>
  </si>
  <si>
    <t>Acido piruvico</t>
  </si>
  <si>
    <t>Ácido siálico - pesquisa e/ou dosagem</t>
  </si>
  <si>
    <t>0,04 DE 1A</t>
  </si>
  <si>
    <t>Acido sialico</t>
  </si>
  <si>
    <t>Ácido úrico - pesquisa e/ou dosagem</t>
  </si>
  <si>
    <t>Acido urico</t>
  </si>
  <si>
    <t>Ácido valpróico - pesquisa e/ou dosagem</t>
  </si>
  <si>
    <t>Acido valproico</t>
  </si>
  <si>
    <t>Ácidos graxos livres - pesquisa e/ou dosagem</t>
  </si>
  <si>
    <t>Acidos graxos esterificados</t>
  </si>
  <si>
    <t>Ácidos orgânicos (perfil quantitativo)</t>
  </si>
  <si>
    <r>
      <t>Acilcarnitinas (perfil qualitativo)</t>
    </r>
    <r>
      <rPr>
        <sz val="8"/>
        <color indexed="10"/>
        <rFont val="Trebuchet MS"/>
        <family val="2"/>
      </rPr>
      <t xml:space="preserve"> </t>
    </r>
    <r>
      <rPr>
        <b/>
        <i/>
        <sz val="8"/>
        <color indexed="10"/>
        <rFont val="Trebuchet MS"/>
        <family val="2"/>
      </rPr>
      <t xml:space="preserve">(com diretriz definida pela ANS - nº 2) </t>
    </r>
  </si>
  <si>
    <r>
      <t xml:space="preserve">Acilcarnitinas (perfil qualitativo) </t>
    </r>
    <r>
      <rPr>
        <b/>
        <i/>
        <sz val="8"/>
        <color indexed="8"/>
        <rFont val="Trebuchet MS"/>
        <family val="2"/>
      </rPr>
      <t xml:space="preserve">(com diretriz definida pela ANS - nº 2) </t>
    </r>
  </si>
  <si>
    <r>
      <t>Acilcarnitinas (perfil quantitativo)</t>
    </r>
    <r>
      <rPr>
        <b/>
        <i/>
        <sz val="8"/>
        <color indexed="8"/>
        <rFont val="Trebuchet MS"/>
        <family val="2"/>
      </rPr>
      <t xml:space="preserve"> </t>
    </r>
    <r>
      <rPr>
        <b/>
        <i/>
        <sz val="8"/>
        <color indexed="10"/>
        <rFont val="Trebuchet MS"/>
        <family val="2"/>
      </rPr>
      <t xml:space="preserve">(com diretriz definida pela ANS - nº 2) </t>
    </r>
  </si>
  <si>
    <r>
      <t>Acilcarnitinas (perfil quantitativo)</t>
    </r>
    <r>
      <rPr>
        <b/>
        <i/>
        <sz val="8"/>
        <color indexed="8"/>
        <rFont val="Trebuchet MS"/>
        <family val="2"/>
      </rPr>
      <t xml:space="preserve"> (com diretriz definida pela ANS - nº 2) </t>
    </r>
  </si>
  <si>
    <t>Albumina - pesquisa e/ou dosagem</t>
  </si>
  <si>
    <t>Aldolase - pesquisa e/ou dosagem</t>
  </si>
  <si>
    <t>Aldolase</t>
  </si>
  <si>
    <t>Alfa-1-antitripsina, pesquisa e/ou dosagem no soro</t>
  </si>
  <si>
    <t>Alfa-1-antitripsina</t>
  </si>
  <si>
    <t>Alfa-1-glicoproteína ácida - pesquisa e/ou dosagem</t>
  </si>
  <si>
    <t>Alfa-1-glicoproteina acida</t>
  </si>
  <si>
    <t>Alfa-2-macroglobulina - pesquisa e/ou dosagem</t>
  </si>
  <si>
    <t>Alfa-2-macroglobulina</t>
  </si>
  <si>
    <t>Alumínio, pesquisa e/ou dosagem no soro</t>
  </si>
  <si>
    <t>Aluminio</t>
  </si>
  <si>
    <t>Amilase - pesquisa e/ou dosagem</t>
  </si>
  <si>
    <t>Amilase</t>
  </si>
  <si>
    <t>Aminoácidos, fracionamento e quantificação</t>
  </si>
  <si>
    <t>Amiodarona - pesquisa e/ou dosagem</t>
  </si>
  <si>
    <t>Amitriptilina, nortriptilina (cada) - pesquisa e/ou dosagem</t>
  </si>
  <si>
    <t>Tricíclicos sanguíneos, dosagem</t>
  </si>
  <si>
    <t>Amônia - pesquisa e/ou dosagem</t>
  </si>
  <si>
    <t>Amonia</t>
  </si>
  <si>
    <t>Antibióticos, pesquisa e/ou dosagem no soro, cada</t>
  </si>
  <si>
    <t>Antibioticos (gentamicina, amoxacilina ou outros), cada</t>
  </si>
  <si>
    <t>Apolipoproteína A (Apo A) - pesquisa e/ou dosagem</t>
  </si>
  <si>
    <t>Apolipoproteina A ou B (cada) e outras, por turbidimetria cinetica</t>
  </si>
  <si>
    <t>Apolipoproteína B (Apo B) - pesquisa e/ou dosagem</t>
  </si>
  <si>
    <t>Barbitúricos, antidepressivos tricíclicos (cada) - pesquisa e/ou dosagem</t>
  </si>
  <si>
    <t>Beta-glicuronidase - pesquisa e/ou dosagem</t>
  </si>
  <si>
    <t>Beta-glicuronidase</t>
  </si>
  <si>
    <t>Bilirrubinas (direta, indireta e total) - pesquisa e/ou dosagem</t>
  </si>
  <si>
    <t>Bilirrubinas total e fracoes</t>
  </si>
  <si>
    <t>Cálcio - pesquisa e/ou dosagem</t>
  </si>
  <si>
    <t>Calcio</t>
  </si>
  <si>
    <t>Cálcio iônico - pesquisa e/ou dosagem</t>
  </si>
  <si>
    <t>Calcio ionico</t>
  </si>
  <si>
    <t>Capacidade de fixação de ferro - pesquisa e/ou dosagem</t>
  </si>
  <si>
    <t>Capacidade de fixacao de ferro</t>
  </si>
  <si>
    <t>Carbamazepina - pesquisa e/ou dosagem</t>
  </si>
  <si>
    <t>Carbamazepina (EIE)</t>
  </si>
  <si>
    <t>Caroteno - pesquisa e/ou dosagem</t>
  </si>
  <si>
    <t>Caroteno</t>
  </si>
  <si>
    <t>Ceruloplasmina - pesquisa e/ou dosagem</t>
  </si>
  <si>
    <t>Ceruloplasmina</t>
  </si>
  <si>
    <t>Ciclosporina, methotrexate - cada - pesquisa e/ou dosagem</t>
  </si>
  <si>
    <t>Clonazepan, methotrexate ou outros</t>
  </si>
  <si>
    <t>Clearance de ácido úrico</t>
  </si>
  <si>
    <t>Clearance de acido urico</t>
  </si>
  <si>
    <t>Clearance de creatinina</t>
  </si>
  <si>
    <t>Clearance de fosfato</t>
  </si>
  <si>
    <t>Clearance de uréia</t>
  </si>
  <si>
    <t>Clearance de ureia</t>
  </si>
  <si>
    <t>Clomipramina - pesquisa e/ou dosagem</t>
  </si>
  <si>
    <t>Cloro - pesquisa e/ou dosagem</t>
  </si>
  <si>
    <t>Cloro</t>
  </si>
  <si>
    <t>Cobre - pesquisa e/ou dosagem</t>
  </si>
  <si>
    <t>Cobre</t>
  </si>
  <si>
    <t>Colesterol (HDL) - pesquisa e/ou dosagem</t>
  </si>
  <si>
    <t>Colesterol (HDL)</t>
  </si>
  <si>
    <t>Colesterol (LDL) - pesquisa e/ou dosagem</t>
  </si>
  <si>
    <t>Colesterol LDL</t>
  </si>
  <si>
    <t>Colesterol total - pesquisa e/ou dosagem</t>
  </si>
  <si>
    <t>Colesterol total</t>
  </si>
  <si>
    <t>Creatina - pesquisa e/ou dosagem</t>
  </si>
  <si>
    <t>Creatina</t>
  </si>
  <si>
    <t>Creatinina - pesquisa e/ou dosagem</t>
  </si>
  <si>
    <t>Creatinina</t>
  </si>
  <si>
    <t>Creatino fosfoquinase total (CK) - pesquisa e/ou dosagem</t>
  </si>
  <si>
    <t>Creatino fosfoquinase</t>
  </si>
  <si>
    <t>Creatino fosfoquinase - fração MB - massa - pesquisa e/ou dosagem</t>
  </si>
  <si>
    <t>Creatino fosfoquinase - fração MB - atividade - pesquisa e/ou dosagem</t>
  </si>
  <si>
    <t>Creatino fosfoquinase - fracao MB</t>
  </si>
  <si>
    <t>Cromatografia de aminoácidos (perfil qualitatitivo) - pesquisa e/ou dosagem</t>
  </si>
  <si>
    <t>Cromatografia de aminoacidos</t>
  </si>
  <si>
    <t>Curva glicêmica (4 dosagens) via oral ou endovenosa</t>
  </si>
  <si>
    <t>Curva glicemica (4 dosagens), oral ou endovenosa (inclui escalpe e soro)</t>
  </si>
  <si>
    <t>Desidrogenase alfa-hidroxibutírica - pesquisa e/ou dosagem</t>
  </si>
  <si>
    <t>Desidrogenase alfa-hidroxibutirica</t>
  </si>
  <si>
    <t>Desidrogenase glutâmica - pesquisa e/ou dosagem</t>
  </si>
  <si>
    <t>Desidrogenase glutamica</t>
  </si>
  <si>
    <t>Desidrogenase láctica - pesquisa e/ou dosagem</t>
  </si>
  <si>
    <t>Desidrogenase lactica</t>
  </si>
  <si>
    <t>Desidrogenase láctica - isoenzimas fracionadas - pesquisa e/ou dosagem</t>
  </si>
  <si>
    <t>Desidrogenase lactica - isoenzimas fracionadas</t>
  </si>
  <si>
    <t>Benzodiazepínicos e similares (cada) - pesquisa e/ou dosagem</t>
  </si>
  <si>
    <t xml:space="preserve">Diazepam </t>
  </si>
  <si>
    <t>Digitoxina ou digoxina - pesquisa e/ou dosagem</t>
  </si>
  <si>
    <t>Digoxina (RIE ou EIE)</t>
  </si>
  <si>
    <t>Eletroferese de proteínas</t>
  </si>
  <si>
    <t>Eletroferese de proteinas</t>
  </si>
  <si>
    <t>Eletroforese de glicoproteínas</t>
  </si>
  <si>
    <t>Eletroforese de glicoproteinas</t>
  </si>
  <si>
    <t>Eletroforese de lipoproteínas</t>
  </si>
  <si>
    <t>Eletroforese de lipoproteinas</t>
  </si>
  <si>
    <t>Enolase - pesquisa e/ou dosagem</t>
  </si>
  <si>
    <t>Enolase</t>
  </si>
  <si>
    <t>Etossuximida - pesquisa e/ou dosagem</t>
  </si>
  <si>
    <t>Etosuximida (EIE)</t>
  </si>
  <si>
    <t>Fenilalanina, pesquisa e/ou dosagem</t>
  </si>
  <si>
    <t>Acido fenil piruvico ou fenilanina (sangue), dosagem de</t>
  </si>
  <si>
    <t>Fenitoína - pesquisa e/ou dosagem</t>
  </si>
  <si>
    <t>Fenitoina (EIE)</t>
  </si>
  <si>
    <t>Fenobarbital - pesquisa e/ou dosagem</t>
  </si>
  <si>
    <t>Fenobarbital</t>
  </si>
  <si>
    <t>Ferro sérico - pesquisa e/ou dosagem</t>
  </si>
  <si>
    <t>Ferro serico</t>
  </si>
  <si>
    <t>Formaldeído - pesquisa e/ou dosagem</t>
  </si>
  <si>
    <t>Formaldeido</t>
  </si>
  <si>
    <t>Fosfatase ácida fração prostática - pesquisa e/ou dosagem</t>
  </si>
  <si>
    <t>Fosfatase acida fracao prostatica</t>
  </si>
  <si>
    <t>Fosfatase ácida total - pesquisa e/ou dosagem</t>
  </si>
  <si>
    <t>Fosfatase acida total</t>
  </si>
  <si>
    <t>Fosfatase alcalina - pesquisa e/ou dosagem</t>
  </si>
  <si>
    <t>Fosfatase alcalina</t>
  </si>
  <si>
    <t>Fosfatase alcalina com fracionamento de isoenzimas - pesquisa e/ou dosagem</t>
  </si>
  <si>
    <t>Fosfatase alcalina com fracionamento de isoenzimas</t>
  </si>
  <si>
    <t>Fosfatase alcalina fração óssea - Elisa - pesquisa e/ou dosagem</t>
  </si>
  <si>
    <t>Fosfatase ossea - Elisa</t>
  </si>
  <si>
    <t>Fosfatase alcalina termo-estável - pesquisa e/ou dosagem</t>
  </si>
  <si>
    <t>Fosfatase alcalina termo-estavel</t>
  </si>
  <si>
    <t>Fosfolipídios - pesquisa e/ou dosagem</t>
  </si>
  <si>
    <t>Fosfolipidios</t>
  </si>
  <si>
    <t>Fósforo - pesquisa e/ou dosagem</t>
  </si>
  <si>
    <t>Fosforo</t>
  </si>
  <si>
    <t>Fósforo, prova de reabsorção tubular</t>
  </si>
  <si>
    <t>Fosforo, prova de reabsorcao tubular do</t>
  </si>
  <si>
    <t>Frutosaminas (proteínas glicosiladas) - pesquisa e/ou dosagem</t>
  </si>
  <si>
    <t>Frutosaminas (proteinas glicosiladas)</t>
  </si>
  <si>
    <t>Frutose - pesquisa e/ou dosagem</t>
  </si>
  <si>
    <t>Frutose</t>
  </si>
  <si>
    <t>Galactose - pesquisa e/ou dosagem</t>
  </si>
  <si>
    <t>Galactose</t>
  </si>
  <si>
    <r>
      <t>Galactose 1-fosfatouridil transferase, pesquisa e/ou dosagem</t>
    </r>
    <r>
      <rPr>
        <b/>
        <i/>
        <sz val="8"/>
        <color indexed="10"/>
        <rFont val="Trebuchet MS"/>
        <family val="2"/>
      </rPr>
      <t xml:space="preserve"> (com diretriz definida pela ANS - nº 26) </t>
    </r>
  </si>
  <si>
    <r>
      <t>Galactose 1-fosfatouridil transferase, pesquisa e/ou dosagem</t>
    </r>
    <r>
      <rPr>
        <b/>
        <i/>
        <sz val="8"/>
        <color indexed="8"/>
        <rFont val="Trebuchet MS"/>
        <family val="2"/>
      </rPr>
      <t xml:space="preserve"> (com diretriz definida pela ANS - nº 26) </t>
    </r>
  </si>
  <si>
    <t>Gama-glutamil transferase - pesquisa e/ou dosagem</t>
  </si>
  <si>
    <t>Gama-glutamil transferase</t>
  </si>
  <si>
    <t>Gasometria (pH, pCO2, SA, O2, excesso base) - pesquisa e/ou dosagem</t>
  </si>
  <si>
    <t>Gasometria (pH, pCO2, PO2, BIC, AS, O2, excesso base)</t>
  </si>
  <si>
    <t>Gasometria + Hb + Ht + Na +  K + Cl + Ca + glicose + lactato (quando efetuado no gasômetro) - pesquisa e/ou dosagem</t>
  </si>
  <si>
    <t>Gasometria +Hb+Ht+Na+K+Cl+Ca+glicose+lactato (quando efetuado no gasometro)</t>
  </si>
  <si>
    <t>Glicemia após sobrecarga com dextrosol ou glicose - pesquisa e/ou dosagem</t>
  </si>
  <si>
    <t>Glicemia apos sobrecarga com Dextrosol</t>
  </si>
  <si>
    <t>Glicose - pesquisa e/ou dosagem</t>
  </si>
  <si>
    <t>Glicose</t>
  </si>
  <si>
    <t>Glicose-6-fosfato deidrogenase (G6FD) - pesquisa e/ou dosagem</t>
  </si>
  <si>
    <t xml:space="preserve">Glicose-6-fosfato dehidrogenase </t>
  </si>
  <si>
    <t>Haptoglobina - pesquisa e/ou dosagem</t>
  </si>
  <si>
    <t>Haptoglobina</t>
  </si>
  <si>
    <t>Hemoglobina glicada (A1 total) - pesquisa e/ou dosagem</t>
  </si>
  <si>
    <t>Hemoglobina plasmática livre - pesquisa e/ou dosagem</t>
  </si>
  <si>
    <t>Hemoglobina plasmatica livre</t>
  </si>
  <si>
    <t>Hexosaminidase A - pesquisa e/ou dosagem</t>
  </si>
  <si>
    <t>Hidroxiprolina - pesquisa e/ou dosagem</t>
  </si>
  <si>
    <t>Hidroxiprolina</t>
  </si>
  <si>
    <t>Homocisteína - pesquisa e/ou dosagem</t>
  </si>
  <si>
    <t>Homocisteina</t>
  </si>
  <si>
    <t>Imipramina - desipramina - pesquisa e/ou dosagem</t>
  </si>
  <si>
    <t>Amilase ou alfa-amilase, isoenzimas - pesquisa e/ou dosagem</t>
  </si>
  <si>
    <t>Isoenzimas da amilase ou alfa amilase</t>
  </si>
  <si>
    <t>Isoniazida - pesquisa e/ou dosagem</t>
  </si>
  <si>
    <t>Antibióticos (gentemincina, amoxacilina ou outros), cada</t>
  </si>
  <si>
    <t>Lactose, teste de tolerância</t>
  </si>
  <si>
    <t>Lactose, teste de tolerancia</t>
  </si>
  <si>
    <t>Lidocaina - pesquisa e/ou dosagem</t>
  </si>
  <si>
    <t>Lipase - pesquisa e/ou dosagem</t>
  </si>
  <si>
    <t>Lipase</t>
  </si>
  <si>
    <t>Lítio - pesquisa e/ou dosagem</t>
  </si>
  <si>
    <t>Litio</t>
  </si>
  <si>
    <t>Magnésio - pesquisa e/ou dosagem</t>
  </si>
  <si>
    <t>Magnesio</t>
  </si>
  <si>
    <t>Mioglobina, pesquisa e/ou dosagem</t>
  </si>
  <si>
    <t>Mioglobina</t>
  </si>
  <si>
    <t>Osmolalidade - pesquisa e/ou dosagem</t>
  </si>
  <si>
    <t>Osmolalidade</t>
  </si>
  <si>
    <t>Oxcarbazepina, pesquisa e/ou dosagem</t>
  </si>
  <si>
    <t>Oxcarbazepina, dosagem</t>
  </si>
  <si>
    <t>Piruvato quinase - pesquisa e/ou dosagem</t>
  </si>
  <si>
    <t>Porfirinas quantitativas (cada) - pesquisa e/ou dosagem</t>
  </si>
  <si>
    <t>Porfirinas quantitativas (cada)</t>
  </si>
  <si>
    <t>Potássio - pesquisa e/ou dosagem</t>
  </si>
  <si>
    <t>Potassio</t>
  </si>
  <si>
    <t>Pré-albumina - pesquisa e/ou dosagem</t>
  </si>
  <si>
    <t>Primidona - pesquisa e/ou dosagem</t>
  </si>
  <si>
    <t>Primidona (EIE)</t>
  </si>
  <si>
    <t>Procainamida - pesquisa e/ou dosagem</t>
  </si>
  <si>
    <t>Propanolol - pesquisa e/ou dosagem</t>
  </si>
  <si>
    <t>Proteínas totais - pesquisa e/ou dosagem</t>
  </si>
  <si>
    <t>Proteinas totais</t>
  </si>
  <si>
    <t>Proteínas totais albumina e globulina - pesquisa e/ou dosagem</t>
  </si>
  <si>
    <t>Proteinas totais e fracoes</t>
  </si>
  <si>
    <t>Quinidina - pesquisa e/ou dosagem</t>
  </si>
  <si>
    <t>Reserva alcalina (bicarbonato) - pesquisa e/ou dosagem</t>
  </si>
  <si>
    <t>Reserva alcalina (bicarbonato)</t>
  </si>
  <si>
    <t>Sacarose, teste de tolerância</t>
  </si>
  <si>
    <t>Sacarose, teste de tolerancia</t>
  </si>
  <si>
    <t>Sódio - pesquisa e/ou dosagem</t>
  </si>
  <si>
    <t>Sodio</t>
  </si>
  <si>
    <r>
      <t xml:space="preserve">Succinil acetona - pesquisa e/ou dosagem </t>
    </r>
    <r>
      <rPr>
        <b/>
        <i/>
        <sz val="8"/>
        <color indexed="10"/>
        <rFont val="Trebuchet MS"/>
        <family val="2"/>
      </rPr>
      <t xml:space="preserve">(com diretriz definida pela ANS - nº 63) </t>
    </r>
  </si>
  <si>
    <r>
      <t xml:space="preserve">Succinil acetona - pesquisa e/ou dosagem </t>
    </r>
    <r>
      <rPr>
        <b/>
        <i/>
        <sz val="8"/>
        <color indexed="8"/>
        <rFont val="Trebuchet MS"/>
        <family val="2"/>
      </rPr>
      <t xml:space="preserve">(com diretriz definida pela ANS - nº 63) </t>
    </r>
  </si>
  <si>
    <t>Tacrolimus - pesquisa e/ou dosagem</t>
  </si>
  <si>
    <t>0,50 DE 1A</t>
  </si>
  <si>
    <t>Teofilina - pesquisa e/ou dosagem</t>
  </si>
  <si>
    <t>Teofilina (EIE)</t>
  </si>
  <si>
    <t>Teste de tolerância a insulina ou hipoglicemiantes orais (até 6 dosagens)</t>
  </si>
  <si>
    <t>Teste de tolerancia a insulina ou hipoglicemiantes orais (ate 6 dosagens)</t>
  </si>
  <si>
    <t>Tirosina - pesquisa e/ou dosagem</t>
  </si>
  <si>
    <t>Tirosina (sangue)</t>
  </si>
  <si>
    <t>Transaminase oxalacética (amino transferase aspartato) - pesquisa e/ou dosagem</t>
  </si>
  <si>
    <t>Transaminase oxalacetica (amino transferase aspartato)</t>
  </si>
  <si>
    <t>Transaminase pirúvica (amino transferase de alanina) - pesquisa e/ou dosagem</t>
  </si>
  <si>
    <t>Transaminase piruvica (amino transferase de alanina)</t>
  </si>
  <si>
    <t>Transferrina - pesquisa e/ou dosagem</t>
  </si>
  <si>
    <t>Transferrina</t>
  </si>
  <si>
    <t>Triazolam - pesquisa e/ou dosagem</t>
  </si>
  <si>
    <t>Triglicerídeos - pesquisa e/ou dosagem</t>
  </si>
  <si>
    <t>Triglicerideos</t>
  </si>
  <si>
    <t>Trimipramina - pesquisa e/ou dosagem</t>
  </si>
  <si>
    <t>Tripsina imuno reativa (IRT) - pesquisa e/ou dosagem</t>
  </si>
  <si>
    <t>Tripsina imuno reativa (IRT)</t>
  </si>
  <si>
    <t>Troponina - pesquisa e/ou dosagem</t>
  </si>
  <si>
    <t>Troponina</t>
  </si>
  <si>
    <t>Uréia - pesquisa e/ou dosagem</t>
  </si>
  <si>
    <t>Ureia</t>
  </si>
  <si>
    <t>Urobilinogênio - pesquisa e/ou dosagem</t>
  </si>
  <si>
    <t>Urobilinogenio</t>
  </si>
  <si>
    <t>Vitamina A, pesquisa e/ou dosagem</t>
  </si>
  <si>
    <t>Vitamina A, dosagem</t>
  </si>
  <si>
    <r>
      <t>Vitamina E - pesquisa e/ou dosagem</t>
    </r>
    <r>
      <rPr>
        <b/>
        <i/>
        <sz val="8"/>
        <color indexed="10"/>
        <rFont val="Trebuchet MS"/>
        <family val="2"/>
      </rPr>
      <t xml:space="preserve"> (com diretriz definida pela ANS - nº 77)</t>
    </r>
  </si>
  <si>
    <r>
      <t>Vitamina E - pesquisa e/ou dosagem</t>
    </r>
    <r>
      <rPr>
        <b/>
        <i/>
        <sz val="8"/>
        <color indexed="8"/>
        <rFont val="Trebuchet MS"/>
        <family val="2"/>
      </rPr>
      <t xml:space="preserve"> (com diretriz definida pela ANS - nº 77)</t>
    </r>
  </si>
  <si>
    <t>Xilose, teste de absorção à</t>
  </si>
  <si>
    <t>D-Xilose, prova da (com fornecimento de material para teste)</t>
  </si>
  <si>
    <t>Lipídios totais - pesquisa e/ou dosagem</t>
  </si>
  <si>
    <t>Lipidios Totais</t>
  </si>
  <si>
    <t>Maltose, teste de tolerância</t>
  </si>
  <si>
    <t>Maltose, teste de tolerancia</t>
  </si>
  <si>
    <t>Mucopolissacaridose, pesquisa e/ou dosagem</t>
  </si>
  <si>
    <t>Mucopolissacaridose, pesquisa de</t>
  </si>
  <si>
    <t>Ocitocinase, pesquisa e/ou dosagem</t>
  </si>
  <si>
    <t>Ocitocinase, dosagem</t>
  </si>
  <si>
    <t>Colesterol (VLDL) - pesquisa e/ou dosagem</t>
  </si>
  <si>
    <t>Colesterol VLDL</t>
  </si>
  <si>
    <t>Teste oral de tolerância à glicose - 2 dosagens</t>
  </si>
  <si>
    <r>
      <t>Eletroforese de proteínas de alta resolução</t>
    </r>
    <r>
      <rPr>
        <sz val="8"/>
        <color indexed="14"/>
        <rFont val="Trebuchet MS"/>
        <family val="2"/>
      </rPr>
      <t xml:space="preserve"> </t>
    </r>
    <r>
      <rPr>
        <b/>
        <i/>
        <sz val="8"/>
        <color indexed="10"/>
        <rFont val="Trebuchet MS"/>
        <family val="2"/>
      </rPr>
      <t xml:space="preserve">(com diretriz definida pela ANS - nº 22) </t>
    </r>
  </si>
  <si>
    <r>
      <t xml:space="preserve">Eletroforese de proteínas de alta resolução </t>
    </r>
    <r>
      <rPr>
        <b/>
        <i/>
        <sz val="8"/>
        <color indexed="8"/>
        <rFont val="Trebuchet MS"/>
        <family val="2"/>
      </rPr>
      <t xml:space="preserve">(com diretriz definida pela ANS - nº 22) </t>
    </r>
  </si>
  <si>
    <r>
      <t xml:space="preserve">Imunofixação - cada fração </t>
    </r>
    <r>
      <rPr>
        <b/>
        <i/>
        <sz val="8"/>
        <color indexed="10"/>
        <rFont val="Trebuchet MS"/>
        <family val="2"/>
      </rPr>
      <t xml:space="preserve">(com diretriz definida pela ANS - nº 47) </t>
    </r>
  </si>
  <si>
    <r>
      <t xml:space="preserve">Imunofixação - cada fração </t>
    </r>
    <r>
      <rPr>
        <b/>
        <i/>
        <sz val="8"/>
        <color indexed="8"/>
        <rFont val="Trebuchet MS"/>
        <family val="2"/>
      </rPr>
      <t xml:space="preserve">(com diretriz definida pela ANS - nº 47) </t>
    </r>
  </si>
  <si>
    <t>Hemoglobina glicada (Fração A1c) - pesquisa e/ou dosagem</t>
  </si>
  <si>
    <t>Hemoglobina glicosilada</t>
  </si>
  <si>
    <t>Lamotrigina - pesquisa e/ou dosagem</t>
  </si>
  <si>
    <t>Perfil lipídico / lipidograma (lípidios totais, colesterol, triglicerídios e eletroforese lipoproteínas) - pesquisa e/ou dosagem</t>
  </si>
  <si>
    <t>Lipidograma completo (inclui lipidios totais, colesterol, trigliceridios e eletroforese de poproteinas) (*)</t>
  </si>
  <si>
    <t>PAPP-A - pesquisa e/ou dosagem</t>
  </si>
  <si>
    <t>Peptídeo natriurético BNP/PROBNP - pesquisa e/ou dosagem</t>
  </si>
  <si>
    <t xml:space="preserve">Vitamina "D" 25 HIDROXI, pesquisa e/ou dosagem (Vitamina D3) </t>
  </si>
  <si>
    <t>40302830</t>
  </si>
  <si>
    <t>Vitamina "D" 25 HIDROXI (Vitamina D3), dosagem</t>
  </si>
  <si>
    <t>Ácido Micofenólico, dosagem soro</t>
  </si>
  <si>
    <t>0,50 de 1A</t>
  </si>
  <si>
    <t xml:space="preserve">Justicativa clinica </t>
  </si>
  <si>
    <t>Ácidos graxos cadeia longa</t>
  </si>
  <si>
    <t>Ácidos graxos cadeia muito longa</t>
  </si>
  <si>
    <t>Alfa -1-antitripsina, (fezes) - pesquisa e/ou dosagem</t>
  </si>
  <si>
    <t>Anal Swab, pesquisa de oxiúrus</t>
  </si>
  <si>
    <t>Oxiurus com colheita pelo SWAB anal, pesquisa de</t>
  </si>
  <si>
    <t>Coprológico funcional (caracteres, pH, digestibilidade, amônia, ácidos orgânicos e interpretação)</t>
  </si>
  <si>
    <t>Coprologico funcional (caracteres, pH, digestibilidade, amonia, acidos organicos e interpretacao)</t>
  </si>
  <si>
    <t>Gordura fecal, dosagem</t>
  </si>
  <si>
    <t>Hematoxilina férrica, pesquisa de protozoários nas fezes</t>
  </si>
  <si>
    <t>Hematoxilina ferrica, pesquisa de protozoarios pelo metodo de (com fornecimento do liquido fixador)</t>
  </si>
  <si>
    <t>Identificação de helmintos,  exame de fragmentos - nas fezes</t>
  </si>
  <si>
    <t>Identificacao de helmintos, exame de fragmentos ou partes de eliminacao para</t>
  </si>
  <si>
    <t>Larvas (fezes), pesquisa</t>
  </si>
  <si>
    <t>Larvas (metodo de Baermann ou Rugai), pesquisa de</t>
  </si>
  <si>
    <t>Leucócitos e hemácias, pesquisa nas fezes</t>
  </si>
  <si>
    <t>Leucocitos fecais, pesquisa de</t>
  </si>
  <si>
    <t>Leveduras, pesquisa nas fezes</t>
  </si>
  <si>
    <t>Leveduras, pesquisa</t>
  </si>
  <si>
    <t>Parasitológico - nas fezes</t>
  </si>
  <si>
    <t>Parasitologico (direto e enriquecimento) minimo 3 metodos</t>
  </si>
  <si>
    <t>Parasitológico, colheita múltipla com fornecimento do líquido conservante nas fezes</t>
  </si>
  <si>
    <t>Parasitologico, colheita multipla com fornecimento do liquido conservante (cada amostra)</t>
  </si>
  <si>
    <t>Sangue oculto, pesquisa nas fezes</t>
  </si>
  <si>
    <t>Sangue oculto, pesquisa</t>
  </si>
  <si>
    <t>Shistossoma, pesquisa ovos em fragmentos mucosa após biópsia retal</t>
  </si>
  <si>
    <t>Shistossoma, pesquisa ovos em fragmentos mucosa apos biopsia retal (com colheita)</t>
  </si>
  <si>
    <t>Substâncias redutoras nas fezes - pesquisa</t>
  </si>
  <si>
    <t>Substancias redutoras nas fezes</t>
  </si>
  <si>
    <t>Tripsina, prova de (digestão da gelatina)</t>
  </si>
  <si>
    <t>Tripsina, prova de (digestao da gelatina)</t>
  </si>
  <si>
    <t>Esteatócrito, triagem para gordura fecal</t>
  </si>
  <si>
    <t>Estercobilinogênio fecal, dosagem</t>
  </si>
  <si>
    <t>Estercobilinogenio fecal, dosagem</t>
  </si>
  <si>
    <t>Sangue oculto nas fezes, pesquisa imunológica</t>
  </si>
  <si>
    <t>0,01 de 1A</t>
  </si>
  <si>
    <t>Oograma nas fezes</t>
  </si>
  <si>
    <t>Anticoagulante lúpico, pesquisa</t>
  </si>
  <si>
    <t>Anticoagulante lupico (inibor lupico)</t>
  </si>
  <si>
    <t>Anticorpo anti A e B, pesquisa e/ou dosagem</t>
  </si>
  <si>
    <t>Anticorpo anti A e ou B, pesquisa de</t>
  </si>
  <si>
    <t>Anticorpos antiplaquetários, citometria de fluxo</t>
  </si>
  <si>
    <t>Anticorpos Antiplaquetarios Determinacao de</t>
  </si>
  <si>
    <t>Anticorpos irregulares - pesquisa e/ou dosagem</t>
  </si>
  <si>
    <t>Anticorpos irregulares pelo metodo ELUICAO, pesquisa de</t>
  </si>
  <si>
    <t>Anticorpos irregulares, pesquisa (meio salino a temperatura ambiente e 37º e teste indireto de coombs)</t>
  </si>
  <si>
    <t>Anticorpos serricos irregulares, pesquisa de (inclui meio salino a temperatura ambiente de 37º e teste indireto de coombs)</t>
  </si>
  <si>
    <t>Antitrombina III, dosagem</t>
  </si>
  <si>
    <t>Ativador tissular de plasminogênio (TPA) - pesquisa e/ou dosagem</t>
  </si>
  <si>
    <t>Ativador tissular de plasminogenio (TPA)</t>
  </si>
  <si>
    <t>CD... (antígeno de dif. Celular, cada determinação) - pesquisa e/ou dosagem</t>
  </si>
  <si>
    <t>CD... (linfocitos, cada determinacao)</t>
  </si>
  <si>
    <t>Citoquímica para classificar leucemia: esterase, fosfatase leucocitária, PAS, peroxidase ou SB,  etc - cada</t>
  </si>
  <si>
    <t>Citoquimica para classificar leucemia (inclui esterase, fosfatase leucocitaria, PAS, peroxidase ou Sudan Negro,  etc), cada reacao</t>
  </si>
  <si>
    <t>Coombs direto</t>
  </si>
  <si>
    <t>Enzimas  eritrocitárias,  (adenilatoquinase,  desidrogenase láctica,  fosfofructoquinase,  fosfoglicerato quinase, gliceraldeído, 3  - fosfato   desidrogenase, glicose  fosfato isomerase,  glicose 6 - fosfato desidrogenase, glutation peroxidase, glutation</t>
  </si>
  <si>
    <t>Enzimas  eritrocitarias,  determinacao de (adenilatoquinase,  desidrogenase lactica,  fosfofructoquinase,  fosfoglicerato quinase, gliceraldeido 3 - fosfato desidrogenase, glicose fosfato isomerase, glicose 6 - fosfato desidrogenase, glutation peroxidase,</t>
  </si>
  <si>
    <t>Falcização, teste de</t>
  </si>
  <si>
    <t>Falcizacao, teste de</t>
  </si>
  <si>
    <t>Fator 4 plaquetário, dosagens</t>
  </si>
  <si>
    <t>Fator plaquetario 4, dosagens do</t>
  </si>
  <si>
    <t>Fator II, dosagem</t>
  </si>
  <si>
    <t>Fator IX, dosagem</t>
  </si>
  <si>
    <t>Fator V, dosagem</t>
  </si>
  <si>
    <t>Fator VIII, dosagem</t>
  </si>
  <si>
    <t>Fator VIII, dosagem do antígeno (Von Willebrand)</t>
  </si>
  <si>
    <t>Fator VIII, dosagem do inibidor</t>
  </si>
  <si>
    <t>Fator X, dosagem</t>
  </si>
  <si>
    <t>Fator VII e X, dosagem dos</t>
  </si>
  <si>
    <t>Fator XI, dosagem</t>
  </si>
  <si>
    <t>Fator XII, dosagem</t>
  </si>
  <si>
    <t>Fator XIII, pesquisa</t>
  </si>
  <si>
    <t>Fenotipagem do sistema Rh-Hr (anti Rho(D) + anti Rh(C) + anti Rh(E)</t>
  </si>
  <si>
    <t>Fenotipagem do sistema Rh-Hr (anti Rho(D)+anto Rh(C)+anti Rh(E))</t>
  </si>
  <si>
    <t>Fibrinogênio, teste funcional, dosagem</t>
  </si>
  <si>
    <t>Fibrinogenio dosagem do</t>
  </si>
  <si>
    <t>Filária, pesquisa</t>
  </si>
  <si>
    <t>Filaria, pesquisa</t>
  </si>
  <si>
    <t>Grupo ABO, classificação reversa - determinação</t>
  </si>
  <si>
    <t>Grupo sanguíneo ABO, e fator Rho (inclui Du) - determinação</t>
  </si>
  <si>
    <t>Fator Rh (fator Rho, incluindo Du quando necessario)</t>
  </si>
  <si>
    <t>Ham, teste de (hemólise ácida)</t>
  </si>
  <si>
    <t>Ham, teste de (hemolise acida)</t>
  </si>
  <si>
    <t>Heinz, corpúsculos, pesquisa</t>
  </si>
  <si>
    <t>Heinz,  pesquisa corpusculos de</t>
  </si>
  <si>
    <t>Hemácias fetais, pesquisa</t>
  </si>
  <si>
    <t>Hemacias fetais, pesquisa</t>
  </si>
  <si>
    <t>Hematócrito, determinação do</t>
  </si>
  <si>
    <t>Hematocrito, determinacao do</t>
  </si>
  <si>
    <t>Hemoglobina, dosagem</t>
  </si>
  <si>
    <t>Hemoglobina (eletroforese) - pesquisa e/ou dosagem</t>
  </si>
  <si>
    <t>Hemoglobina, eletroforese em gel amido ou acetato de celulose</t>
  </si>
  <si>
    <t>Hemograma com contagem de plaquetas ou frações (eritrograma, leucograma, plaquetas)</t>
  </si>
  <si>
    <t>Hemograma completo (eritograma + leucograma + avaliacao de plaquetas)</t>
  </si>
  <si>
    <t>Hemossedimentação, (VHS) - pesquisa e/ou dosagem</t>
  </si>
  <si>
    <t>Hemossedimentacao, determinacao da velocidade de</t>
  </si>
  <si>
    <t>Hemossiderina (siderócitos), sangue ou urina - pesquisa e/ou dosagem</t>
  </si>
  <si>
    <t>Hemossiderina (siderocitos), sangue ou urina</t>
  </si>
  <si>
    <t>Leucócitos, contagem</t>
  </si>
  <si>
    <t>Leucocitos, contagem global</t>
  </si>
  <si>
    <t>Meta-hemoglobina, determinação da</t>
  </si>
  <si>
    <t>Meta-hemoglobina, determinacao da</t>
  </si>
  <si>
    <t>Plaquetas, teste de agregação (por agente agregante), cada</t>
  </si>
  <si>
    <t>Plaquetas, teste de agregacao das (por agente agregante)</t>
  </si>
  <si>
    <t>Plasminogênio, dosagem</t>
  </si>
  <si>
    <t>Plasminogenio, dosagem</t>
  </si>
  <si>
    <t>Plasmódio, pesquisa</t>
  </si>
  <si>
    <t>Plasmodio, pesquisa</t>
  </si>
  <si>
    <t>Medula óssea, aspiração para mielograma ou microbiológico</t>
  </si>
  <si>
    <t>Medula ossea, aspiracao para mielograma ou microbiologico</t>
  </si>
  <si>
    <r>
      <t>Produtos de degradação da fibrina, qualitativo - pesquisa e/ou dosagem</t>
    </r>
    <r>
      <rPr>
        <sz val="8"/>
        <color indexed="14"/>
        <rFont val="Trebuchet MS"/>
        <family val="2"/>
      </rPr>
      <t xml:space="preserve"> </t>
    </r>
    <r>
      <rPr>
        <b/>
        <i/>
        <sz val="8"/>
        <color indexed="10"/>
        <rFont val="Trebuchet MS"/>
        <family val="2"/>
      </rPr>
      <t>(com diretriz definida pela ANS - nº 19)</t>
    </r>
  </si>
  <si>
    <t>Produtos de degradacao da fibrina, pesquisa de (DDI ou D + E - cada)</t>
  </si>
  <si>
    <t>Proteína C - pesquisa e/ou dosagem</t>
  </si>
  <si>
    <t>Proteina C</t>
  </si>
  <si>
    <t>Proteína S, teste funcional</t>
  </si>
  <si>
    <t>Protoporfirina eritrocitária livre - zinco - pesquisa e/ou dosagem</t>
  </si>
  <si>
    <t>Protoporfirina eritrocitaria livre - zinco</t>
  </si>
  <si>
    <t>Prova do laço</t>
  </si>
  <si>
    <t>Prova do laco</t>
  </si>
  <si>
    <t>Resistência globular, curva de</t>
  </si>
  <si>
    <t>Resistencia globular, curva de</t>
  </si>
  <si>
    <t>Reticulócitos, contagem</t>
  </si>
  <si>
    <t>Reticulocitos, contagem</t>
  </si>
  <si>
    <t>Retração do coágulo - pesquisa</t>
  </si>
  <si>
    <t>Retracao do coagulo, teste de</t>
  </si>
  <si>
    <t>Ristocetina, co-fator, teste funcional, dosagem</t>
  </si>
  <si>
    <t>Ristocetina, co-fator</t>
  </si>
  <si>
    <t>Tempo de coagulação - determinação</t>
  </si>
  <si>
    <t>Tempo de coagulacao (celite)</t>
  </si>
  <si>
    <t>Tempo de protrombina - determinação</t>
  </si>
  <si>
    <t>Tempo de protrombina</t>
  </si>
  <si>
    <t>Tempo de sangramento de IVY - deteminação</t>
  </si>
  <si>
    <t>Tempo de sangramento de Ivy (simplate)</t>
  </si>
  <si>
    <t>Tempo de trombina - determinação</t>
  </si>
  <si>
    <t>Tempo de trombina</t>
  </si>
  <si>
    <t>Tempo de tromboplastina parcial ativada - determinação</t>
  </si>
  <si>
    <t>Tempo de tromboplastina parcial ativada</t>
  </si>
  <si>
    <t>Tripanossoma, pesquisa</t>
  </si>
  <si>
    <t>Tromboelastograma  - pesquisa e/ou dosagem</t>
  </si>
  <si>
    <t>Tromboelastografia</t>
  </si>
  <si>
    <t>Anticorpo antimieloperoxidase, MPO - pesquisa e/ou dosagem</t>
  </si>
  <si>
    <t>Fator VII - pesquisa e/ou dosagem</t>
  </si>
  <si>
    <t>Fatores VII e X, dosagem dos</t>
  </si>
  <si>
    <t>Fator XIII, dosagem, teste funcional</t>
  </si>
  <si>
    <t>Fator XIII, dosagem do</t>
  </si>
  <si>
    <t>Imunofenotipagem para doença residual mínima</t>
  </si>
  <si>
    <t xml:space="preserve">Imunofenotipagem para doença residual mínima </t>
  </si>
  <si>
    <t xml:space="preserve">Imunofenotipagem para hemoglobinúria paroxistica noturna </t>
  </si>
  <si>
    <t>Imunofenotipagem de subpopulacoes linfocitarias: citometria de fluxo</t>
  </si>
  <si>
    <t>Imunofenotipagem para leucemias agudas ou sindrome mielodisplásica</t>
  </si>
  <si>
    <t>Imunofenotipagem para classificacao de leucemias/linfomas - citometro de fluxo</t>
  </si>
  <si>
    <t xml:space="preserve">Imunofenotipagem para linfoma não hodgkin / sindrome linfoproliferativa crônica </t>
  </si>
  <si>
    <t>Fator IX, dosagem do inibidor</t>
  </si>
  <si>
    <r>
      <t xml:space="preserve">Inibidor dos fatores da hemostasia, triagem </t>
    </r>
    <r>
      <rPr>
        <b/>
        <i/>
        <sz val="8"/>
        <color indexed="10"/>
        <rFont val="Trebuchet MS"/>
        <family val="2"/>
      </rPr>
      <t xml:space="preserve"> (com diretriz definida pela ANS - nº 49) </t>
    </r>
  </si>
  <si>
    <r>
      <t xml:space="preserve">Inibidor dos fatores da hemostasia, triagem </t>
    </r>
    <r>
      <rPr>
        <b/>
        <i/>
        <sz val="8"/>
        <color indexed="8"/>
        <rFont val="Trebuchet MS"/>
        <family val="2"/>
      </rPr>
      <t xml:space="preserve"> (com diretriz definida pela ANS - nº 49) </t>
    </r>
  </si>
  <si>
    <t>Proteína S livre, dosagem</t>
  </si>
  <si>
    <t>Proteina S</t>
  </si>
  <si>
    <t>Consumo de protrombina - pesquisa e/ou dosagem</t>
  </si>
  <si>
    <t>Consumo de protrombina</t>
  </si>
  <si>
    <t>Enzimas eritrocitárias, rastreio para deficiência</t>
  </si>
  <si>
    <t>Enzimas eritrocitarias, rastreio para deficiencia de (glicose 6 - fosfato desidrogenase e piruvato quinase)</t>
  </si>
  <si>
    <t>Esplenograma (citologia)</t>
  </si>
  <si>
    <t>Hemoglobinopatia - triagem (El.HB., hemoglob. fetal. reticulócitos, corpos de H, T. falcização hemácias, resist. osmótica, termo estabilidade)</t>
  </si>
  <si>
    <t>Hemoglobinopatia - triagem (El.HB., hemoglob. fetal. reticulocitos, corpos de H, T. falcizacao hemacias, resist. osmotica, termo estabilidade)</t>
  </si>
  <si>
    <t>Sulfo-hemoglobina, determinação da</t>
  </si>
  <si>
    <t>Sulfo-hemoglobina, determinacao da</t>
  </si>
  <si>
    <t>Coombs indireto</t>
  </si>
  <si>
    <t>Coombs indireto - inclui o quantitativo</t>
  </si>
  <si>
    <t>Mielograma</t>
  </si>
  <si>
    <t>Mielograma (incluia colheita)</t>
  </si>
  <si>
    <r>
      <t xml:space="preserve">Dímero D - pesquisa e/ou dosagem </t>
    </r>
    <r>
      <rPr>
        <b/>
        <i/>
        <sz val="8"/>
        <color indexed="10"/>
        <rFont val="Trebuchet MS"/>
        <family val="2"/>
      </rPr>
      <t xml:space="preserve">(com diretriz definida pela ANS - nº 19) </t>
    </r>
  </si>
  <si>
    <r>
      <t xml:space="preserve">Dímero D - pesquisa e/ou dosagem </t>
    </r>
    <r>
      <rPr>
        <b/>
        <i/>
        <sz val="8"/>
        <color indexed="8"/>
        <rFont val="Trebuchet MS"/>
        <family val="2"/>
      </rPr>
      <t xml:space="preserve">(com diretriz definida pela ANS - nº 19) </t>
    </r>
  </si>
  <si>
    <t>Tempo de sangramento (Duke) - determinação</t>
  </si>
  <si>
    <t>Tempo de sangramento (Duke)</t>
  </si>
  <si>
    <t>Coagulograma (TS, TC, prova do laço, retração do coágulo, contagem de plaquetas, tempo de protombina, tempo de tromboplastina, parcial ativado) - pesquisa e/ou dosagem</t>
  </si>
  <si>
    <t>Coagulograma (TS, TC, prova do laco, retracao do coagulo, contagem de plaquetas, tempo de protombina, tempo de tromboplastina, parcial ativado)</t>
  </si>
  <si>
    <t>Baço, exame de esfregaço de aspirado</t>
  </si>
  <si>
    <t>Linfonodo, exame de esfregaço de aspirado</t>
  </si>
  <si>
    <r>
      <t>Alfa talassemia anal molecular sangue</t>
    </r>
    <r>
      <rPr>
        <b/>
        <i/>
        <sz val="8"/>
        <color indexed="14"/>
        <rFont val="Trebuchet MS"/>
        <family val="2"/>
      </rPr>
      <t xml:space="preserve"> </t>
    </r>
    <r>
      <rPr>
        <b/>
        <i/>
        <sz val="8"/>
        <color indexed="10"/>
        <rFont val="Trebuchet MS"/>
        <family val="2"/>
      </rPr>
      <t xml:space="preserve">(com diretriz definida pela ANS - nº 110) </t>
    </r>
  </si>
  <si>
    <t>0,25 de 1A</t>
  </si>
  <si>
    <r>
      <t>Alfa talassemia anal molecular sangue</t>
    </r>
    <r>
      <rPr>
        <b/>
        <i/>
        <sz val="8"/>
        <color indexed="8"/>
        <rFont val="Trebuchet MS"/>
        <family val="2"/>
      </rPr>
      <t xml:space="preserve"> (com diretriz definida pela ANS - nº 110) </t>
    </r>
  </si>
  <si>
    <t>1,25-dihidroxi vitamina D - pesquisa e/ou dosagem</t>
  </si>
  <si>
    <t>Dihidroxi 1,25 - vitamina D</t>
  </si>
  <si>
    <t>17-cetosteróides (17-CTS) - cromatografia - pesquisa e/ou dosagem</t>
  </si>
  <si>
    <t>17-cetosteroides (17-CTS) - cromatografia</t>
  </si>
  <si>
    <t>17-cetosteróides relação alfa/beta - pesquisa e/ou dosagem</t>
  </si>
  <si>
    <t>17-cetosteroides relacao alfa/beta</t>
  </si>
  <si>
    <t>17-cetosteróides totais (17-CTS) - pesquisa e/ou dosagem</t>
  </si>
  <si>
    <t>17-cetosteroides totais (17-CTS)</t>
  </si>
  <si>
    <t>17-hidroxipregnenolona - pesquisa e/ou dosagem</t>
  </si>
  <si>
    <t>17-hidroxipregnenolona</t>
  </si>
  <si>
    <t>Ácido 5 hidróxi indol acético, dosagem na urina</t>
  </si>
  <si>
    <t>Ácido homo vanílico - pesquisa e/ou dosagem</t>
  </si>
  <si>
    <t>Acido homo vanilico</t>
  </si>
  <si>
    <t>AMP cíclico - pesquisa e/ou dosagem</t>
  </si>
  <si>
    <t>AMP-ciclico (RIE)</t>
  </si>
  <si>
    <t>Cortisol livre - pesquisa e/ou dosagem</t>
  </si>
  <si>
    <t>Cortisol livre</t>
  </si>
  <si>
    <t>Curva glicêmica (6 dosagens) - pesquisa e/ou dosagem</t>
  </si>
  <si>
    <t>Curva glicemica e insulinica (6 dosagens) (RIE)</t>
  </si>
  <si>
    <t>Curva insulínica  (6 dosagens) - pesquisa e/ou dosagem</t>
  </si>
  <si>
    <t>Curva glicemica e insulinica (4 dosagens) (RIE)</t>
  </si>
  <si>
    <t>Dosagem de receptor de progesterona ou de estrogênio</t>
  </si>
  <si>
    <t>Dosagem de receptor de progesterona ou de estrogenio</t>
  </si>
  <si>
    <t>Enzima conversora da angiotensina (ECA) - pesquisa e/ou dosagem</t>
  </si>
  <si>
    <t>Angiotensina</t>
  </si>
  <si>
    <t>Eritropoietina - pesquisa e/ou dosagem</t>
  </si>
  <si>
    <t>Eritropoietina</t>
  </si>
  <si>
    <t>Gad-Ab-antidescarboxilase do ácido - pesquisa e/ou dosagem</t>
  </si>
  <si>
    <t>GAD-Ab-Antidescarboxilase do acido</t>
  </si>
  <si>
    <t>Glucagon, dosagem</t>
  </si>
  <si>
    <t>Hormônio antidiurético (vasopressina) - pesquisa e/ou dosagem</t>
  </si>
  <si>
    <t>Hormonio antidiuretico (vasopressina)</t>
  </si>
  <si>
    <t>IGF BP3 (proteína ligadora dos fatores de crescimento "insulin-like") - pesquisa e/ou dosagem</t>
  </si>
  <si>
    <t>IGF BP3 (proteina ligadora dos fatores de crescimento insulin-like)</t>
  </si>
  <si>
    <t>N-telopeptídeo - pesquisa e/ou dosagem</t>
  </si>
  <si>
    <t>N-telopeptideo</t>
  </si>
  <si>
    <t>Paratormônio - PTH ou fração (cada) - pesquisa e/ou dosagem</t>
  </si>
  <si>
    <t>Paratormonio - PTH (RIE)</t>
  </si>
  <si>
    <t>Pregnandiol - pesquisa e/ou dosagem</t>
  </si>
  <si>
    <t>Pregnandiol</t>
  </si>
  <si>
    <t>Prova do LH-Rh, dosagem do FSH sem fornecimento de medicamento (cada)</t>
  </si>
  <si>
    <t>Prova do LH-RH, dosagem do FSH (cada amostra) (RIE)</t>
  </si>
  <si>
    <t>Prova do LH-Rh, dosagem do LH sem fornecimento de medicamento (cada)</t>
  </si>
  <si>
    <t>Prova do LH-RH, dosagem do LH (cada amostra) (RIE)</t>
  </si>
  <si>
    <t>Prova do TRH-HPR, dosagem do HPR sem fornecimento do material (cada)</t>
  </si>
  <si>
    <t>Prova do TRH-HPR: dosagem do HPR sem fornecimento do material (cada amostra) (RIE)</t>
  </si>
  <si>
    <t>Prova do TRH-TSH, dosagem do TSH sem fornecimento do material (cada)</t>
  </si>
  <si>
    <t>Prova do TRH-TSH: dosagem do TSH sem fornecimento do material (cada amostra) (RIE)</t>
  </si>
  <si>
    <t>Prova para diabete insípido (restrição hídrica  NaCL 3% vasopressina)</t>
  </si>
  <si>
    <t>Prova para diabete insipido (restricao hidrica  NaC1 3% vasopressina)</t>
  </si>
  <si>
    <t>Estrogênios totais (fenolesteróides) - pesquisa e/ou dosagem</t>
  </si>
  <si>
    <t>Estrogenios Totais (Fenolesteroides)</t>
  </si>
  <si>
    <t>Provas de função tireoideana (T3, T4, índices e TSH)</t>
  </si>
  <si>
    <t>Provas de funcao tireoideana (T3, T4, indices e TSH)</t>
  </si>
  <si>
    <t>11-desoxicorticosterona - pesquisa e/ou dosagem</t>
  </si>
  <si>
    <t>Hormônio gonodotrofico corionico quantitativo (HCG-Beta-HCG) - dosagem</t>
  </si>
  <si>
    <t>Macroprolactina - pesquisa e/ou dosagem</t>
  </si>
  <si>
    <t>17-hidroxicorticosteróides (17-OHS) - pesquisa e/ou dosagem</t>
  </si>
  <si>
    <t>Adenovírus, IgG - pesquisa e/ou dosagem</t>
  </si>
  <si>
    <t>Adenovirus, RFC para</t>
  </si>
  <si>
    <t>Adenovírus, IgM - pesquisa e/ou dosagem</t>
  </si>
  <si>
    <t>Anticandida - IgG e IgM (cada) - pesquisa e/ou dosagem</t>
  </si>
  <si>
    <t>Candidiase RFC para</t>
  </si>
  <si>
    <t>Anti-actina - pesquisa e/ou dosagem</t>
  </si>
  <si>
    <t>Anti-actina IFI</t>
  </si>
  <si>
    <t>Anti-DNA - pesquisa e/ou dosagem</t>
  </si>
  <si>
    <t>Anticorpos Anti-DNA, IFI ou HA para</t>
  </si>
  <si>
    <t>Anti-JO1 - pesquisa e/ou dosagem</t>
  </si>
  <si>
    <t>Anti-JO1, Elisa</t>
  </si>
  <si>
    <t>Anti-LA/SSB - pesquisa e/ou dosagem</t>
  </si>
  <si>
    <t>Anti-LA/SSB, Elisa</t>
  </si>
  <si>
    <t>Anti-LKM-1 - pesquisa e/ou dosagem</t>
  </si>
  <si>
    <t>Anti-LKM-1, IFI para</t>
  </si>
  <si>
    <t>Anti-RNP - pesquisa e/ou dosagem</t>
  </si>
  <si>
    <t>Anti-RNP, Elisa</t>
  </si>
  <si>
    <t>Anti-Ro/SSA - pesquisa e/ou dosagem</t>
  </si>
  <si>
    <t>Anti-Ro/SSA, Elisa</t>
  </si>
  <si>
    <t>Anti-Sm - pesquisa e/ou dosagem</t>
  </si>
  <si>
    <t>Anti-Sm</t>
  </si>
  <si>
    <t>Anticardiolipina - IgA - pesquisa e/ou dosagem</t>
  </si>
  <si>
    <t>Anticardiolipina - IgG - pesquisa e/ou dosagem</t>
  </si>
  <si>
    <t>Anticardiolipina</t>
  </si>
  <si>
    <t>Anticardiolipina - IgM - pesquisa e/ou dosagem</t>
  </si>
  <si>
    <t>Anticardiolipina, Elisa-IGM</t>
  </si>
  <si>
    <t>Anticentrômero - pesquisa e/ou dosagem</t>
  </si>
  <si>
    <t>Anticentromero</t>
  </si>
  <si>
    <t>Anticorpo antivírus da hepatite E (total) - pesquisa e/ou dosagem</t>
  </si>
  <si>
    <t>Anticorpo antivirus da hepatite E (total)</t>
  </si>
  <si>
    <t>Anticorpos anti-ilhota de langherans - pesquisa e/ou dosagem</t>
  </si>
  <si>
    <t>AC Anti-Ilhota de Langherans</t>
  </si>
  <si>
    <t>Anticorpos antiendomisio - IgG, IgM, IgA (cada) - pesquisa e/ou dosagem</t>
  </si>
  <si>
    <t>Anticorpos antiendomisio</t>
  </si>
  <si>
    <t>Anticorpos naturais - isoaglutininas, pesquisas</t>
  </si>
  <si>
    <t>Anticorpos naturais - isoaglutininas, titulagem</t>
  </si>
  <si>
    <t>Anticortex supra-renal - pesquisa e/ou dosagem</t>
  </si>
  <si>
    <t>Anticorpo Anticortex supra-renal, IFI</t>
  </si>
  <si>
    <t>Antiescleroderma (SCL 70) - pesquisa e/ou dosagem</t>
  </si>
  <si>
    <t>Anti-escleroderma (SCL 70)</t>
  </si>
  <si>
    <t>Antigliadina (glúten) - IgA - pesquisa e/ou dosagem</t>
  </si>
  <si>
    <t>Anti-gliadina (gluten)</t>
  </si>
  <si>
    <t>Antigliadina (glúten) - IgG - pesquisa e/ou dosagem</t>
  </si>
  <si>
    <t>Antimembrana basal - pesquisa e/ou dosagem</t>
  </si>
  <si>
    <t>Antimembrana basal, IFI (rim humano)</t>
  </si>
  <si>
    <t>Antimicrossomal - pesquisa e/ou dosagem</t>
  </si>
  <si>
    <t>Anticorpos Antimicrossomal, IFI ou HA para</t>
  </si>
  <si>
    <t>Antimitocondria - pesquisa e/ou dosagem</t>
  </si>
  <si>
    <t>Anticorpos Anti-mitocondria, IFI para</t>
  </si>
  <si>
    <t>Antimitocondria, M2 - pesquisa e/ou dosagem</t>
  </si>
  <si>
    <t>Antimitocondria - (M2), Elisa ou IF</t>
  </si>
  <si>
    <t>Antimúsculo cardíaco - pesquisa e/ou dosagem</t>
  </si>
  <si>
    <t>Antimusculo cardiaco - IFI</t>
  </si>
  <si>
    <t>Antimúsculo estriado - pesquisa e/ou dosagem</t>
  </si>
  <si>
    <t>Anticorpos anti-musculo estriado</t>
  </si>
  <si>
    <t>Antimúsculo liso - pesquisa e/ou dosagem</t>
  </si>
  <si>
    <t>Anticorpos-antimusculo liso, IFI para</t>
  </si>
  <si>
    <t>Antineutrófilos (anca)  C - pesquisa e/ou dosagem</t>
  </si>
  <si>
    <t>Antineutrofilos (anca), IF</t>
  </si>
  <si>
    <t>Antineutrófilos (anca)  P - pesquisa e/ou dosagem</t>
  </si>
  <si>
    <t>Antiparietal - pesquisa e/ou dosagem</t>
  </si>
  <si>
    <t>Anticorpos-anticelulas parietais, IFI para</t>
  </si>
  <si>
    <t>Antiperoxidase tireoideana - pesquisa e/ou dosagem</t>
  </si>
  <si>
    <t>Antiperoxidase tireoideana</t>
  </si>
  <si>
    <t>Aslo - pesquisa e/ou dosagem</t>
  </si>
  <si>
    <t xml:space="preserve">Anti-Estreptolisima O (ASLO), determinacao quantitativa de </t>
  </si>
  <si>
    <t>Aspergilus, reação sorológica</t>
  </si>
  <si>
    <t>Aspergilus, RFC para</t>
  </si>
  <si>
    <r>
      <t xml:space="preserve">Avidez de IgG para toxoplasmose, citomegalia, rubéloa, EB e outros, cada - pesquisa e/ou dosagem </t>
    </r>
    <r>
      <rPr>
        <b/>
        <i/>
        <sz val="8"/>
        <color indexed="8"/>
        <rFont val="Trebuchet MS"/>
        <family val="2"/>
      </rPr>
      <t xml:space="preserve"> (com diretriz definida pela ANS - nº 06) </t>
    </r>
  </si>
  <si>
    <t>Beta-2-microglobulina - pesquisa e/ou dosagem</t>
  </si>
  <si>
    <t>Beta-2-microglobulina</t>
  </si>
  <si>
    <t>Biotinidase atividade da, qualitativo - pesquisa e/ou dosagem</t>
  </si>
  <si>
    <t>Biotinase (teste do pezinho) atividade de</t>
  </si>
  <si>
    <t>Blastomicose, reação sorológica</t>
  </si>
  <si>
    <t>Blastomicose (Paracoccidioidomicose) RFC para</t>
  </si>
  <si>
    <t>Brucela - IgG - pesquisa e/ou dosagem</t>
  </si>
  <si>
    <t>Brucela, prova tubo</t>
  </si>
  <si>
    <t>Brucela - IgM - pesquisa e/ou dosagem</t>
  </si>
  <si>
    <t>C1q - pesquisa e/ou dosagem</t>
  </si>
  <si>
    <t>C1Q, IDIR</t>
  </si>
  <si>
    <t>C3 proativador - pesquisa e/ou dosagem</t>
  </si>
  <si>
    <t>C3A (fator B) - pesquisa e/ou dosagem</t>
  </si>
  <si>
    <t>C3A (fator B), IDIR</t>
  </si>
  <si>
    <t>Caxumba, IgG - pesquisa e/ou dosagem</t>
  </si>
  <si>
    <t>Caxumba, RFC para</t>
  </si>
  <si>
    <t>Caxumba, IgM - pesquisa e/ou dosagem</t>
  </si>
  <si>
    <t>Caxumba, Elisa</t>
  </si>
  <si>
    <t>Chagas IgG - pesquisa e/ou dosagem</t>
  </si>
  <si>
    <t>Chagas EIE</t>
  </si>
  <si>
    <t>Chagas IgM - pesquisa e/ou dosagem</t>
  </si>
  <si>
    <t>Chagas, IFI-IGM</t>
  </si>
  <si>
    <t>Chlamydia - IgG - pesquisa e/ou dosagem</t>
  </si>
  <si>
    <t>Chlamydia, RFC para</t>
  </si>
  <si>
    <t>Chlamydia - IgM - pesquisa e/ou dosagem</t>
  </si>
  <si>
    <t>Chlamydia.RFC para</t>
  </si>
  <si>
    <t>Cisticercose, AC - pesquisa e/ou dosagem</t>
  </si>
  <si>
    <t>Cisticercose (EIE)</t>
  </si>
  <si>
    <t>Citomegalovírus IgG - pesquisa e/ou dosagem</t>
  </si>
  <si>
    <t>Citomegalovirus-IGG, Elisa</t>
  </si>
  <si>
    <t>Citomegalovírus IgM - pesquisa e/ou dosagem</t>
  </si>
  <si>
    <t>Citomegalovirus IGM-especifica (EIE)</t>
  </si>
  <si>
    <t>Clostridium difficile, toxina A - pesquisa e/ou dosagem</t>
  </si>
  <si>
    <t>Clostridium difficile, toxina A, Elisa</t>
  </si>
  <si>
    <t>Complemento C2 - pesquisa e/ou dosagem</t>
  </si>
  <si>
    <t>Complemento C2</t>
  </si>
  <si>
    <t>Complemento C3 - pesquisa e/ou dosagem</t>
  </si>
  <si>
    <t>Complemento C3, IDIR para</t>
  </si>
  <si>
    <t>Complemento C4 - pesquisa e/ou dosagem</t>
  </si>
  <si>
    <t>Complemento C4, IDIR para</t>
  </si>
  <si>
    <t>Complemento CH-100 - pesquisa e/ou dosagem</t>
  </si>
  <si>
    <t>Complemento CH-50 - pesquisa e/ou dosagem</t>
  </si>
  <si>
    <t>Complemento CH-50, dosagem do</t>
  </si>
  <si>
    <t>Crio-aglutinina, globulina, dosagem, cada</t>
  </si>
  <si>
    <t>Crioglobulina, dosagem de</t>
  </si>
  <si>
    <t>Crio-aglutinina, globulina, pesquisa, cada</t>
  </si>
  <si>
    <t>Crioglobulinas, pesquisa de</t>
  </si>
  <si>
    <t>Cross match (prova cruzada de histocompatibilidade para transplante renal)</t>
  </si>
  <si>
    <t>Prova de compatibilidade HLA (cross-match)</t>
  </si>
  <si>
    <t>Cultura ou estimulação dos linfócitos "in vitro" por concanavalina, PHA ou pokweed</t>
  </si>
  <si>
    <t>Teste de estimulacao dos linfocitos in vitro</t>
  </si>
  <si>
    <t>Dengue - IgG e IgM (cada) - pesquisa e/ou dosagem</t>
  </si>
  <si>
    <t>Dengue, sorologia para</t>
  </si>
  <si>
    <t>Echovírus (painel) sorologia para</t>
  </si>
  <si>
    <t>Echovirus (painel) sorologia para</t>
  </si>
  <si>
    <t>Equinococose (Hidatidose), reação sorológica</t>
  </si>
  <si>
    <t>Equinococose (casoni), ID para</t>
  </si>
  <si>
    <t>Fator antinúcleo, (FAN) - pesquisa e/ou dosagem</t>
  </si>
  <si>
    <t>Fator antinucleo, (FAN) - HEP2 - IFI</t>
  </si>
  <si>
    <t>Fator reumatóide, quantitativo - pesquisa e/ou dosagem</t>
  </si>
  <si>
    <t>Fator reumatoide - turbid. ou nefelometrico</t>
  </si>
  <si>
    <t>Filaria sorologia - pesquisa e/ou dosagem</t>
  </si>
  <si>
    <t>Filariose, Elisa</t>
  </si>
  <si>
    <t>Genotipagem do sistema HLA</t>
  </si>
  <si>
    <t>Genotipagem do sistema HLA (locus A, B e C ou DR)</t>
  </si>
  <si>
    <t>Giardia, reação sorológica</t>
  </si>
  <si>
    <t>Giardia</t>
  </si>
  <si>
    <t>Helicobacter pylori - IgA - pesquisa e/ou dosagem</t>
  </si>
  <si>
    <t>Helicobacter pylori - IgG - pesquisa e/ou dosagem</t>
  </si>
  <si>
    <t>Helicobacter pylori, Elisa, IGG e IGM (cada)</t>
  </si>
  <si>
    <t>Helicobacter pylori - IgM - pesquisa e/ou dosagem</t>
  </si>
  <si>
    <t>Hepatite A - HAV - IgG - pesquisa e/ou dosagem</t>
  </si>
  <si>
    <t>Anticorpos IGG contra o virus da Hepatite A</t>
  </si>
  <si>
    <t>Hepatite A - HAV - IgM - pesquisa e/ou dosagem</t>
  </si>
  <si>
    <t xml:space="preserve">Anticorpos IGM contra o virus da Hepatite A </t>
  </si>
  <si>
    <t>Hepatite B - HBCAC - IgG (anti-core IgG ou Acoreg) - pesquisa e/ou dosagem</t>
  </si>
  <si>
    <t>Anticorpos contra antigeno C da Hepatite B  (anti-HBc)</t>
  </si>
  <si>
    <t>Hepatite B - HBCAC - IgM (anti-core IgM ou Acorem) - pesquisa e/ou dosagem</t>
  </si>
  <si>
    <t>Anticorpos IGM contra antigeno C da Hepatite B (anti-HBc-IGM)</t>
  </si>
  <si>
    <t>Hepatite B - HBeAC (anti HBE) - pesquisa e/ou dosagem</t>
  </si>
  <si>
    <t>Anticorpos contra antigeno E da Hepatite B  (anti-HBe)</t>
  </si>
  <si>
    <t>Hepatite B - HBeAG (antígeno "E") - pesquisa e/ou dosagem</t>
  </si>
  <si>
    <t>Antigeno E da Hepatite B (HBe AG)</t>
  </si>
  <si>
    <t>Hepatite B - HBSAC (anti-antígeno de superfície) - pesquisa e/ou dosagem</t>
  </si>
  <si>
    <t>Anticorpos contra antigeno superficie da Hepatite B  (anti-HBs)</t>
  </si>
  <si>
    <t>Hepatite B - HBSAG (AU, antígeno austrália) - pesquisa e/ou dosagem</t>
  </si>
  <si>
    <t>Antigeno Australia (HBs-AG) RIE ou EIE para</t>
  </si>
  <si>
    <t>Hepatite C - anti-HCV - pesquisa e/ou dosagem</t>
  </si>
  <si>
    <t xml:space="preserve">Anticorpos Hepatite C </t>
  </si>
  <si>
    <t>Hepatite C - anti-HCV - IgM - pesquisa e/ou dosagem</t>
  </si>
  <si>
    <t>Hepatite C - imunoblot - pesquisa e/ou dosagem</t>
  </si>
  <si>
    <t>Hepatite delta, anticorpo IgG - pesquisa e/ou dosagem</t>
  </si>
  <si>
    <t>Anticorpos contra antigeno delta da Hepatite</t>
  </si>
  <si>
    <t>Hepatite delta, anticorpo IgM - pesquisa e/ou dosagem</t>
  </si>
  <si>
    <t>Hepatite delta, antígeno - pesquisa e/ou dosagem</t>
  </si>
  <si>
    <t>Herpes simples - IgG - pesquisa e/ou dosagem</t>
  </si>
  <si>
    <t>Herpes simples, pesquisa de anticorpos IGG para</t>
  </si>
  <si>
    <t>Herpes simples - IgM - pesquisa e/ou dosagem</t>
  </si>
  <si>
    <t>Herpes Simples, pesquisa de anticorpos IGM para</t>
  </si>
  <si>
    <t>Herpes zoster - IgG - pesquisa e/ou dosagem</t>
  </si>
  <si>
    <t>Herpes Zoster, pesquisa de anticorpos IGG para</t>
  </si>
  <si>
    <t>Herpes zoster - IgM - pesquisa e/ou dosagem</t>
  </si>
  <si>
    <t>Herpes zoster, pesquisa de anticorpos IGM para</t>
  </si>
  <si>
    <t>Hipersensibilidade retardada (intradermo reação IDeR ) candidina, caxumba, estreptoquinase-dornase, PPD, tricofitina, vírus vacinal, outro(s), cada</t>
  </si>
  <si>
    <t>Hipersensibilidade retardada (inclui ID para candidina, tricofitina, PPD, estreptoquinasedornase, caxumba, virus vacinal), teste para</t>
  </si>
  <si>
    <t>Histona - pesquisa e/ou dosagem</t>
  </si>
  <si>
    <t>Histona</t>
  </si>
  <si>
    <t>Histoplasmose, reação sorológica</t>
  </si>
  <si>
    <t>Histoplasmose, RFC ou aglutinacao pelo latex para</t>
  </si>
  <si>
    <t>HIV - antígeno P24 - pesquisa e/ou dosagem</t>
  </si>
  <si>
    <t>Antigeno HTLV III (HIV) EIE</t>
  </si>
  <si>
    <t>HIV1 ou HIV2, pesquisa de anticorpos</t>
  </si>
  <si>
    <t>Anticorpo anti-HIV1 ou HIV2, (EIE)</t>
  </si>
  <si>
    <t>HIV1+ HIV2, (determinação conjunta), pesquisa de anticorpos</t>
  </si>
  <si>
    <t>HIV1+ HIV2, (determinacao conjunta)</t>
  </si>
  <si>
    <t>HLA-DR - pesquisa e/ou dosagem</t>
  </si>
  <si>
    <t>HLA - DR</t>
  </si>
  <si>
    <t>HLA-DR+DQ - pesquisa e/ou dosagem</t>
  </si>
  <si>
    <t>HLA-DR+DQ</t>
  </si>
  <si>
    <t>HTLV1 ou HTLV2 pesquisa de anticorpo (cada)</t>
  </si>
  <si>
    <t xml:space="preserve">HTLV1 ou HTLV2  (virus da parapesia espatica tropical), AC pesquisa </t>
  </si>
  <si>
    <t>IgA - pesquisa e/ou dosagem</t>
  </si>
  <si>
    <t>IgA, IDR para</t>
  </si>
  <si>
    <t>IgD - pesquisa e/ou dosagem</t>
  </si>
  <si>
    <t>IgD, IDIR</t>
  </si>
  <si>
    <t>IgE, grupo específico, cada - pesquisa e/ou dosagem</t>
  </si>
  <si>
    <t>IgE, grupo especifico, cada</t>
  </si>
  <si>
    <t>IgE, por alérgeno (cada) - pesquisa e/ou dosagem</t>
  </si>
  <si>
    <t>IgE, por alergeno (cada)</t>
  </si>
  <si>
    <t>IgE, total - pesquisa e/ou dosagem</t>
  </si>
  <si>
    <t>IgE (Total e especifica por alergeno e por dosagem) (RIE)</t>
  </si>
  <si>
    <t>IgG - pesquisa e/ou dosagem</t>
  </si>
  <si>
    <t>IgG, IDR para</t>
  </si>
  <si>
    <t>IgG, subclasses 1,2,3,4 (cada) - pesquisa e/ou dosagem</t>
  </si>
  <si>
    <t>IgG, subclasses 1,2,3,4 - IDIR (cada)</t>
  </si>
  <si>
    <t>IgM - pesquisa e/ou dosagem</t>
  </si>
  <si>
    <t>Imunoeletroforese (estudo da gamopatia) - pesquisa e/ou dosagem</t>
  </si>
  <si>
    <t>Imunoeletroforese (estudo da gamopatia monoclonal)</t>
  </si>
  <si>
    <t>Inibidor de C1 esterase - pesquisa e/ou dosagem</t>
  </si>
  <si>
    <t>Inibidor de C1 esterase</t>
  </si>
  <si>
    <t>Isospora, pesquisa de antígeno - pesquisa e/ou dosagem</t>
  </si>
  <si>
    <t>Legionella - IgG e IgM (cada) - pesquisa e/ou dosagem</t>
  </si>
  <si>
    <t>Legionella - IFI</t>
  </si>
  <si>
    <t>Leishmaniose - IgG e IgM (cada) - pesquisa e/ou dosagem</t>
  </si>
  <si>
    <t>Leishmaniose, IFI para</t>
  </si>
  <si>
    <t>Leptospirose - IgG - pesquisa e/ou dosagem</t>
  </si>
  <si>
    <t>Leptospirose - IFI ou Elisa - IGG</t>
  </si>
  <si>
    <t>Leptospirose - IgM - pesquisa e/ou dosagem</t>
  </si>
  <si>
    <t>Leptospirose - IFI ou Elisa - IGM</t>
  </si>
  <si>
    <t>Leptospirose, aglutinação - pesquisa</t>
  </si>
  <si>
    <t>Leptospirose, reacao de aglutinacao (macro e microscopia)</t>
  </si>
  <si>
    <t>Linfócitos T "helper" contagem de (IF com OKT-4) (CD-4+) citometria de fluxo</t>
  </si>
  <si>
    <t xml:space="preserve">Linfocitos T helper contagem de (IF com OKT-4) (CD-4+) </t>
  </si>
  <si>
    <t>Linfócitos T supressores contagem de (IF com OKT-8) (D-8) citometria de fluxo</t>
  </si>
  <si>
    <t xml:space="preserve">Linfocitos T supressores contagem de (IF com OKT-8) (CD-8) </t>
  </si>
  <si>
    <t>Listeriose, reação sorológica</t>
  </si>
  <si>
    <t>Listeriose, reacao de aglutinacao para</t>
  </si>
  <si>
    <t>Lyme - IgG - pesquisa e/ou dosagem</t>
  </si>
  <si>
    <t>Sorologia para doenca de Lyme</t>
  </si>
  <si>
    <t>Lyme - IgM - pesquisa e/ou dosagem</t>
  </si>
  <si>
    <t>Malária - IgG - pesquisa e/ou dosagem</t>
  </si>
  <si>
    <t>Malaria, IFI para</t>
  </si>
  <si>
    <t>Malária - IgM - pesquisa e/ou dosagem</t>
  </si>
  <si>
    <t>Micoplasma pneumoniae - IgG - pesquisa e/ou dosagem</t>
  </si>
  <si>
    <t>Micoplasma pneumoniae (PPLO) - ELISA - IGG</t>
  </si>
  <si>
    <t>Micoplasma pneumoniae - IgM - pesquisa e/ou dosagem</t>
  </si>
  <si>
    <t>Micoplasma pneumoniae (PPLO) - Elisa - IGM</t>
  </si>
  <si>
    <t>Mononucleose - Epstein BARR - IgG - pesquisa e/ou dosagem</t>
  </si>
  <si>
    <t>Epstein BARR, pesquissa de antocorpos contra o virus (IGG ou IGM)</t>
  </si>
  <si>
    <t>Mononucleose, anti-VCA (EBV) IgG - pesquisa e/ou dosagem</t>
  </si>
  <si>
    <t>Mononucleose, anti-VCA (EBV) IgM - pesquisa e/ou dosagem</t>
  </si>
  <si>
    <t>Outros testes bioquímicos para determinação do risco fetal (cada)</t>
  </si>
  <si>
    <t>Parvovírus - IgG, IgM (cada) - pesquisa e/ou dosagem</t>
  </si>
  <si>
    <t>Peptídio intestinal vasoativo, dosagem</t>
  </si>
  <si>
    <t>PPD (tuberculina), IDeR</t>
  </si>
  <si>
    <t>PPD (tuberculina), ID de</t>
  </si>
  <si>
    <t>Reação sorológica para coxsackie, neutralização IgG</t>
  </si>
  <si>
    <t>Reacao sorologica para coxsackie</t>
  </si>
  <si>
    <t>Rubéola - IgG - pesquisa e/ou dosagem</t>
  </si>
  <si>
    <t>Rubeola - anticorpos IgG, EIE para</t>
  </si>
  <si>
    <t>Rubéola - IgM - pesquisa e/ou dosagem</t>
  </si>
  <si>
    <t>Rubeola - anticorpos IgM, EIE para</t>
  </si>
  <si>
    <t>Schistosomose - IgG - pesquisa e/ou dosagem</t>
  </si>
  <si>
    <t xml:space="preserve">Schistosomose, RFC ou IFI </t>
  </si>
  <si>
    <t>Schistosomose - IgM - pesquisa e/ou dosagem</t>
  </si>
  <si>
    <t>Sífilis - FTA-ABS-IgG - pesquisa</t>
  </si>
  <si>
    <t>FTA-ABS, IDI para Sifilis</t>
  </si>
  <si>
    <t>Sífilis - FTA-ABS-IgM - pesquisa</t>
  </si>
  <si>
    <t>Sifilis - FTA-ABS-IgM</t>
  </si>
  <si>
    <t>Sífilis - TPHA - pesquisa</t>
  </si>
  <si>
    <t>Treponema Pallidum (TPHA), reacao de hemaglutinacao</t>
  </si>
  <si>
    <t>Sífilis - VDRL</t>
  </si>
  <si>
    <t>VDRL, (inclusive quantitativo) reacao de, ou outros similares</t>
  </si>
  <si>
    <t>Toxocara cannis - IgG - pesquisa e/ou dosagem</t>
  </si>
  <si>
    <t>Toxacara Canis, Reacao Sorologica Para</t>
  </si>
  <si>
    <t>Toxocara cannis - IgM - pesquisa e/ou dosagem</t>
  </si>
  <si>
    <t>Toxocara cannis, reacao sorologica para</t>
  </si>
  <si>
    <t>Toxoplasmose IgG - pesquisa e/ou dosagem</t>
  </si>
  <si>
    <t>Toxoplasmose(IFI-IGG e IFI-IGM), reacoes de imunoflorescencia para</t>
  </si>
  <si>
    <t>Toxoplasmose IgM - pesquisa e/ou dosagem</t>
  </si>
  <si>
    <t>Toxoplasmose (IGG ou IGM), EIE cada</t>
  </si>
  <si>
    <t>Urease, teste rápido para helicobacter pylori</t>
  </si>
  <si>
    <t>Lavado gastrico, colheita por</t>
  </si>
  <si>
    <t>Vírus sincicial respiratório - Elisa - IgG - pesquisa e/ou dosagem</t>
  </si>
  <si>
    <t>Vírus, (sincicial, respiratório) pesquisa direta (IFI)</t>
  </si>
  <si>
    <t>Waaler-Rose (fator reumatóide) - pesquisa e/ou dosagem</t>
  </si>
  <si>
    <t>Waaler-Rose (fator reumatoide), teste de</t>
  </si>
  <si>
    <t>Western Blot (anticorpos anti-HIV) - pesquisa e/ou dosagem</t>
  </si>
  <si>
    <t xml:space="preserve">Anticorpos anti-HTLV-III, Western Blot </t>
  </si>
  <si>
    <t>Western Blot (anticorpos anti-HTVI ou HTLVII) (cada) - pesquisa e/ou dosagem</t>
  </si>
  <si>
    <t>Anticorpos Anti-HTLV-III (HIV), Western Blot</t>
  </si>
  <si>
    <t>Alérgenos - perfil antigênico (painel C/36 antígenos) - pesquisa e/ou dosagem</t>
  </si>
  <si>
    <t>Alergenos - perfil antigenico (painel C/36 antigenos)</t>
  </si>
  <si>
    <t>Antifígado (glomérulo, tub. Renal corte rim de rato), IFI - pesquisa e/ou dosagem</t>
  </si>
  <si>
    <t>Anticorpo antifigado, IFI</t>
  </si>
  <si>
    <t>Chagas, hemoaglutinação</t>
  </si>
  <si>
    <t>Chagas - Elisa Total</t>
  </si>
  <si>
    <t>Chagas (Machado Guerreiro)</t>
  </si>
  <si>
    <t>Chagas, RFC (Machado Guerreiro), para</t>
  </si>
  <si>
    <t>Complemento C3, C4 - turbid. ou nefolométrico C3A - pesquisa e/ou dosagem</t>
  </si>
  <si>
    <t>Complemento C3, C4 - turbid. ou nefelometrico (cada) C3A</t>
  </si>
  <si>
    <t>Crioglobulinas, caracterização - imunoeletroforese</t>
  </si>
  <si>
    <t>Crioglobulinas, caracterizacao - imunoeletroforese</t>
  </si>
  <si>
    <t>DNCB - teste de contato</t>
  </si>
  <si>
    <t>Fator reumatóide, teste do látex (qualitativo) - pesquisa</t>
  </si>
  <si>
    <t>Fator reumatoide, teste do latex para</t>
  </si>
  <si>
    <t>NBT estimulado</t>
  </si>
  <si>
    <t>Sarampo - anticorpos IgG - pesquisa e/ou dosagem</t>
  </si>
  <si>
    <t>Sarampo, anticorpos IGG ou IGM antivirua do (cada)</t>
  </si>
  <si>
    <t>Sarampo - anticorpos IgM - pesquisa e/ou dosagem</t>
  </si>
  <si>
    <t>Toxoplasmose - IgA - pesquisa e/ou dosagem</t>
  </si>
  <si>
    <t>Toxoplasmose, Elisa - IGA</t>
  </si>
  <si>
    <t>Varicela, IgG - pesquisa e/ou dosagem</t>
  </si>
  <si>
    <t>Varicela, IGG, Elisa</t>
  </si>
  <si>
    <t>Varicela, IgM - pesquisa e/ou dosagem</t>
  </si>
  <si>
    <t>Varicela, IGM, Elisa</t>
  </si>
  <si>
    <r>
      <t>HER2 dosagem do receptor</t>
    </r>
    <r>
      <rPr>
        <b/>
        <i/>
        <sz val="8"/>
        <color indexed="10"/>
        <rFont val="Trebuchet MS"/>
        <family val="2"/>
      </rPr>
      <t xml:space="preserve"> (com diretriz definida pela ANS - nº 30) </t>
    </r>
  </si>
  <si>
    <r>
      <t>HER2 dosagem do receptor</t>
    </r>
    <r>
      <rPr>
        <b/>
        <i/>
        <sz val="8"/>
        <color indexed="8"/>
        <rFont val="Trebuchet MS"/>
        <family val="2"/>
      </rPr>
      <t xml:space="preserve"> (com diretriz definida pela ANS - nº 30) </t>
    </r>
  </si>
  <si>
    <t>Sífilis anticorpo total - pesquisa e/ou dosagem</t>
  </si>
  <si>
    <t>Sífilis IgM - pesquisa e/ou dosagem</t>
  </si>
  <si>
    <t>Amebíase, IgG - pesquisa e/ou dosagem</t>
  </si>
  <si>
    <t>Mononucleose, sorologia para (Monoteste ou Paul-Bunnel), cada</t>
  </si>
  <si>
    <t>0,04 de 1A</t>
  </si>
  <si>
    <t>Psitacose - IgG - pesquisa e/ou dosagem</t>
  </si>
  <si>
    <t>Psitacose - IgM - pesquisa e/ou dosagem</t>
  </si>
  <si>
    <t>Proteína C reativa, qualitativa - pesquisa</t>
  </si>
  <si>
    <t>40308383</t>
  </si>
  <si>
    <t>Proteína C reativa, qualitativa, pesquisa (látex)</t>
  </si>
  <si>
    <t>Proteína C reativa, quantitativa - pesquisa e/ou dosagem</t>
  </si>
  <si>
    <t>Proteina C reativa, determinacao quantitativa da</t>
  </si>
  <si>
    <t>Aslo, quantitativo - pesquisa e/ou dosagem</t>
  </si>
  <si>
    <t>Paracoccidioidomicose, anticorpos totais / IgG - pesquisa e/ou dosagem</t>
  </si>
  <si>
    <t>Ameba, pesquisa</t>
  </si>
  <si>
    <t>Anticorpos antipneumococos</t>
  </si>
  <si>
    <t>Anti transglutaminase tecidual - IgA</t>
  </si>
  <si>
    <t xml:space="preserve">Acetilcolina, anticorpos bloqueador receptor </t>
  </si>
  <si>
    <t>Adenosina de aminase (ADA) - pesquisa e/ou dosagem em líquidos orgânicos</t>
  </si>
  <si>
    <t>Adenosina de aminase (ADA)</t>
  </si>
  <si>
    <t>Bioquímica ICR (proteínas + pandy + glicose + cloro) - pesquisa e/ou dosagem em líquidos orgânicos</t>
  </si>
  <si>
    <t>Bioquimica LCR (proteinas + pandy + glicose + cloro)</t>
  </si>
  <si>
    <t>Células, contagem total e específica - pesquisa e/ou dosagem em líquidos orgânicos</t>
  </si>
  <si>
    <t>Celulas, contagem especifica de</t>
  </si>
  <si>
    <t>Células, pesquisa de células neoplásicas (citologia oncótica) - pesquisa e/ou dosagem em líquidos orgânicos</t>
  </si>
  <si>
    <t>Exame citopatologico oncotico de liquidos (ascitico, pleural, urina, escarro, etc)</t>
  </si>
  <si>
    <t>Criptococose, cândida, aspérgilus (látex) - pesquisa e/ou dosagem em líquidos orgânicos</t>
  </si>
  <si>
    <t>Criptococose (reacao para latex ou IF (inclui titulacao))</t>
  </si>
  <si>
    <t>Eletroforese de proteínas no líquor, com concentração - pesquisa e/ou dosagem em líquidos orgânicos</t>
  </si>
  <si>
    <t>Eletroforese de proteinas com concentracao</t>
  </si>
  <si>
    <t>H. Influenzae, S. Pneumonieae, N. Meningitidis A, B e C W135 (cada) - pesquisa e/ou dosagem em líquidos orgânicos</t>
  </si>
  <si>
    <t>Latex (H. Influenzae mais S. Pneumonieae, N. Meningitidis A, B e C outras), (cada)</t>
  </si>
  <si>
    <t>Haemophilus influenzae - pesquisa de anticorpos (cada)- pesquisa e/ou dosagem em líquidos orgânicos</t>
  </si>
  <si>
    <t>Haemophilus influenzae - EIE pesquisa de</t>
  </si>
  <si>
    <t>Índice de imunoprodução (eletrof. e IgG em soro e líquor) - pesquisa e/ou dosagem</t>
  </si>
  <si>
    <t>indice de imunoproducao (eletrof. e IgG em soro e liquor)</t>
  </si>
  <si>
    <t>LCR ambulatorial rotina (aspectos cor + índice de cor + contagem global e  específica  de leucócitos e  hemácias + citologia  oncótica + proteína + glicose + cloro + eletroforese  com  concentração + IgG + reações para neurocisticercose (2) + reações para neuroles (2)</t>
  </si>
  <si>
    <t>Rotina do liquor (caracteres gerais, contagem global e especificada de celulas, dosagem de cloretos, glicose, proteinas, reacoes de globulinas e reacoes de VDRL)</t>
  </si>
  <si>
    <t>LCR hospitalar neurologia (aspectos cor + índices de cor + contagem global e específica de  leucócitos e hemácias + proteína + glicose + cloro + reações para neurocisticercose (2) + reações para  neurolues (2) + bacterioscopia + cultura + látex para bactérias)</t>
  </si>
  <si>
    <t>LCR pronto socorro (aspectos cor + índice  de cor + contagem  global  e  específica  de  leucócitos  e hemácias + proteína + glicose + cloro + lactato + bacterioscopia + cultura + látex para bactérias)</t>
  </si>
  <si>
    <t>Pesquisa de bandas oligoclonais por isofocalização - pesquisa e/ou dosagem em líquidos orgânicos</t>
  </si>
  <si>
    <t>Proteína mielina básica, anticorpo anti - pesquisa e/ou dosagem em líquidos orgânicos</t>
  </si>
  <si>
    <t>Proteina mielina basica (RIE ou EIE)i</t>
  </si>
  <si>
    <t>Aminoácidos no líquido cefalorraquidiano</t>
  </si>
  <si>
    <t>Anticorpo antiespermatozóide - pesquisa e/ou dosagem em líquidos orgânicos</t>
  </si>
  <si>
    <t>Anticorpo antiespermatozoides, pesquisa de</t>
  </si>
  <si>
    <t>Espermograma (caracteres físicos, pH, fludificação, motilidade, vitalidade, contagem e morfologia)</t>
  </si>
  <si>
    <t>Espermograma (caracteres fisicos, pH, fludificacao, motilidade, vitalidade, contagem e morfologia)</t>
  </si>
  <si>
    <t>Espermograma e teste de penetração "in vitro", velocidade penetração vertical, colocação  vital, teste de revitalização</t>
  </si>
  <si>
    <t>Espermograma e teste de penetracao in vitro, velocidade penetracao vertical, colocacao vital, teste de revitalizacao</t>
  </si>
  <si>
    <t>Clements, teste</t>
  </si>
  <si>
    <t>Espectrofotometria de líquido amniótico</t>
  </si>
  <si>
    <t xml:space="preserve">Espectrofotometria </t>
  </si>
  <si>
    <t>Fosfolipídios (relação lecitina/esfingomielina) - pesquisa e/ou dosagem em líquidos orgânicos</t>
  </si>
  <si>
    <t>Fosfolipidios (relacao lecitina/esfingomielina)</t>
  </si>
  <si>
    <t>Maturidade pulmonar fetal - - pesquisa e/ou dosagem em líquidos orgânicos</t>
  </si>
  <si>
    <t>Maturidade pulmonar fetal (fluorescencia polorizada)</t>
  </si>
  <si>
    <t>Rotina do líquido amniótico-amniograma (citológico espectrofotometria, creatinina e teste de clements)</t>
  </si>
  <si>
    <t>Rotina do liquido amniotico-amniograma (citologico espectrofotometria, creatinina e teste de clements)</t>
  </si>
  <si>
    <t>Cristais com luz polarizada - pesquisa e/ou dosagem em líquidos orgânicos</t>
  </si>
  <si>
    <t>Cristais com luz polarizada, pesquisa</t>
  </si>
  <si>
    <t>Ragócitos, pesquisa</t>
  </si>
  <si>
    <t>Ragocitos, pesquisa</t>
  </si>
  <si>
    <t>Rotina líquido sinovial - caracteres físicos, citologia, proteínas, ácido úrico, látex p/ F.R., BACT.</t>
  </si>
  <si>
    <t>Rotina liquido sinovial (caracteres fisicos, citologia, glicose, proteinas, e fracoes, acido urico, prova do latex para fator reumatoide, bacteroscopia)</t>
  </si>
  <si>
    <t>A fresco, exame</t>
  </si>
  <si>
    <t>Antibiograma p/ bacilos álcool-resistentes - drogas de 2 linhas</t>
  </si>
  <si>
    <t>Antibiograma para bacilos alcool-acido-resistentes-drogas de 2 linha</t>
  </si>
  <si>
    <t>Antígenos fúngicos, pesquisa</t>
  </si>
  <si>
    <t>Antigenos de bacterias ou fungos, pesquisa</t>
  </si>
  <si>
    <t>B.A.A.R. (Ziehl ou fluorescência, pesquisa direta e após homogeneização) - pesquisa</t>
  </si>
  <si>
    <t>Bacilos Alcool-Acido-Resistentes (Ziehl ou fluorescencia direta, pesquisa direta e apos homogeneizacao)</t>
  </si>
  <si>
    <t>Bacterioscopia (Gram, Ziehl, Albert  etc), por lâmina</t>
  </si>
  <si>
    <t>Bacterioscopia (Gram, Ziehl, Albert  etc), por lamina</t>
  </si>
  <si>
    <t>Chlamydia, cultura</t>
  </si>
  <si>
    <t>Chlamydia, cultura ou EIE para</t>
  </si>
  <si>
    <t>Cólera - identificação (sorotipagem incluída)</t>
  </si>
  <si>
    <t>Colera - identificacao (sorotipagem incluida)</t>
  </si>
  <si>
    <t>Corpúsculos de Donovani, pesquisa direta de</t>
  </si>
  <si>
    <t>Corpusculos de donovani, pesquisa direta de</t>
  </si>
  <si>
    <t>Criptococo (tinta da China), pesquisa de</t>
  </si>
  <si>
    <t>Criptosporidium, pesquisa</t>
  </si>
  <si>
    <t>Cultura bacteriana (em diversos materiais biológicos)</t>
  </si>
  <si>
    <t>Culturas em gerais compreendendo cito-paracitologico (quando necessario, bacteroscopico e identificacao de bacterias aerobias e materiais ou liquidos organicos, tais como, exsudatos, transudatos, escarro, esperma, liquor, urina e secrecoes (vaginais, uret</t>
  </si>
  <si>
    <t>Cultura para bactérias anaeróbicas</t>
  </si>
  <si>
    <t>Anaerobicas cultura para bacterias</t>
  </si>
  <si>
    <t>Cultura para fungos</t>
  </si>
  <si>
    <t>Fungos cultura (micoses superficiais)</t>
  </si>
  <si>
    <t>Cultura para mycobacterium</t>
  </si>
  <si>
    <t>Cultura de BK</t>
  </si>
  <si>
    <t>Cultura quantitativa de secreções pulmonares, quando necessitar tratamento prévio c/ N.C.A.</t>
  </si>
  <si>
    <t>Cultura quantitativa de secrecoes pulmonares, quando necessitar tratamento previo c/ N.A.C.</t>
  </si>
  <si>
    <t>Cultura, fezes: salmonela, shigellae e esc. Coli enteropatogênicas, enteroinvasora (sorol. Incluída) + campylobacter SP. + E. Coli entero-hemorrágica</t>
  </si>
  <si>
    <t xml:space="preserve">Fezes, cultura para campylobacter SP ou Yersinia enterocolitica (cada) </t>
  </si>
  <si>
    <t>Cultura, fezes: salmonella, shigella e escherichia coli enteropatogênicas (sorologia incluída)</t>
  </si>
  <si>
    <t>Fezes, cultura para salmonella, shigella e escherichia coli enteropatogenicas (sorologia incluida)</t>
  </si>
  <si>
    <t>Cultura, herpesvírus ou outro</t>
  </si>
  <si>
    <t>Herpesvirus, ou outro-cultura para</t>
  </si>
  <si>
    <t>Cultura, micoplasma ou ureaplasma</t>
  </si>
  <si>
    <t>Micoplasma, cultura para</t>
  </si>
  <si>
    <t>Cultura, urina com contagem de colônias</t>
  </si>
  <si>
    <t>Urina com contagem de colonias, cultura de, inclui antibiograma quando necessario</t>
  </si>
  <si>
    <t>Estreptococos - A, teste rápido</t>
  </si>
  <si>
    <t>Estreptococos - A, teste rapido</t>
  </si>
  <si>
    <t>Fungos, pesquisa de (a fresco lactofenol, tinta da China)</t>
  </si>
  <si>
    <t>Hemocultura (por amostra)</t>
  </si>
  <si>
    <t>Hemocultura (por amostra), antibiograma incluido quando necessario</t>
  </si>
  <si>
    <t>Hemocultura automatizada (por amostra)</t>
  </si>
  <si>
    <t>Hemocultura para bactérias anaeróbias (por amostra)</t>
  </si>
  <si>
    <t>Hemocultura para bacterias anaerobias (por amostra)</t>
  </si>
  <si>
    <t>Hemophilus (bordetella) pertussis - pesquisa</t>
  </si>
  <si>
    <t>Hemophilus, (bordetella) pertussis (imunoflorescencia direta)</t>
  </si>
  <si>
    <t>Hansen, pesquisa de (por material)</t>
  </si>
  <si>
    <t>Lepra (hansen), pesquisa de (por material)</t>
  </si>
  <si>
    <t>Leptospira (campo escuro após concentração) pesquisa</t>
  </si>
  <si>
    <t>Leptospira (campo escuro após concentracao), pesquisa de</t>
  </si>
  <si>
    <t>Microorganismos - teste de sensibilidade a drogas MIC, por droga testada</t>
  </si>
  <si>
    <t>Mycobacteria - teste de sensibilidade a drogas por automacao ou MIC, por droga testada</t>
  </si>
  <si>
    <t>Paracoccidioides, pesquisa de</t>
  </si>
  <si>
    <t>Pneumocysti carinii, pesquisa por coloração especial</t>
  </si>
  <si>
    <t>Pneumocysti carinii, pesquisa de</t>
  </si>
  <si>
    <t>Rotavírus, pesquisa, Elisa</t>
  </si>
  <si>
    <t>Fezes, pesquisa de Rotavirus (EIE)</t>
  </si>
  <si>
    <t>Treponema (campo escuro) - pesquisa</t>
  </si>
  <si>
    <t>Treponema (campo escuro), pesquisa de</t>
  </si>
  <si>
    <t>Citomegalovírus - shell vial - pesquisa</t>
  </si>
  <si>
    <t>Microsporídia, pesquisa nas fezes</t>
  </si>
  <si>
    <t>Sarcoptes scabei, pesquisa</t>
  </si>
  <si>
    <t>Cultura automatizada - MICROBIOLOGIA</t>
  </si>
  <si>
    <t>Cultura Automatizada</t>
  </si>
  <si>
    <t>Antibiograma (teste de sensibilidade e antibióticos e quimioterápicos), por bactéria - não automatizado</t>
  </si>
  <si>
    <t>Antibiograma (teste de sensibilidade para antibioticos e quimioterapicos)</t>
  </si>
  <si>
    <t>Antibiograma automatizado</t>
  </si>
  <si>
    <t>Leishmania, pesquisa - pesquisa</t>
  </si>
  <si>
    <t>Pesquisa de antígenos bacterianos</t>
  </si>
  <si>
    <t>Antígeno de bactérias ou fungos - pesquisa</t>
  </si>
  <si>
    <t>Pesquisa de antígenos entamoeba histolytica</t>
  </si>
  <si>
    <t>Protozoários, cultura para</t>
  </si>
  <si>
    <t>Teste de sensibilidade mycobacterium cepas de bactérias</t>
  </si>
  <si>
    <t>Antifungigrama</t>
  </si>
  <si>
    <t>Cultura, para agentes multirresistentes, vários materiais</t>
  </si>
  <si>
    <t>0,10 de 1A</t>
  </si>
  <si>
    <t>Cultura quantitativa queimados (pele)</t>
  </si>
  <si>
    <t>Cultura em leite materno</t>
  </si>
  <si>
    <t>Ácido cítrico - pesquisa e/ou dosagem na urina</t>
  </si>
  <si>
    <t>Acido citrico</t>
  </si>
  <si>
    <t>Ácido homogentísico - pesquisa e/ou dosagem na urina</t>
  </si>
  <si>
    <t>Acido homogentisico, dosagem de</t>
  </si>
  <si>
    <t>Cálculos urinários - análise</t>
  </si>
  <si>
    <t>Calculos urinarios, exame qualitativo de</t>
  </si>
  <si>
    <t>Catecolaminas fracionadas - dopamina, epinefrina, norepinefrina (cada) - pesquisa e/ou dosagem na urina</t>
  </si>
  <si>
    <t>Catecolaminas livres urinarias</t>
  </si>
  <si>
    <t>Coproporfirina III - pesquisa e/ou dosagem na urina</t>
  </si>
  <si>
    <t>Coproporfirina III, dosagem de</t>
  </si>
  <si>
    <t>Corpos cetônicos, pesquisa - na urina</t>
  </si>
  <si>
    <t>Corpos cetonicos, pesquisa</t>
  </si>
  <si>
    <t>Cromatografia de açúcares - na urina</t>
  </si>
  <si>
    <t>Cromatografia de acucares (melituria)</t>
  </si>
  <si>
    <t>Dismorfismo eritrocitário, pesquisa (contraste de fase) - na urina</t>
  </si>
  <si>
    <t>Dismorfismo eritrocitario, pesquisa de</t>
  </si>
  <si>
    <t>Erros inatos do metabolismo baterias de testes químicos de triagem em urina (mínimo de 6 testes)</t>
  </si>
  <si>
    <t>Erros inatos do metabolismo, pesquisa de (inclui pesquisa de aminoaciduria, melituria e mucopolissacaridose)</t>
  </si>
  <si>
    <t>Frutosúria, pesquisa</t>
  </si>
  <si>
    <t>Frutosuria, pesquisa</t>
  </si>
  <si>
    <t>Galactosúria, pesquisa</t>
  </si>
  <si>
    <t>Galactosuria, pesquisa</t>
  </si>
  <si>
    <t>Lipóides, pesquisa - na urina</t>
  </si>
  <si>
    <t>Lipoides, pesquisa</t>
  </si>
  <si>
    <t>Melanina, pesquisa - na urina</t>
  </si>
  <si>
    <t>Melanina, pesquisa</t>
  </si>
  <si>
    <t>Metanefrinas urinárias, dosagem</t>
  </si>
  <si>
    <t>Metanefrinas urinarias, dosagem das</t>
  </si>
  <si>
    <t>Microalbuminúria</t>
  </si>
  <si>
    <t>Microalbuminuria (RIE)</t>
  </si>
  <si>
    <t>Pesquisa ou dosagem de um componente urinário</t>
  </si>
  <si>
    <t>Pesquisa ou dosagem de um componente urinario</t>
  </si>
  <si>
    <t>Porfobilinogênio, pesquisa - na urina</t>
  </si>
  <si>
    <t>Porfibilinogenio</t>
  </si>
  <si>
    <t>Proteínas de Bence Jones, pesquisa - na urina</t>
  </si>
  <si>
    <t>Proteinas de Bence Jones, pesquisa</t>
  </si>
  <si>
    <t>Rotina de urina (caracteres físicos, elementos anormais e sedimentoscopia)</t>
  </si>
  <si>
    <t>Rotina de urina (caracteres fisicos, elementos anormais e sedimentoscopia), exame de</t>
  </si>
  <si>
    <t>Uroporfirinas, dosagem</t>
  </si>
  <si>
    <t>2,5-hexanodiona, dosagem na urina</t>
  </si>
  <si>
    <t>Cistina - pesquisa e/ou dosagem na urina</t>
  </si>
  <si>
    <t>Cistina</t>
  </si>
  <si>
    <t>Porfobilinogênio - na urina</t>
  </si>
  <si>
    <t>Contagem sedimentar de Addis</t>
  </si>
  <si>
    <t>Addis, contagem de</t>
  </si>
  <si>
    <t>Eletroforese de proteínas urinárias, com concentração</t>
  </si>
  <si>
    <t>Eletroforese de proteinas urinarias, com concentracao</t>
  </si>
  <si>
    <t>Fenilcetonúria, pesquisa</t>
  </si>
  <si>
    <t>Fenilcetonuria, pesquisa</t>
  </si>
  <si>
    <t>Histidina, pesquisa - na urina</t>
  </si>
  <si>
    <t>Histidina, pesquisa de</t>
  </si>
  <si>
    <t>Mioglobina, pesquisa - na urina</t>
  </si>
  <si>
    <t>Osmolalidade, determinação - na urina</t>
  </si>
  <si>
    <t>Osmolalidade, determinacao</t>
  </si>
  <si>
    <t>Prova de concentração (Fishberg ou Volhard) - na urina</t>
  </si>
  <si>
    <t>Prova de concentracao (Fishberg ou Volhard)</t>
  </si>
  <si>
    <t>Tirosinose, pesquisa - na urina</t>
  </si>
  <si>
    <t>Tirosinose pesquisa de</t>
  </si>
  <si>
    <t>Hemoglobina livre na urina (amostra isolada)</t>
  </si>
  <si>
    <t>Teste de concentração urinária após DDAVP</t>
  </si>
  <si>
    <t>Pesquisa de sulfatídeos e material metacromático na urina</t>
  </si>
  <si>
    <r>
      <t>Cromatina sexual, pesquisa</t>
    </r>
    <r>
      <rPr>
        <b/>
        <i/>
        <sz val="8"/>
        <color indexed="10"/>
        <rFont val="Trebuchet MS"/>
        <family val="2"/>
      </rPr>
      <t xml:space="preserve"> (com diretriz definida pela ANS - nº 110)</t>
    </r>
  </si>
  <si>
    <t>Cromatina sexual, pesquisa</t>
  </si>
  <si>
    <t>Iontoforese para a coleta de suor, com dosagem de cloro</t>
  </si>
  <si>
    <t>Iontoforese para a coleta de suor, com dosagem de Na E C1</t>
  </si>
  <si>
    <t>Muco-nasal, pesquisa de eosinófilos e mastócitos</t>
  </si>
  <si>
    <t>Citograma nasal</t>
  </si>
  <si>
    <t>Perfil  metabólico  para  litíase  renal: sangue (Ca, P, AU, Cr) urina: (Ca, AU, P, citr, pesq. Cistina) AMP-cíclico</t>
  </si>
  <si>
    <t>Perfil Metabolico p/litiase renal: sangue (Ca, P, AU, Cr) urina: (Ca, AU, P, CITR, Pesq. Cistina) APM - ciclico</t>
  </si>
  <si>
    <t>Gastroacidograma - secreção basal para 60' e 4 amostras após o estímulo (fornecimento de material inclusive tubagem), teste</t>
  </si>
  <si>
    <t>Gastroacidograma - secrecao basal para 60' e 4 amostras apos o estimulo (fornecimento de material inclusive tubagem) teste</t>
  </si>
  <si>
    <t>Pancreozima - secretina no suco duodenal, teste</t>
  </si>
  <si>
    <t>Rotina da biles A, B, C e do suco duodenal (caracteres físicos e microscópicos inclusive tubagem)</t>
  </si>
  <si>
    <t>Rotina da biles A, B, C e do suco duodenal (caracteres fisicos e microscopicos inclusive tubagem) exame</t>
  </si>
  <si>
    <t>Perfil Reumatologico (inlui acido urico), eletroforese de proteinas, fator antinucleo, hemossedimentação, prova do latex para fator reumatoide e teste de Waaler Rose</t>
  </si>
  <si>
    <t>Prova de atividade de febre reumatica (inlcui, antiestreprolisina, eletroforese de proteinas, hemossedimentacao, muco-proteinas e proteina C reativa)</t>
  </si>
  <si>
    <t>Provas de função hepática (bilirrubinas, eletroforese de proteínas, FA, TGO, TGP e Gama-PGT)</t>
  </si>
  <si>
    <t>Provas de funcao hepatica (inclui, bilirrubinas, eletroforese de proteinas, Fosfatase Alcalina, Transaminase Glutamico-Oxala-Setica Glutamico Priruvica e Gama-GT)</t>
  </si>
  <si>
    <t>Teste do pezinho básico (TSH neonatal + fenilalanina + eletroforese de Hb para triagem de hemopatias)</t>
  </si>
  <si>
    <t>Teste do pezinho ampliado (TSH neonatal + 17 OH progesterona + fenilalanina + Tripsina imuno-reativa + eletroforese de Hb para triagem de hemopatias)</t>
  </si>
  <si>
    <r>
      <t xml:space="preserve">Espectrometria de massa em tandem </t>
    </r>
    <r>
      <rPr>
        <b/>
        <i/>
        <sz val="8"/>
        <color indexed="10"/>
        <rFont val="Trebuchet MS"/>
        <family val="2"/>
      </rPr>
      <t>(com diretriz definida pela ANS - nº 2)</t>
    </r>
  </si>
  <si>
    <r>
      <t xml:space="preserve">Espectrometria de massa em tandem </t>
    </r>
    <r>
      <rPr>
        <b/>
        <i/>
        <sz val="8"/>
        <color indexed="8"/>
        <rFont val="Trebuchet MS"/>
        <family val="2"/>
      </rPr>
      <t>(com diretriz definida pela ANS - nº 2)</t>
    </r>
  </si>
  <si>
    <t>Líquido pleural citológico</t>
  </si>
  <si>
    <t>Exame citopatológico oncótico de líquidos (Ascílitico, pleural, urina, escarro, etc.)</t>
  </si>
  <si>
    <t>Ácido delta aminolevulínico (para chumbo inorgânico) - pesquisa e/ou dosagem</t>
  </si>
  <si>
    <t>Acido delta aminolevulinico (para chumbo inorganico)</t>
  </si>
  <si>
    <t>Ácido delta aminolevulínico desidratase (para chumbo inorgânico) - pesquisa e/ou dosagem</t>
  </si>
  <si>
    <t>Acido delta aminolevulinico deidrase (para chumbo inorganico)</t>
  </si>
  <si>
    <t>Ácido fenilglioxílico (para estireno) - pesquisa e/ou dosagem</t>
  </si>
  <si>
    <t>Acido fenilglioxilico (para estireno)</t>
  </si>
  <si>
    <t>Ácido hipúrico (para tolueno) - pesquisa e/ou dosagem</t>
  </si>
  <si>
    <t>Acido hipurico (para tolueno)</t>
  </si>
  <si>
    <t>Ácido mandélico (para estireno) - pesquisa e/ou dosagem</t>
  </si>
  <si>
    <t>Acido mandelico (para estireno)</t>
  </si>
  <si>
    <t>Ácido metilhipúrico (para xilenos) - pesquisa e/ou dosagem</t>
  </si>
  <si>
    <t>Acido metilhipurico (para xilenos)</t>
  </si>
  <si>
    <t>Ácido salicílico - pesquisa e/ou dosagem</t>
  </si>
  <si>
    <t>Salicilatos, pesquisa</t>
  </si>
  <si>
    <t>Carboxihemoglobina (para monóxido de carbono  diclorometano) - pesquisa e/ou dosagem</t>
  </si>
  <si>
    <t>Carboxihemmoglobina (para monoxido de carbono diclorometano)</t>
  </si>
  <si>
    <t>Chumbo - pesquisa e/ou dosagem</t>
  </si>
  <si>
    <t>Chumbo para chumpo inorganico, chumbotetraetila</t>
  </si>
  <si>
    <t>Colinesterase (para carbamatos  organofosforados) - pesquisa e/ou dosagem</t>
  </si>
  <si>
    <t>Colinesterase (para carbamatos  organofosforados)</t>
  </si>
  <si>
    <t>Coproporfirinas (para chumbo inorgânico) - pesquisa e/ou dosagem</t>
  </si>
  <si>
    <t>Coproporfirinas (para chumbo inorganico)</t>
  </si>
  <si>
    <t>Etanol - pesquisa e/ou dosagem</t>
  </si>
  <si>
    <t>Etanol</t>
  </si>
  <si>
    <t>Fenol (para benzeno, fenol) - pesquisa e/ou dosagem</t>
  </si>
  <si>
    <t>Fenol por cromotografia (para benzeno, fenol)</t>
  </si>
  <si>
    <t>Flúor (para fluoretos) - pesquisa e/ou dosagem</t>
  </si>
  <si>
    <t>Fluor (para fluoretos)</t>
  </si>
  <si>
    <t>Formoldeido</t>
  </si>
  <si>
    <t>Meta-hemoglobina (para anilina nitrobenzeno) - pesquisa e/ou dosagem</t>
  </si>
  <si>
    <t>Meta-hemoglobina (para anilina nitrobenzeno)</t>
  </si>
  <si>
    <t>Metais Al, As, Cd, Cr, Mn, Hg, Ni, Zn, Co, outro (s) absorção atômica (cada) - pesquisa e/ou dosagem</t>
  </si>
  <si>
    <t>Manganes</t>
  </si>
  <si>
    <t>Metanol - pesquisa e/ou dosagem</t>
  </si>
  <si>
    <t>Metanol (para metanol)</t>
  </si>
  <si>
    <t>P-aminofenol (para anilina) - pesquisa e/ou dosagem</t>
  </si>
  <si>
    <t>P-aminofenol (para anilina)</t>
  </si>
  <si>
    <t>Protoporfirinas Zn (para chumbo inorgânico) - pesquisa e/ou dosagem</t>
  </si>
  <si>
    <t>Protoporfirinas Zn (para chumbo inorganico)</t>
  </si>
  <si>
    <t>Sulfatos orgânicos ou inorgânicos, pesquisa (cada)</t>
  </si>
  <si>
    <t>Sulfatos organicos ou inorganicos, pesquisa (cada)</t>
  </si>
  <si>
    <t>Triclorocompostos totais (para tetracloroetileno, tricloroetano, tricloroetileno) - pesquisa e/ou dosagem</t>
  </si>
  <si>
    <t>Triclorocompostos totais (para tetracloroetileno, tricloroetano, tricloroetileno)</t>
  </si>
  <si>
    <t>Ácido metil malônico - pesquisa e/ou dosagem</t>
  </si>
  <si>
    <t>Cromo - pesquisa e/ou dosagem</t>
  </si>
  <si>
    <t>Cromio (para cromio)</t>
  </si>
  <si>
    <t>Zinco - pesquisa e/ou dosagem</t>
  </si>
  <si>
    <t>Zinco (para zinco)</t>
  </si>
  <si>
    <t>Salicilatos</t>
  </si>
  <si>
    <t>Metil Etil Cetona - pesquisa e/ou dosagem</t>
  </si>
  <si>
    <r>
      <t>Citomegalovírus - qualitativo, por PCR, pesquisa</t>
    </r>
    <r>
      <rPr>
        <b/>
        <i/>
        <sz val="8"/>
        <color indexed="14"/>
        <rFont val="Trebuchet MS"/>
        <family val="2"/>
      </rPr>
      <t xml:space="preserve"> </t>
    </r>
    <r>
      <rPr>
        <b/>
        <i/>
        <sz val="8"/>
        <color indexed="10"/>
        <rFont val="Trebuchet MS"/>
        <family val="2"/>
      </rPr>
      <t xml:space="preserve">(com diretriz definida pela ANS - nº 14) </t>
    </r>
  </si>
  <si>
    <t>Citomegalovirus</t>
  </si>
  <si>
    <t>Citomegalovírus - quantitativo, por PCR - pesquisa</t>
  </si>
  <si>
    <t>Cromossomo philadelfia - pesquisa</t>
  </si>
  <si>
    <t>Cromossomo philadelfia</t>
  </si>
  <si>
    <r>
      <t xml:space="preserve">Fator V de layden por PCR, pesquisa </t>
    </r>
    <r>
      <rPr>
        <b/>
        <i/>
        <sz val="8"/>
        <color indexed="10"/>
        <rFont val="Trebuchet MS"/>
        <family val="2"/>
      </rPr>
      <t xml:space="preserve">(com diretriz definida pela ANS - nº 25) </t>
    </r>
  </si>
  <si>
    <t>Fator V, de Layden</t>
  </si>
  <si>
    <r>
      <t>Doenças do gene CFTL (fibrose cística) pesquisa de uma mutação (DF508)</t>
    </r>
    <r>
      <rPr>
        <b/>
        <i/>
        <sz val="8"/>
        <color indexed="10"/>
        <rFont val="Trebuchet MS"/>
        <family val="2"/>
      </rPr>
      <t xml:space="preserve"> (com diretriz definida pela ANS - nº 110)</t>
    </r>
  </si>
  <si>
    <r>
      <t>Doenças do gene CFTL (fibrose cística) pesquisa de uma mutação (DF508)</t>
    </r>
    <r>
      <rPr>
        <b/>
        <i/>
        <sz val="8"/>
        <color indexed="8"/>
        <rFont val="Trebuchet MS"/>
        <family val="2"/>
      </rPr>
      <t xml:space="preserve"> (com diretriz definida pela ANS - nº 110)</t>
    </r>
  </si>
  <si>
    <r>
      <t xml:space="preserve">Hepatite B (quantitativo) PCR, pesquisa </t>
    </r>
    <r>
      <rPr>
        <b/>
        <i/>
        <sz val="8"/>
        <color indexed="10"/>
        <rFont val="Trebuchet MS"/>
        <family val="2"/>
      </rPr>
      <t xml:space="preserve">(com diretriz definida pela ANS - nº 28) </t>
    </r>
  </si>
  <si>
    <t>Hepatite B (quantitativo)</t>
  </si>
  <si>
    <t>Hepatite C (qualitativo) por PCR - pesquisa</t>
  </si>
  <si>
    <t>Hepatite C antigeno HCV (qualitativo)</t>
  </si>
  <si>
    <t>Hepatite C (quantitativo) por PCR - pesquisa</t>
  </si>
  <si>
    <t>Hepatite C antigeno HCV (quantitativo)</t>
  </si>
  <si>
    <r>
      <t>Hepatite C - genotipagem, pesquisa</t>
    </r>
    <r>
      <rPr>
        <b/>
        <i/>
        <sz val="8"/>
        <color indexed="10"/>
        <rFont val="Trebuchet MS"/>
        <family val="2"/>
      </rPr>
      <t xml:space="preserve"> (com diretriz definida pela ANS - nº 29) </t>
    </r>
  </si>
  <si>
    <r>
      <t>Hepatite C - genotipagem, pesquisa</t>
    </r>
    <r>
      <rPr>
        <b/>
        <i/>
        <sz val="8"/>
        <color indexed="8"/>
        <rFont val="Trebuchet MS"/>
        <family val="2"/>
      </rPr>
      <t xml:space="preserve"> (com diretriz definida pela ANS - nº 29) </t>
    </r>
  </si>
  <si>
    <t>HIV - carga viral PCR - pesquisa</t>
  </si>
  <si>
    <t>HIV - quantitativo</t>
  </si>
  <si>
    <t>HIV - qualitativo por PCR - pesquisa</t>
  </si>
  <si>
    <t>HIV - amplificacao</t>
  </si>
  <si>
    <r>
      <t>HIV, genotipagem, pesquisa</t>
    </r>
    <r>
      <rPr>
        <b/>
        <i/>
        <sz val="8"/>
        <color indexed="14"/>
        <rFont val="Trebuchet MS"/>
        <family val="2"/>
      </rPr>
      <t xml:space="preserve"> </t>
    </r>
    <r>
      <rPr>
        <b/>
        <i/>
        <sz val="8"/>
        <color indexed="10"/>
        <rFont val="Trebuchet MS"/>
        <family val="2"/>
      </rPr>
      <t xml:space="preserve">(com diretriz definida pela ANS - nº 31) </t>
    </r>
  </si>
  <si>
    <r>
      <t>HIV, genotipagem, pesquisa</t>
    </r>
    <r>
      <rPr>
        <b/>
        <i/>
        <sz val="8"/>
        <color indexed="8"/>
        <rFont val="Trebuchet MS"/>
        <family val="2"/>
      </rPr>
      <t xml:space="preserve"> (com diretriz definida pela ANS - nº 31) </t>
    </r>
  </si>
  <si>
    <t>HPV (vírus do papiloma humano) + subtipagem quando necessário PCR - pesquisa</t>
  </si>
  <si>
    <t>HPV (virus do papiloma humano), sonda DNA</t>
  </si>
  <si>
    <t>HTLV I / II por PCR (cada) - pesquisa</t>
  </si>
  <si>
    <t>Pesquisa de virus HTLV-I por tecnica de amplificacao de DNA (PCR)</t>
  </si>
  <si>
    <t>Mycobactéria PCR - pesquisa</t>
  </si>
  <si>
    <t>Mycobacteria amplificacao de DNA (PCR)</t>
  </si>
  <si>
    <t>Proteína S total + livre, dosagem</t>
  </si>
  <si>
    <t xml:space="preserve">Justificativa Clinica </t>
  </si>
  <si>
    <r>
      <t>X-Frágil por PCR, pesquisa</t>
    </r>
    <r>
      <rPr>
        <sz val="8"/>
        <color indexed="10"/>
        <rFont val="Trebuchet MS"/>
        <family val="2"/>
      </rPr>
      <t xml:space="preserve"> </t>
    </r>
    <r>
      <rPr>
        <b/>
        <i/>
        <sz val="8"/>
        <color indexed="10"/>
        <rFont val="Trebuchet MS"/>
        <family val="2"/>
      </rPr>
      <t>(com diretriz definida pela ANS - nº 110)</t>
    </r>
  </si>
  <si>
    <t>X Fragil</t>
  </si>
  <si>
    <t>Chlamydia por biologia molecular - pesquisa</t>
  </si>
  <si>
    <t>Chlamydia</t>
  </si>
  <si>
    <t>Citogenética de medula óssea</t>
  </si>
  <si>
    <r>
      <t xml:space="preserve">Amplificação de material por biologia molecular (outros agentes) </t>
    </r>
    <r>
      <rPr>
        <b/>
        <i/>
        <sz val="8"/>
        <color indexed="10"/>
        <rFont val="Trebuchet MS"/>
        <family val="2"/>
      </rPr>
      <t>(com diretriz definida pela ANS - nº 110)</t>
    </r>
  </si>
  <si>
    <r>
      <t xml:space="preserve">Amplificação de material por biologia molecular (outros agentes) </t>
    </r>
    <r>
      <rPr>
        <b/>
        <i/>
        <sz val="8"/>
        <color indexed="8"/>
        <rFont val="Trebuchet MS"/>
        <family val="2"/>
      </rPr>
      <t>(com diretriz definida pela ANS - nº 110)</t>
    </r>
  </si>
  <si>
    <t>Pesquisa de outros agentes por PCR</t>
  </si>
  <si>
    <t>Herpes simples</t>
  </si>
  <si>
    <r>
      <t>Pesquisa de mutação de alelo específico por PCR</t>
    </r>
    <r>
      <rPr>
        <sz val="8"/>
        <color indexed="10"/>
        <rFont val="Trebuchet MS"/>
        <family val="2"/>
      </rPr>
      <t xml:space="preserve"> </t>
    </r>
    <r>
      <rPr>
        <b/>
        <i/>
        <sz val="8"/>
        <color indexed="10"/>
        <rFont val="Trebuchet MS"/>
        <family val="2"/>
      </rPr>
      <t>(com diretriz definida pela ANS - nº 110)</t>
    </r>
  </si>
  <si>
    <r>
      <t xml:space="preserve">Pesquisa de mutação de alelo específico por PCR </t>
    </r>
    <r>
      <rPr>
        <b/>
        <i/>
        <sz val="8"/>
        <color indexed="8"/>
        <rFont val="Trebuchet MS"/>
        <family val="2"/>
      </rPr>
      <t>(com diretriz definida pela ANS - nº 110)</t>
    </r>
  </si>
  <si>
    <r>
      <t>Resistência a agentes antivirais por biologia molecular (cada droga) - pesquisa</t>
    </r>
    <r>
      <rPr>
        <b/>
        <i/>
        <sz val="8"/>
        <color indexed="10"/>
        <rFont val="Trebuchet MS"/>
        <family val="2"/>
      </rPr>
      <t xml:space="preserve"> (com diretriz definida pela ANS - nº 29 e nº 31)</t>
    </r>
  </si>
  <si>
    <r>
      <t>Resistência a agentes antivirais por biologia molecular (cada droga) - pesquisa</t>
    </r>
    <r>
      <rPr>
        <b/>
        <i/>
        <sz val="8"/>
        <color indexed="8"/>
        <rFont val="Trebuchet MS"/>
        <family val="2"/>
      </rPr>
      <t xml:space="preserve"> (com diretriz definida pela ANS - nº 29 e nº 31)</t>
    </r>
  </si>
  <si>
    <t>Epstein BARR vírus por PCR</t>
  </si>
  <si>
    <r>
      <t>Hepatite C quantitativo por TMA</t>
    </r>
    <r>
      <rPr>
        <b/>
        <i/>
        <sz val="8"/>
        <color indexed="8"/>
        <rFont val="Trebuchet MS"/>
        <family val="2"/>
      </rPr>
      <t xml:space="preserve"> </t>
    </r>
    <r>
      <rPr>
        <b/>
        <i/>
        <sz val="8"/>
        <color indexed="10"/>
        <rFont val="Trebuchet MS"/>
        <family val="2"/>
      </rPr>
      <t>(com diretriz definida pela ANS - nº 29)</t>
    </r>
  </si>
  <si>
    <r>
      <t>Hepatite C quantitativo por TMA</t>
    </r>
    <r>
      <rPr>
        <b/>
        <i/>
        <sz val="8"/>
        <color indexed="8"/>
        <rFont val="Trebuchet MS"/>
        <family val="2"/>
      </rPr>
      <t xml:space="preserve"> (com diretriz definida pela ANS - nº 29)</t>
    </r>
  </si>
  <si>
    <t>Papiloma virus humano, genotipagem</t>
  </si>
  <si>
    <t>HPV oncoproteínas virais E6/E7, pesquisa</t>
  </si>
  <si>
    <r>
      <t>HIV amplificação do DNA (PCR)</t>
    </r>
    <r>
      <rPr>
        <sz val="8"/>
        <color indexed="10"/>
        <rFont val="Trebuchet MS"/>
        <family val="2"/>
      </rPr>
      <t xml:space="preserve"> </t>
    </r>
    <r>
      <rPr>
        <b/>
        <i/>
        <sz val="8"/>
        <color indexed="10"/>
        <rFont val="Trebuchet MS"/>
        <family val="2"/>
      </rPr>
      <t>(com diretriz definida pela ANS - nº 31)</t>
    </r>
  </si>
  <si>
    <t xml:space="preserve">HIV amplificação </t>
  </si>
  <si>
    <t>Chlamydia - PCR, ampliação de DNA</t>
  </si>
  <si>
    <t>Chlamydya - PCR, amplificação de DNA</t>
  </si>
  <si>
    <t>Mycobactéria amplificação de DNA (PCR)</t>
  </si>
  <si>
    <t>17-alfa-hidroxiprogesterona - pesquisa e/ou dosagem</t>
  </si>
  <si>
    <t>3 alfa androstonediol glucoronídeo (3ALFDADIOL) - pesquisa e/ou dosagem</t>
  </si>
  <si>
    <t>3-alfa androstonediol glucoronideo</t>
  </si>
  <si>
    <t>Ácido vanilmandélico (VMA) - pesquisa e/ou dosagem</t>
  </si>
  <si>
    <t>Acido vanilmandelico</t>
  </si>
  <si>
    <t>Adrenocorticotrófico, hormônio (ACTH) - pesquisa e/ou dosagem</t>
  </si>
  <si>
    <t>Adrenocorticotrofico, hormonio (ACTH)</t>
  </si>
  <si>
    <t>Aldosterona - pesquisa e/ou dosagem</t>
  </si>
  <si>
    <t>Aldosterona</t>
  </si>
  <si>
    <t>Alfa-fetoproteína - pesquisa e/ou dosagem</t>
  </si>
  <si>
    <t>Alfa-fetoproteina (AFP)</t>
  </si>
  <si>
    <t>Androstenediona - pesquisa e/ou dosagem</t>
  </si>
  <si>
    <t>Androstenediona</t>
  </si>
  <si>
    <t>Anticorpo anti-receptor de TSH (TRAB) - pesquisa e/ou dosagem</t>
  </si>
  <si>
    <t>TRAB (anticorpo e anti-receptor de TSH)</t>
  </si>
  <si>
    <t>Anticorpos antiinsulina - pesquisa e/ou dosagem</t>
  </si>
  <si>
    <t>Antiinsulina</t>
  </si>
  <si>
    <t>Anticorpos antitireóide (tireoglobulina) - pesquisa e/ou dosagem</t>
  </si>
  <si>
    <t>Anticorpos antitireoide (tireoglobulina)</t>
  </si>
  <si>
    <t>Antígeno Austrália (HBSAG) - pesquisa e/ou dosagem</t>
  </si>
  <si>
    <t>Antigeno Australia (HBS AG) RIE ou iEIE para</t>
  </si>
  <si>
    <t>Antígeno carcinoembriogênico (CEA) - pesquisa e/ou dosagem</t>
  </si>
  <si>
    <t>Antigeno carcinoembriogenico (CEA)</t>
  </si>
  <si>
    <t>Antígeno específico prostático livre (PSA livre) - pesquisa e/ou dosagem</t>
  </si>
  <si>
    <t>PSA Livre (inclui o PSA Total)</t>
  </si>
  <si>
    <t>Antígeno específico prostático total (PSA) - pesquisa e/ou dosagem</t>
  </si>
  <si>
    <t>PSA (antigeno prostatico especifico)</t>
  </si>
  <si>
    <t>Anti-TPO - pesquisa e/ou dosagem</t>
  </si>
  <si>
    <t>Calcitonina - pesquisa e/ou dosagem</t>
  </si>
  <si>
    <t>Calcitonina</t>
  </si>
  <si>
    <t>Catecolaminas - pesquisa e/ou dosagem</t>
  </si>
  <si>
    <t>Catecolaminas</t>
  </si>
  <si>
    <t>Composto S (11-desoxicortisol) - pesquisa e/ou dosagem</t>
  </si>
  <si>
    <t>Composto S (11 desoxicortisol)</t>
  </si>
  <si>
    <t>Cortisol - pesquisa e/ou dosagem</t>
  </si>
  <si>
    <t>Cortisol</t>
  </si>
  <si>
    <t>Crescimento, hormônio do (HGH) - pesquisa e/ou dosagem</t>
  </si>
  <si>
    <t>Crescimento, hormonio do (HGH)</t>
  </si>
  <si>
    <t>Dehidroepiandrosterona (DHEA) - pesquisa e/ou dosagem</t>
  </si>
  <si>
    <t>Dehidroepiandrosterona (DHEA, (RIE))</t>
  </si>
  <si>
    <t>Dehidrotestosterona (DHT) - pesquisa e/ou dosagem</t>
  </si>
  <si>
    <t>Dehidrotestosterona (DHT)</t>
  </si>
  <si>
    <t>Drogas (imunossupressora, anticonvulsivante, digitálico, etc.) cada - pesquisa e/ou dosagem</t>
  </si>
  <si>
    <t>Drogas (imunossupressora, anticonvulsivante, digitalico, etc.)</t>
  </si>
  <si>
    <t>Estradiol - pesquisa e/ou dosagem</t>
  </si>
  <si>
    <t>Estradiol</t>
  </si>
  <si>
    <t>Estriol - pesquisa e/ou dosagem</t>
  </si>
  <si>
    <t>Estriol</t>
  </si>
  <si>
    <t>Estrona - pesquisa e/ou dosagem</t>
  </si>
  <si>
    <t>Estrona</t>
  </si>
  <si>
    <t>Ferritina - pesquisa e/ou dosagem</t>
  </si>
  <si>
    <t>Ferritina</t>
  </si>
  <si>
    <t>Folículo estimulante, hormônio (FSH) - pesquisa e/ou dosagem</t>
  </si>
  <si>
    <t>Foliculo estimulante, hormonio (FSH)</t>
  </si>
  <si>
    <t>Gastrina - pesquisa e/ou dosagem</t>
  </si>
  <si>
    <t>Gastrina</t>
  </si>
  <si>
    <t>Globulina de ligação de hormônios sexuais (SHBG) - pesquisa e/ou dosagem</t>
  </si>
  <si>
    <t>SHBG (globulina transportadora de hormonios sexuais)</t>
  </si>
  <si>
    <t>Globulina transportadora da tiroxina (TBG) - pesquisa e/ou dosagem</t>
  </si>
  <si>
    <t>Globulina transportadora da tiroxina (TBG)</t>
  </si>
  <si>
    <t>Gonadotrófico coriônico, hormônio (HCG) - pesquisa e/ou dosagem</t>
  </si>
  <si>
    <t>Gonadotrofico corionico, hormonio (HCG)</t>
  </si>
  <si>
    <t>Hormônio luteinizante (LH) - pesquisa e/ou dosagem</t>
  </si>
  <si>
    <t>LH/Hormonio luteinizante</t>
  </si>
  <si>
    <t>Imunoglobulina (IGE) - pesquisa e/ou dosagem</t>
  </si>
  <si>
    <t>Imunoglobulina (IGE)</t>
  </si>
  <si>
    <t>Índice de tiroxina livre (ITL) - pesquisa e/ou dosagem</t>
  </si>
  <si>
    <t>Indice de tiroxina livre (ITL)</t>
  </si>
  <si>
    <t>Insulina - pesquisa e/ou dosagem</t>
  </si>
  <si>
    <t>Insulina</t>
  </si>
  <si>
    <t>Marcadores tumorais (CA 19.9, CA 125, CA 72-4, CA 15-3, etc.) cada - pesquisa e/ou dosagem</t>
  </si>
  <si>
    <t>Marcadores tumorais (CA 19.9, CA 125, CA 72-4, CA 15-3, etc.)</t>
  </si>
  <si>
    <t>Osteocalcina - pesquisa e/ou dosagem</t>
  </si>
  <si>
    <t>Osteocalcina</t>
  </si>
  <si>
    <t>Peptídeo C - pesquisa e/ou dosagem</t>
  </si>
  <si>
    <t>Peptideo C</t>
  </si>
  <si>
    <t>Progesterona - pesquisa e/ou dosagem</t>
  </si>
  <si>
    <t>Progesterona</t>
  </si>
  <si>
    <t>Prolactina - pesquisa e/ou dosagem</t>
  </si>
  <si>
    <t>Prolactina</t>
  </si>
  <si>
    <t>PTH - pesquisa e/ou dosagem</t>
  </si>
  <si>
    <t>PTH</t>
  </si>
  <si>
    <t>Renina - pesquisa e/ou dosagem</t>
  </si>
  <si>
    <t>Renina</t>
  </si>
  <si>
    <t>Somatomedina C (IGF1) - pesquisa e/ou dosagem</t>
  </si>
  <si>
    <t>Somatomedina C (RIE)</t>
  </si>
  <si>
    <t>Sulfato de dehidroepiandrosterona (S-DHEA) - pesquisa e/ou dosagem</t>
  </si>
  <si>
    <t>Sulfato de dehidroepiandrosterona (S-DHEA)</t>
  </si>
  <si>
    <t>T3 livre - pesquisa e/ou dosagem</t>
  </si>
  <si>
    <t>T3 livre</t>
  </si>
  <si>
    <t>T3 retenção - pesquisa e/ou dosagem</t>
  </si>
  <si>
    <t>T3 retencao</t>
  </si>
  <si>
    <t>T3 reverso - pesquisa e/ou dosagem</t>
  </si>
  <si>
    <t>T3 reverso</t>
  </si>
  <si>
    <t>T4 livre - pesquisa e/ou dosagem</t>
  </si>
  <si>
    <t>T4 livre</t>
  </si>
  <si>
    <t>Testosterona livre - pesquisa e/ou dosagem</t>
  </si>
  <si>
    <t>Testosterona livre</t>
  </si>
  <si>
    <t>Testosterona total - pesquisa e/ou dosagem</t>
  </si>
  <si>
    <t>Testosterona total</t>
  </si>
  <si>
    <t>Tireoestimulante, hormônio (TSH) - pesquisa e/ou dosagem</t>
  </si>
  <si>
    <t>Tireoestimulante, hormonio (TSH)</t>
  </si>
  <si>
    <t>Tireoglobulina - pesquisa e/ou dosagem</t>
  </si>
  <si>
    <t>Tireoglobulina</t>
  </si>
  <si>
    <t>Tiroxina (T4) - pesquisa e/ou dosagem</t>
  </si>
  <si>
    <t>Tiroxina (T4)</t>
  </si>
  <si>
    <t>Triiodotironina (T3) - pesquisa e/ou dosagem</t>
  </si>
  <si>
    <t>Triiodotironina (T3)</t>
  </si>
  <si>
    <t>Vasopressina (ADH) - pesquisa e/ou dosagem</t>
  </si>
  <si>
    <t>Vitamina B12 - pesquisa e/ou dosagem</t>
  </si>
  <si>
    <t>Vitamina B12</t>
  </si>
  <si>
    <t>AMP cíclico nefrogênico na urina (24h)</t>
  </si>
  <si>
    <t>AMP cíclico nefrogênico na urina (amostra isolada)</t>
  </si>
  <si>
    <t>Deoxicorticosterona, dosagem</t>
  </si>
  <si>
    <t>Dosagem de ácido hipúrico em urina</t>
  </si>
  <si>
    <t>Glicose após estímulo/glucagon</t>
  </si>
  <si>
    <t>Gonadotrofina coriônica - hemaglutinação ou látex</t>
  </si>
  <si>
    <t xml:space="preserve">Gonadotrofina coriônica - hemaglutinação </t>
  </si>
  <si>
    <t>HGH estímulo com exercício e clonidina, HGH</t>
  </si>
  <si>
    <t>Insulina livre</t>
  </si>
  <si>
    <t>Insulina (Rie)</t>
  </si>
  <si>
    <t>Insulina total e livre</t>
  </si>
  <si>
    <t>Prova de sobrecarga de glicose para insulina</t>
  </si>
  <si>
    <t>Teste com ACTH para dosagem de DHEA</t>
  </si>
  <si>
    <t>Teste com cálcio para dosar calcitonina</t>
  </si>
  <si>
    <t>Teste com cortrosina para 17 alfa hidroxiprogesterona</t>
  </si>
  <si>
    <t>Teste com estímulo para renina após captopril</t>
  </si>
  <si>
    <t>Teste de estímulo com cortrosina para11 desoxicortisol</t>
  </si>
  <si>
    <t>Teste de estímulo com TRH para dosagem de GH</t>
  </si>
  <si>
    <t xml:space="preserve">Teste de estímulo do GH pela insulina (4 dosagens de GH) </t>
  </si>
  <si>
    <t>Teste de estímulo do GH pelo exercício (cada dosagem de GH)</t>
  </si>
  <si>
    <t>Teste de estímulo do GH pelo glucagon (4 dosagens de GH)</t>
  </si>
  <si>
    <t xml:space="preserve">Teste de supressão do GH pela sobrecarga de glicose (cada dosagem de GH) </t>
  </si>
  <si>
    <t>Curva insulínica e glicêmica (2 dosagens)</t>
  </si>
  <si>
    <t>Curva insulínica e glicêmica (3 dosagens)</t>
  </si>
  <si>
    <t>Curva insulínica e glicêmica (4 dosagens)</t>
  </si>
  <si>
    <t>Curva insulínica e glicêmica (5 dosagens)</t>
  </si>
  <si>
    <t>Cortisol ritmo (2 dosagens)</t>
  </si>
  <si>
    <t>Curva insulínica e glicêmica (6 dosagens)</t>
  </si>
  <si>
    <t>Metanefrinas urinária após clonidina</t>
  </si>
  <si>
    <t>Paratomônio, proteína relacionada, dosagem</t>
  </si>
  <si>
    <t>Proteína ligadora do hormônio de crescimento (HGH), dosagem</t>
  </si>
  <si>
    <t>Restrição hídrica, teste</t>
  </si>
  <si>
    <t>Prova funcional de estímulo da prolactina após TRH sem fornecimento do medicamento (por dosagem)</t>
  </si>
  <si>
    <t>Cadeia Kappa-Lambda leve livre</t>
  </si>
  <si>
    <t>Fator X ativado</t>
  </si>
  <si>
    <t>Hemácias, contagem</t>
  </si>
  <si>
    <t>Hemacias, contagem de</t>
  </si>
  <si>
    <t>Hemácias, tempo de sobrevida das</t>
  </si>
  <si>
    <t>Hemoglobina fetal, dosagem</t>
  </si>
  <si>
    <t>Hemoglobina fetal, desnaturação alcalina para dosagem de</t>
  </si>
  <si>
    <t>Hemólise</t>
  </si>
  <si>
    <t>Microesferócitos, pesquisa de</t>
  </si>
  <si>
    <t>Hematoscopia quando isolada</t>
  </si>
  <si>
    <t>Tempo de Lise de Euglobulina</t>
  </si>
  <si>
    <t>Teste cruzado de grupos sanguíneos</t>
  </si>
  <si>
    <t>Prova cruzada pré-transfusional</t>
  </si>
  <si>
    <t>Teste de estímulo DDAQVP para dosagem de cortisol e ACTH</t>
  </si>
  <si>
    <t>Análise de multímeros para pacientes com doença de Von Willebrand</t>
  </si>
  <si>
    <r>
      <t>Protrombina, pesquisa de mutação</t>
    </r>
    <r>
      <rPr>
        <sz val="8"/>
        <color indexed="10"/>
        <rFont val="Trebuchet MS"/>
        <family val="2"/>
      </rPr>
      <t xml:space="preserve"> </t>
    </r>
    <r>
      <rPr>
        <b/>
        <i/>
        <sz val="8"/>
        <color indexed="10"/>
        <rFont val="Trebuchet MS"/>
        <family val="2"/>
      </rPr>
      <t xml:space="preserve">(com diretriz definida pela ANS - nº 61) </t>
    </r>
  </si>
  <si>
    <r>
      <t xml:space="preserve">Protrombina, pesquisa de mutação </t>
    </r>
    <r>
      <rPr>
        <b/>
        <i/>
        <sz val="8"/>
        <color indexed="8"/>
        <rFont val="Trebuchet MS"/>
        <family val="2"/>
      </rPr>
      <t xml:space="preserve">(com diretriz definida pela ANS - nº 61) </t>
    </r>
  </si>
  <si>
    <t>CD 52 marcador isolado</t>
  </si>
  <si>
    <t>CD3, imunofenotipagem</t>
  </si>
  <si>
    <t>CD34, imunofenotipagem</t>
  </si>
  <si>
    <t xml:space="preserve">Justificativa clinica </t>
  </si>
  <si>
    <t>Ciclina D1, imunofenotipagem</t>
  </si>
  <si>
    <r>
      <t xml:space="preserve">Fator II, dosagem do inibidor </t>
    </r>
    <r>
      <rPr>
        <b/>
        <i/>
        <sz val="8"/>
        <color indexed="10"/>
        <rFont val="Trebuchet MS"/>
        <family val="2"/>
      </rPr>
      <t>(com diretriz definida pela ANS - nº 49)</t>
    </r>
  </si>
  <si>
    <r>
      <t xml:space="preserve">Fator II, dosagem do inibidor </t>
    </r>
    <r>
      <rPr>
        <b/>
        <i/>
        <sz val="8"/>
        <color indexed="8"/>
        <rFont val="Trebuchet MS"/>
        <family val="2"/>
      </rPr>
      <t>(com diretriz definida pela ANS - nº 49)</t>
    </r>
  </si>
  <si>
    <r>
      <t xml:space="preserve">Fator VII, dosagem do inibidor </t>
    </r>
    <r>
      <rPr>
        <b/>
        <i/>
        <sz val="8"/>
        <color indexed="10"/>
        <rFont val="Trebuchet MS"/>
        <family val="2"/>
      </rPr>
      <t>(com diretriz definida pela ANS - nº 49)</t>
    </r>
  </si>
  <si>
    <r>
      <t xml:space="preserve">Fator VII, dosagem do inibidor </t>
    </r>
    <r>
      <rPr>
        <b/>
        <i/>
        <sz val="8"/>
        <color indexed="8"/>
        <rFont val="Trebuchet MS"/>
        <family val="2"/>
      </rPr>
      <t>(com diretriz definida pela ANS - nº 49)</t>
    </r>
  </si>
  <si>
    <t>Fibrinogênio quantitativo, nefelometria</t>
  </si>
  <si>
    <t>Hemoglobinopatias, neonatal, sangue periférico</t>
  </si>
  <si>
    <r>
      <t xml:space="preserve">Deficiência da MCAD  </t>
    </r>
    <r>
      <rPr>
        <b/>
        <i/>
        <sz val="8"/>
        <color indexed="10"/>
        <rFont val="Trebuchet MS"/>
        <family val="2"/>
      </rPr>
      <t xml:space="preserve">(com diretriz definida pela ANS - nº 2 e nº 110) </t>
    </r>
  </si>
  <si>
    <r>
      <t xml:space="preserve">Deficiência da MCAD  </t>
    </r>
    <r>
      <rPr>
        <b/>
        <i/>
        <sz val="8"/>
        <color indexed="8"/>
        <rFont val="Trebuchet MS"/>
        <family val="2"/>
      </rPr>
      <t xml:space="preserve">(com diretriz definida pela ANS - nº 2 e nº 110) </t>
    </r>
  </si>
  <si>
    <t>Efexor, dosagem</t>
  </si>
  <si>
    <t>Imipenem, dosagem</t>
  </si>
  <si>
    <t>Itraconazol</t>
  </si>
  <si>
    <t>Levetiracetam, dosagem</t>
  </si>
  <si>
    <t>Neurontin</t>
  </si>
  <si>
    <t>Paroxetina, dosagem</t>
  </si>
  <si>
    <t>Penicilina, dosagem</t>
  </si>
  <si>
    <t>Porfirinas fracionadas plasmáticas</t>
  </si>
  <si>
    <t>Sirolimus, dosagem</t>
  </si>
  <si>
    <t>Topiramato, dosagem (sangue)</t>
  </si>
  <si>
    <t>Vigabatrina, dosagem</t>
  </si>
  <si>
    <t>Ceftriaxona dosagem</t>
  </si>
  <si>
    <t>Clindamicina, dosagem</t>
  </si>
  <si>
    <t>Clobazam dosagem</t>
  </si>
  <si>
    <t>Clonazepan, dosagem</t>
  </si>
  <si>
    <t>Clozapina, dosagem</t>
  </si>
  <si>
    <t>Disopiramida, dosagem</t>
  </si>
  <si>
    <t>Dissulfiram, dosagem</t>
  </si>
  <si>
    <t>Doxepina, dosagem</t>
  </si>
  <si>
    <t>Flunitrazepam, dosagem</t>
  </si>
  <si>
    <t>Fluoxetina, dosagem</t>
  </si>
  <si>
    <t>Galactocerebrosidase, dosagem</t>
  </si>
  <si>
    <t>Lorazepam, dosagem</t>
  </si>
  <si>
    <t>Manganes sérico, dosagem</t>
  </si>
  <si>
    <t>Maprotilina, dosagem</t>
  </si>
  <si>
    <t>Midazolam, dosagem</t>
  </si>
  <si>
    <t>Pirimetamina, dosagem</t>
  </si>
  <si>
    <t>Sulfametoxazol, dosagem</t>
  </si>
  <si>
    <t>Swelling test</t>
  </si>
  <si>
    <t>Vancomicina, dosagem</t>
  </si>
  <si>
    <t>Ácido hialuronico</t>
  </si>
  <si>
    <t>Iduronato-2 sulfatase, dosagem</t>
  </si>
  <si>
    <t>Alfa-iduronidade, alfa-galactosidase, beta-glicoronidase, hexosaminidase a e b, n-acetil glicosaminidase</t>
  </si>
  <si>
    <t>N-Acetilglicosaminidase, dosagem</t>
  </si>
  <si>
    <t>Ácido cítrico (Citrato), dosagem sangue</t>
  </si>
  <si>
    <t>Ácido cítrico (Citrato), dosagem esperma</t>
  </si>
  <si>
    <t>Curva glicêmica clássica (5 dosagens)</t>
  </si>
  <si>
    <t>Everolimus, dosagem</t>
  </si>
  <si>
    <t>10,11 Epóxido carbamazepinam, soro</t>
  </si>
  <si>
    <t>Alfa fetoproteína L3, líquor</t>
  </si>
  <si>
    <t>Albumina, líquor</t>
  </si>
  <si>
    <t>Alfa-galactosidade, dosagem plásmatica</t>
  </si>
  <si>
    <t>Bicarbonato na urina, amostra isolada</t>
  </si>
  <si>
    <t>Zinco eritrocitário, dosagem</t>
  </si>
  <si>
    <r>
      <t>Amiloidose - TTR</t>
    </r>
    <r>
      <rPr>
        <sz val="8"/>
        <color indexed="10"/>
        <rFont val="Trebuchet MS"/>
        <family val="2"/>
      </rPr>
      <t xml:space="preserve"> </t>
    </r>
    <r>
      <rPr>
        <b/>
        <i/>
        <sz val="8"/>
        <color indexed="10"/>
        <rFont val="Trebuchet MS"/>
        <family val="2"/>
      </rPr>
      <t>(com diretriz definida pela ANS - nº 110)</t>
    </r>
  </si>
  <si>
    <r>
      <t xml:space="preserve">Amiloidose - TTR </t>
    </r>
    <r>
      <rPr>
        <b/>
        <i/>
        <sz val="8"/>
        <color indexed="8"/>
        <rFont val="Trebuchet MS"/>
        <family val="2"/>
      </rPr>
      <t>(com diretriz definida pela ANS - nº 110)</t>
    </r>
  </si>
  <si>
    <t xml:space="preserve">Acetilcolina, anticorpos ligador receptor </t>
  </si>
  <si>
    <t xml:space="preserve">Acetilcolina, anticorpos modulador receptor </t>
  </si>
  <si>
    <t>Hepatite E - IgM/IgG</t>
  </si>
  <si>
    <r>
      <t>Neuropatia motora, painel</t>
    </r>
    <r>
      <rPr>
        <b/>
        <i/>
        <sz val="8"/>
        <color indexed="10"/>
        <rFont val="Trebuchet MS"/>
        <family val="2"/>
      </rPr>
      <t xml:space="preserve"> (com diretriz definida pela ANS - nº 110)</t>
    </r>
  </si>
  <si>
    <r>
      <t>Neuropatia motora, painel</t>
    </r>
    <r>
      <rPr>
        <b/>
        <i/>
        <sz val="8"/>
        <color indexed="8"/>
        <rFont val="Trebuchet MS"/>
        <family val="2"/>
      </rPr>
      <t xml:space="preserve"> (com diretriz definida pela ANS - nº 110)</t>
    </r>
  </si>
  <si>
    <t>Pesquisa de adenovirus</t>
  </si>
  <si>
    <t>Adenovírus, RFC para</t>
  </si>
  <si>
    <t>Anticorpos antidifteria</t>
  </si>
  <si>
    <t>Anticorpos antitétano</t>
  </si>
  <si>
    <t>Teste rápido para detecção de HIV em gestante</t>
  </si>
  <si>
    <t>Cadeias leves livres Kappa/Lambda em urina, dosagem</t>
  </si>
  <si>
    <t>Coxsackie B1-6, anticorpos IgM</t>
  </si>
  <si>
    <t>Epstein BARR vírus antígeno precoce, anticorpos</t>
  </si>
  <si>
    <t>HIV1/2, anticorpos (teste rápido)</t>
  </si>
  <si>
    <t>Chikungunya, anticorpos</t>
  </si>
  <si>
    <t>Antígeno NS1 do vírus da dengue, pesquisa</t>
  </si>
  <si>
    <t>Hepatite E - anticorpos IgG</t>
  </si>
  <si>
    <t xml:space="preserve">Relatório Médico detalhado e outras sorologias de hepatite </t>
  </si>
  <si>
    <t>Hepatite E - anticorpos, IgM</t>
  </si>
  <si>
    <t>Dengue, anticorpos IgG, soro (teste rápido)</t>
  </si>
  <si>
    <t>Dengue, anticorpos IgM, soro (teste rápido)</t>
  </si>
  <si>
    <t>Material descartável (kit) e soluções para utilização de processadora automática de sangue / auto transfusão intra-operatória</t>
  </si>
  <si>
    <t>Kit, material descartavel e solucoes necessarias para utilizacao de processadora automatica de sangue</t>
  </si>
  <si>
    <t xml:space="preserve">Material descartável (kit) e soluções para utilização de processadora automática de sangue/aférese </t>
  </si>
  <si>
    <t>Unidade de concentrado de hemácias</t>
  </si>
  <si>
    <t>Unidade de concentrado de hemacias</t>
  </si>
  <si>
    <t xml:space="preserve">Unidade de concentrado de hemácias lavadas </t>
  </si>
  <si>
    <t>Unidade de concentrado de hemacias lavadas</t>
  </si>
  <si>
    <t xml:space="preserve">Unidade de concentrado de plaquetas por aférese </t>
  </si>
  <si>
    <t>Unidade de concentrado de plaquetas</t>
  </si>
  <si>
    <t xml:space="preserve">Unidade de concentrado de plaquetas randômicas </t>
  </si>
  <si>
    <t>Unidade de crioprecipitado de fator anti-hemofílico</t>
  </si>
  <si>
    <t>Unidade de crioprecipitado de fator anti-hemofilico</t>
  </si>
  <si>
    <t xml:space="preserve">Unidade de plasma </t>
  </si>
  <si>
    <t>Unidade de plasma</t>
  </si>
  <si>
    <t xml:space="preserve">Unidade de sangue total </t>
  </si>
  <si>
    <t>Unidade de sangue total</t>
  </si>
  <si>
    <t>Deleucotização de unidade de concentrado de hemácias - por unidade</t>
  </si>
  <si>
    <t>Taxa de Deleucotização, por filtracao, por componente</t>
  </si>
  <si>
    <t>Deleucotização de unidade de concentrado de plaquetas - até 6 unidades</t>
  </si>
  <si>
    <t xml:space="preserve">Irradiação de componentes hemoterápicos </t>
  </si>
  <si>
    <t>Taxa de Irradiacao de unidade hemoterapica</t>
  </si>
  <si>
    <t>Deleucotização de unidade de concentrado de plaquetas - entre 7 e 12 unidades</t>
  </si>
  <si>
    <t xml:space="preserve">Unidade de concentrado de granulócitos </t>
  </si>
  <si>
    <t xml:space="preserve">Unidade de concentrado de plaquetas (dupla centrifugação) </t>
  </si>
  <si>
    <t>Acompanhamento  hospitalar/dia  do  transplante   de  medula   óssea  p/   médico  hematologista  e/ou hemoterapeuta</t>
  </si>
  <si>
    <t xml:space="preserve">Anticorpos eritrocitários naturais e imunes - titulagem </t>
  </si>
  <si>
    <t>Anticorpos eritrocitarios naturais e imunes - titulagem</t>
  </si>
  <si>
    <r>
      <t>Aplicação de medula óssea ou células tronco</t>
    </r>
    <r>
      <rPr>
        <sz val="8"/>
        <color indexed="10"/>
        <rFont val="Trebuchet MS"/>
        <family val="2"/>
      </rPr>
      <t xml:space="preserve"> </t>
    </r>
    <r>
      <rPr>
        <b/>
        <i/>
        <sz val="8"/>
        <color indexed="10"/>
        <rFont val="Trebuchet MS"/>
        <family val="2"/>
      </rPr>
      <t>(com diretriz definida pela ANS - nº 70)</t>
    </r>
  </si>
  <si>
    <t>Aplicação de medula óssea ou células tronco</t>
  </si>
  <si>
    <r>
      <t>Coleta de células tronco de sangue de cordão umbilical para transplante de medula óssea</t>
    </r>
    <r>
      <rPr>
        <sz val="8"/>
        <color indexed="14"/>
        <rFont val="Trebuchet MS"/>
        <family val="2"/>
      </rPr>
      <t xml:space="preserve"> </t>
    </r>
    <r>
      <rPr>
        <b/>
        <i/>
        <sz val="8"/>
        <color indexed="10"/>
        <rFont val="Trebuchet MS"/>
        <family val="2"/>
      </rPr>
      <t xml:space="preserve">(com diretriz definida pela ANS -nº 70) </t>
    </r>
  </si>
  <si>
    <t>Coleta de células tronco de sangue de cordão umbilical p/ transplante de medula óssea</t>
  </si>
  <si>
    <r>
      <t xml:space="preserve">Coleta de células tronco por processadora automática para transplante de medula óssea </t>
    </r>
    <r>
      <rPr>
        <b/>
        <i/>
        <sz val="8"/>
        <color indexed="10"/>
        <rFont val="Trebuchet MS"/>
        <family val="2"/>
      </rPr>
      <t>(com diretriz definida pela ANS - nº 70)</t>
    </r>
  </si>
  <si>
    <t>Coleta de células tronco por processadora automática p/ transplante de medula óssea</t>
  </si>
  <si>
    <r>
      <t>Determinação de células CD34, CD45 positivas - Citômetro de Fluxo</t>
    </r>
    <r>
      <rPr>
        <b/>
        <i/>
        <sz val="8"/>
        <color indexed="14"/>
        <rFont val="Trebuchet MS"/>
        <family val="2"/>
      </rPr>
      <t xml:space="preserve"> </t>
    </r>
    <r>
      <rPr>
        <b/>
        <i/>
        <sz val="8"/>
        <color indexed="10"/>
        <rFont val="Trebuchet MS"/>
        <family val="2"/>
      </rPr>
      <t>(com diretriz definida pela ANS - nº 70 e nº 71)</t>
    </r>
  </si>
  <si>
    <t>Determinacao de celulas CD34 positivas - Citometro de Fluxo</t>
  </si>
  <si>
    <t>Determinação de conteúdo de DNA - Citômetro de Fluxo</t>
  </si>
  <si>
    <t>Determinacao de conteudo de DNA - Citometro de Fluxo</t>
  </si>
  <si>
    <t xml:space="preserve">Eletroforese de hemoglobina por componente hemoterápico </t>
  </si>
  <si>
    <t>Eletroforese de hemoglobina por componente hemoterapico</t>
  </si>
  <si>
    <t xml:space="preserve">Eletroforese de hemoglobina por unidade de sangue total </t>
  </si>
  <si>
    <t>Exsanguíneo  transfusão</t>
  </si>
  <si>
    <t>Exsanguineo  transfusao</t>
  </si>
  <si>
    <t xml:space="preserve">Fenotipagem de outros sistemas eritrocitários - por fenótipo </t>
  </si>
  <si>
    <t>Fenotipagem de outros sistemas eritrocitarios - por fenotipo</t>
  </si>
  <si>
    <t>Fenotipagem de outros sistemas eritrocitários - por fenótipo - gel teste</t>
  </si>
  <si>
    <t>Fenotipagem de outros sistemas eritrocitarios - por fenotipo - gel teste</t>
  </si>
  <si>
    <t>Fenotipagem do sistema RH-HR (D, C, E, C E C) gel teste</t>
  </si>
  <si>
    <t>Fenotipagem do sistema RH-HR (D, C, E, c c) Gel Teste</t>
  </si>
  <si>
    <t xml:space="preserve">Fenotipagem do sistema RH-HR (D, C, E, C, E) </t>
  </si>
  <si>
    <t>Fenotipagem do sistema RH-HR (D, C, E, C, E)</t>
  </si>
  <si>
    <t>Grupo sanguíneo ABO e RH - pesquisa</t>
  </si>
  <si>
    <t>Grupo sanguineo ABO e RH</t>
  </si>
  <si>
    <t xml:space="preserve">Grupo sanguíneo ABO e RH - gel teste - pesquisa </t>
  </si>
  <si>
    <t>Grupo sanguineo ABO e RH - gel teste</t>
  </si>
  <si>
    <t>Identificação de anticorpos séricos irregulares antieritrocitários - método de eluição</t>
  </si>
  <si>
    <t>Pesquisa de anticorpos séricos irregulares antieritrocitários - método de eluição</t>
  </si>
  <si>
    <t>Identificação de anticorpos séricos irregulares antieritrocitários - painel de hemácias enzimático</t>
  </si>
  <si>
    <t>Identificacao de anticorpos sericos irregulares antieritrocitarios - painel de hemacias enzimatico - gel teste</t>
  </si>
  <si>
    <t xml:space="preserve">Identificação de anticorpos séricos irregulares antieritrocitários com painel de hemácias </t>
  </si>
  <si>
    <t>Identificacao de anticorpos sericos irregulares antieritrocitarios c/ painel de hemacias</t>
  </si>
  <si>
    <t xml:space="preserve">Identificação de anticorpos séricos irregulares antieritrocitários com painel de hemácias tratadas por enzimas </t>
  </si>
  <si>
    <t>Identificacao de anticorpos sericos irregulares antieritrocitarios c/ painel de hemacias tratadas por enzimas</t>
  </si>
  <si>
    <t xml:space="preserve">Identificação de anticorpos séricos irregulares antieritrocitários com painel de hemácias - gel liss </t>
  </si>
  <si>
    <t>Pesquisa de anticorpos séricos irregulares antieritrocitários c/ painel de hemácias</t>
  </si>
  <si>
    <t xml:space="preserve">Imunofenotipagem de subpopulações linfocitárias - Citômetro de Fluxo </t>
  </si>
  <si>
    <t>Imunofenotipagem de subpopulacoes leucocitarias - Citometro de Fluxo</t>
  </si>
  <si>
    <t>Imunofenotipagem para classificação de leucemias - Citômetro de Fluxo</t>
  </si>
  <si>
    <t>Imunofenotipagem para classificacao de leucemias - Citometro de Fluxo</t>
  </si>
  <si>
    <t xml:space="preserve">NAT/HCV por componente hemoterápico - pesquisa e/ou dosagem </t>
  </si>
  <si>
    <t xml:space="preserve">NAT/HCV por unidade de sangue total - pesquisa e/ou dosagem </t>
  </si>
  <si>
    <t xml:space="preserve">NAT/HIV por componente hemoterápico - pesquisa e/ou dosagem </t>
  </si>
  <si>
    <t xml:space="preserve">NAT/HIV por unidade de sangue total - pesquisa e/ou dosagem </t>
  </si>
  <si>
    <t>Operação de processadora automática de sangue em aférese</t>
  </si>
  <si>
    <t>Operacao de processadora automatica de sangue em aferese</t>
  </si>
  <si>
    <t>Operação de processadora automática de sangue em autotransfusão intra-operatória</t>
  </si>
  <si>
    <t>Operacao de processadora automatica de sangue em autotransfusao intra-operatoria</t>
  </si>
  <si>
    <t>Pesquisa de anticorpos séricos antieritrocitários, anti-A e/ou anti-B - gel teste</t>
  </si>
  <si>
    <t>Pesquisa de anticorpos sericos antieritrocitarios, anti-A e/ou anti-B - gel teste</t>
  </si>
  <si>
    <t xml:space="preserve">Pesquisa de anticorpos séricos antieritrocitários, anti-A e/ou anti-B </t>
  </si>
  <si>
    <t>Pesquisa de anticorpos sericos antieritrocitarios, anti-A e/ou anti-B</t>
  </si>
  <si>
    <t xml:space="preserve">Pesquisa de anticorpos séricos irregulares antieritrocitários </t>
  </si>
  <si>
    <t>Pesquisa de anticorpos sericos irregulares</t>
  </si>
  <si>
    <t>Pesquisa de anticorpos séricos irregulares antieritrocitários - gel teste</t>
  </si>
  <si>
    <t>Pesquisa de anticorpos sericos irregulares antieritrocitarios - gel teste</t>
  </si>
  <si>
    <t xml:space="preserve">Pesquisa de anticorpos séricos irregulares antieritrocitários - método de eluição </t>
  </si>
  <si>
    <t xml:space="preserve">Pesquisa de anticorpos séricos irregulares antieritrocitários a frio </t>
  </si>
  <si>
    <t>Pesquisa de anticorpos sericos irregulares a frio</t>
  </si>
  <si>
    <t>Pesquisa de hemoglobina S por componente hemoterápico - gel teste</t>
  </si>
  <si>
    <t>Pesquisa de hemoglobina S por componente hemoterapico - gel teste</t>
  </si>
  <si>
    <t xml:space="preserve">Pesquisa de hemoglobina S por unidade de sangue total - gel teste </t>
  </si>
  <si>
    <t>Prova de compatibilidade pré-transfusional completa</t>
  </si>
  <si>
    <t>Prova de compatibilidade pre-transfusional completa</t>
  </si>
  <si>
    <t>Prova de compatibilidade pré-transfusional completa - gel teste</t>
  </si>
  <si>
    <t>Prova de compatibilidade pre-transfusional completa - gel teste</t>
  </si>
  <si>
    <t xml:space="preserve">S. Anti-HTLV-I + HTLV-II (determinação conjunta) por componente hemoterápico </t>
  </si>
  <si>
    <t>S. Anti-HTLV-I + HTLV-II (determinacao conjunta) por componente hemoterapico</t>
  </si>
  <si>
    <t>S. Anti-HTLV-I + HTLV-II (determinação conjunta) por unidade de sangue total</t>
  </si>
  <si>
    <t>S. Chagas EIE por componente hemoterápico - pesquisa e/ou dosagem</t>
  </si>
  <si>
    <t>Chagas EIE por componente hemoterapico</t>
  </si>
  <si>
    <t xml:space="preserve">S. Chagas EIE por unidade de sangue total - pesquisa e/ou dosagem </t>
  </si>
  <si>
    <t xml:space="preserve">S. Hepatite B anti-HBC por componente hemoterápico - pesquisa e/ou dosagem </t>
  </si>
  <si>
    <t>Pesquisa de anti-HBC por componente hemoterapico</t>
  </si>
  <si>
    <t xml:space="preserve">S. Hepatite B anti-HBC por unidade de sangue total - pesquisa e/ou dosagem </t>
  </si>
  <si>
    <t>S. Hepatite C anti-HCV por componente hemoterápico - pesquisa e/ou dosagem</t>
  </si>
  <si>
    <t>Pesquisa de anti-HCV por componente hemoterapico</t>
  </si>
  <si>
    <t>S. Hepatite C anti-HCV por unidade de sangue total - pesquisa e/ou dosagem</t>
  </si>
  <si>
    <t>S. HIV EIE por componente hemoterápico - pesquisa e/ou dosagem</t>
  </si>
  <si>
    <t>Pesquisa de anti-HIV - EIE por componente hemoterapico</t>
  </si>
  <si>
    <t xml:space="preserve">S. HIV EIE por unidade de sangue total - pesquisa e/ou dosagem </t>
  </si>
  <si>
    <t>S. Malária IFI por componente hemoterápico - pesquisa e/ou dosagem</t>
  </si>
  <si>
    <t>Malaria - IFI por componente hemoterapico</t>
  </si>
  <si>
    <t>S. Malária IFI por unidade de sangue total - pesquisa e/ou dosagem</t>
  </si>
  <si>
    <t>S. Sífilis EIE por componente hemoterápico - pesquisa e/ou dosagem</t>
  </si>
  <si>
    <t>S. Sifilis - EIE por componente hemoterapico</t>
  </si>
  <si>
    <t xml:space="preserve">S. Sífilis EIE por unidade de sangue total - pesquisa e/ou dosagem </t>
  </si>
  <si>
    <t xml:space="preserve">S. Sífilis FTA - ABS por componente hemoterápico - pesquisa e/ou dosagem </t>
  </si>
  <si>
    <t>Sifilis FTA - ABS por componente hemoterapico</t>
  </si>
  <si>
    <t>S. Sífilis FTA - ABS por unidade de sangue total - pesquisa e/ou dosagem</t>
  </si>
  <si>
    <t>S. Sífilis HA por componente hemoterápico - pesquisa e/ou dosagem</t>
  </si>
  <si>
    <t>Sifilis HA por componente hemoterapico</t>
  </si>
  <si>
    <t>S. Sífilis HA por unidade de sangue total - pesquisa e/ou dosagem</t>
  </si>
  <si>
    <t xml:space="preserve">S. Sífilis VDRL por componente hemoterápico - pesquisa e/ou dosagem </t>
  </si>
  <si>
    <t>Sifilis VDRL por componente hemoterapico</t>
  </si>
  <si>
    <t>S. Sífilis VDRL por unidade de sangue total - pesquisa e/ou dosagem</t>
  </si>
  <si>
    <t>S. Chagas HA por componente hemoterápico - pesquisa e/ou dosagem</t>
  </si>
  <si>
    <t>Chagas HA por componente hemoterapico</t>
  </si>
  <si>
    <t>S. Chagas HA por unidade de sangue total - pesquisa e/ou dosagem</t>
  </si>
  <si>
    <t xml:space="preserve">S. Chagas IFI por componente hemoterápico - pesquisa e/ou dosagem </t>
  </si>
  <si>
    <t>Chagas IFI por componente hemoterapico</t>
  </si>
  <si>
    <t xml:space="preserve">S. Chagas IFI por unidade de sangue total - pesquisa e/ou dosagem </t>
  </si>
  <si>
    <t>S. Hepatite B (HBsAg) RIE ou EIE por componente hemoterápico - pesquisa e/ou dosagem</t>
  </si>
  <si>
    <t>Antigeno australia (HBsAg) RIE ou EIE por componente hemoterapico</t>
  </si>
  <si>
    <t xml:space="preserve">S. Hepatite B (HBsAg) RIE ou EIE por unidade de sangue total - pesquisa e/ou dosagem </t>
  </si>
  <si>
    <t xml:space="preserve">Teste de Coombs direto </t>
  </si>
  <si>
    <t>Teste de Coombs direto</t>
  </si>
  <si>
    <t xml:space="preserve">Teste de Coombs direto - gel teste </t>
  </si>
  <si>
    <t>Teste de coombs direto - gel teste</t>
  </si>
  <si>
    <t xml:space="preserve">Teste de Coombs direto - mono específico (IgG, IgA, C3, C3D, Poliv. - AGH) - gel teste </t>
  </si>
  <si>
    <t>Teste de Coombs direto - mono especifico (IgG, IgA, C3, C3D, Poliv. - AGH) - gel teste</t>
  </si>
  <si>
    <t xml:space="preserve">Teste de Coombs indireto - mono específico (IgG, IgA, C3, C3D, Poliv. - AGH) - gel teste </t>
  </si>
  <si>
    <t>Teste de Coombs Indireto - mono especifico (IGG, IGA, C3, C3D, Poliv.-AGH) - Gel Teste</t>
  </si>
  <si>
    <r>
      <t>TMO - congelamento de medula óssea ou células tronco periferica</t>
    </r>
    <r>
      <rPr>
        <sz val="8"/>
        <color indexed="10"/>
        <rFont val="Trebuchet MS"/>
        <family val="2"/>
      </rPr>
      <t>s</t>
    </r>
    <r>
      <rPr>
        <b/>
        <i/>
        <sz val="8"/>
        <color indexed="10"/>
        <rFont val="Trebuchet MS"/>
        <family val="2"/>
      </rPr>
      <t xml:space="preserve"> (com diretriz definida pela ANS - nº 71) </t>
    </r>
  </si>
  <si>
    <t>TMO - Congelamento de medula ossea ou celulas tronco perifericas</t>
  </si>
  <si>
    <r>
      <t>TMO - cultura de linfócitos doador e receptor</t>
    </r>
    <r>
      <rPr>
        <b/>
        <i/>
        <sz val="8"/>
        <color indexed="8"/>
        <rFont val="Trebuchet MS"/>
        <family val="2"/>
      </rPr>
      <t xml:space="preserve"> </t>
    </r>
    <r>
      <rPr>
        <b/>
        <i/>
        <sz val="8"/>
        <color indexed="10"/>
        <rFont val="Trebuchet MS"/>
        <family val="2"/>
      </rPr>
      <t>(com diretriz definida pela ANS - nº 70)</t>
    </r>
  </si>
  <si>
    <t xml:space="preserve">TMO -cultura de linfócitos doador e receptor </t>
  </si>
  <si>
    <r>
      <t>TMO - descongelamento de medula óssea ou células tronco</t>
    </r>
    <r>
      <rPr>
        <sz val="8"/>
        <color indexed="10"/>
        <rFont val="Trebuchet MS"/>
        <family val="2"/>
      </rPr>
      <t xml:space="preserve"> </t>
    </r>
    <r>
      <rPr>
        <b/>
        <i/>
        <sz val="8"/>
        <color indexed="10"/>
        <rFont val="Trebuchet MS"/>
        <family val="2"/>
      </rPr>
      <t xml:space="preserve">(com diretriz definida pela ANS - nº 71) </t>
    </r>
  </si>
  <si>
    <t>TMO - Descongelamento de medula ossea ou celulas tronco</t>
  </si>
  <si>
    <r>
      <t xml:space="preserve">TMO - determinação de HLA transplantes de medula óssea ­loci DR e DQ (alta resolução) </t>
    </r>
    <r>
      <rPr>
        <b/>
        <i/>
        <sz val="8"/>
        <color indexed="10"/>
        <rFont val="Trebuchet MS"/>
        <family val="2"/>
      </rPr>
      <t xml:space="preserve">(com diretriz definida pela ANS - nº 70) </t>
    </r>
  </si>
  <si>
    <t>TMO - Determinacao de hla para transplantes de medula ossea - loci DR e DQ</t>
  </si>
  <si>
    <r>
      <t xml:space="preserve">TMO - determinação de HLA para transplantes de medula óssea ­loci A e </t>
    </r>
    <r>
      <rPr>
        <sz val="8"/>
        <color indexed="10"/>
        <rFont val="Trebuchet MS"/>
        <family val="2"/>
      </rPr>
      <t xml:space="preserve">B </t>
    </r>
    <r>
      <rPr>
        <b/>
        <i/>
        <sz val="8"/>
        <color indexed="10"/>
        <rFont val="Trebuchet MS"/>
        <family val="2"/>
      </rPr>
      <t xml:space="preserve">(com diretriz definida pela ANS - nº 70) </t>
    </r>
  </si>
  <si>
    <t>TMO - Determinacao de hla para transplantes de medula ossea - loci A e B</t>
  </si>
  <si>
    <r>
      <t xml:space="preserve">TMO - determinação de HLA para transplantes de medula óssea - loci DR e DQ (baixa resolução) </t>
    </r>
    <r>
      <rPr>
        <b/>
        <i/>
        <sz val="8"/>
        <color indexed="10"/>
        <rFont val="Trebuchet MS"/>
        <family val="2"/>
      </rPr>
      <t xml:space="preserve">(com diretriz definida pela ANS - nº 70) </t>
    </r>
  </si>
  <si>
    <r>
      <t>TMO - determinação de HLA para transplantes de medula óssea - loci DR e DQ (baixa resolução)</t>
    </r>
    <r>
      <rPr>
        <b/>
        <i/>
        <sz val="8"/>
        <color indexed="8"/>
        <rFont val="Trebuchet MS"/>
        <family val="2"/>
      </rPr>
      <t xml:space="preserve"> </t>
    </r>
  </si>
  <si>
    <r>
      <t xml:space="preserve">TMO - determinação de unidades formadoras de colônias </t>
    </r>
    <r>
      <rPr>
        <b/>
        <i/>
        <sz val="8"/>
        <color indexed="10"/>
        <rFont val="Trebuchet MS"/>
        <family val="2"/>
      </rPr>
      <t xml:space="preserve">(com diretriz definida pela ANS - nº 70 e nº 71) </t>
    </r>
  </si>
  <si>
    <t>TMO - Determinacao de unidades formadoras de colonias</t>
  </si>
  <si>
    <r>
      <t>TMO - determinação de viabilidade de medula óssea</t>
    </r>
    <r>
      <rPr>
        <sz val="8"/>
        <color indexed="14"/>
        <rFont val="Trebuchet MS"/>
        <family val="2"/>
      </rPr>
      <t xml:space="preserve"> </t>
    </r>
    <r>
      <rPr>
        <b/>
        <i/>
        <sz val="8"/>
        <color indexed="10"/>
        <rFont val="Trebuchet MS"/>
        <family val="2"/>
      </rPr>
      <t xml:space="preserve">(com diretriz definida pela ANS -nº 71)  </t>
    </r>
  </si>
  <si>
    <t>TMO - Determinacao de viabilidade de medula ossea</t>
  </si>
  <si>
    <r>
      <t>TMO - manutenção de congelamento de medula óssea ou células tronco (até 2 anos)</t>
    </r>
    <r>
      <rPr>
        <b/>
        <i/>
        <sz val="8"/>
        <color indexed="10"/>
        <rFont val="Trebuchet MS"/>
        <family val="2"/>
      </rPr>
      <t xml:space="preserve"> (com diretriz definida pela ANS - nº 71) </t>
    </r>
  </si>
  <si>
    <t xml:space="preserve">TMO -manutenção de congelamento de medula óssea ou células tronco (até 2 anos) </t>
  </si>
  <si>
    <r>
      <t>TMO - preparo de medula óssea ou células tronco periféricas para congelamento</t>
    </r>
    <r>
      <rPr>
        <sz val="8"/>
        <color indexed="10"/>
        <rFont val="Trebuchet MS"/>
        <family val="2"/>
      </rPr>
      <t xml:space="preserve"> </t>
    </r>
    <r>
      <rPr>
        <b/>
        <i/>
        <sz val="8"/>
        <color indexed="10"/>
        <rFont val="Trebuchet MS"/>
        <family val="2"/>
      </rPr>
      <t xml:space="preserve">(com diretriz definida pela ANS - nº 71) </t>
    </r>
  </si>
  <si>
    <t xml:space="preserve">TMO -preparo de medula óssea ou células tronco periféricas p/ congelamento </t>
  </si>
  <si>
    <r>
      <t>TMO - preparo e filtração de medula óssea ou células tronco na coleta</t>
    </r>
    <r>
      <rPr>
        <sz val="8"/>
        <color indexed="10"/>
        <rFont val="Trebuchet MS"/>
        <family val="2"/>
      </rPr>
      <t xml:space="preserve"> </t>
    </r>
    <r>
      <rPr>
        <b/>
        <i/>
        <sz val="8"/>
        <color indexed="10"/>
        <rFont val="Trebuchet MS"/>
        <family val="2"/>
      </rPr>
      <t xml:space="preserve">(com diretriz definida pela ANS - nº 70 e nº 71) </t>
    </r>
  </si>
  <si>
    <t xml:space="preserve">TMO -preparo e filtração de medula óssea ou células tronco na coleta </t>
  </si>
  <si>
    <r>
      <t>TMO - tratamento "in vitro" de medula óssea ou células tronco por anticorpos monoclonais (purging)(4)</t>
    </r>
    <r>
      <rPr>
        <sz val="8"/>
        <color indexed="14"/>
        <rFont val="Trebuchet MS"/>
        <family val="2"/>
      </rPr>
      <t xml:space="preserve"> </t>
    </r>
    <r>
      <rPr>
        <b/>
        <i/>
        <sz val="8"/>
        <color indexed="10"/>
        <rFont val="Trebuchet MS"/>
        <family val="2"/>
      </rPr>
      <t xml:space="preserve">(com diretriz definida pela ANS - nº 71) </t>
    </r>
  </si>
  <si>
    <t>TMO -tratamento "in vitro" de medula óssea ou células tronco por anticorpos monoclonais (purging)</t>
  </si>
  <si>
    <t>Transfusão fetal intra-uterina</t>
  </si>
  <si>
    <r>
      <t>Estimulação e mobilização de células CD34 positivas</t>
    </r>
    <r>
      <rPr>
        <b/>
        <i/>
        <sz val="8"/>
        <color indexed="10"/>
        <rFont val="Trebuchet MS"/>
        <family val="2"/>
      </rPr>
      <t xml:space="preserve"> (com diretriz definida pela ANS - nº 70 e nº 71)</t>
    </r>
  </si>
  <si>
    <r>
      <t>Estimulação e mobilização de células CD34 positivas</t>
    </r>
    <r>
      <rPr>
        <b/>
        <i/>
        <sz val="8"/>
        <color indexed="8"/>
        <rFont val="Trebuchet MS"/>
        <family val="2"/>
      </rPr>
      <t xml:space="preserve"> (com diretriz definida pela ANS - nº 70 e nº 71)</t>
    </r>
  </si>
  <si>
    <t>Determinação do fator RH (D), incluindo prova para D-fraco no sangue do receptor</t>
  </si>
  <si>
    <t>Justificativa Clínica e laudos de exames que justifiquem indicação de Transplante</t>
  </si>
  <si>
    <t>Doação autóloga com recuperação intra-operatória</t>
  </si>
  <si>
    <t xml:space="preserve">Doação autóloga peri-operatória por hemodiluição normovolêmica </t>
  </si>
  <si>
    <t xml:space="preserve">Doação autóloga pré-operatória </t>
  </si>
  <si>
    <t>Exames imunohematológicos em recém-nascidos: tipificação ABO e RH, pesquisa de D fraco RH(D) e prova da antiglobulina direta</t>
  </si>
  <si>
    <t>0,20 DE 1A</t>
  </si>
  <si>
    <t xml:space="preserve">Imuno-hematológicos: tipificação ABO, incluindo tipagem reversa e determinação do fator RH (D), incluindo prova para D-fraco e pesquisa e identificação de anticorpos séricos irregulares antieritrocitários </t>
  </si>
  <si>
    <t>0,30 DE 1A</t>
  </si>
  <si>
    <t xml:space="preserve">Investigação da presença de anti-A ou anti-B, em soro ou plasma de neonato, com métodos que incluam uma fase antiglobulínica </t>
  </si>
  <si>
    <t xml:space="preserve">Tipificação ABO, incluindo tipagem reversa no sangue do receptor (sem tipagem reversa até 4 meses de idade) </t>
  </si>
  <si>
    <r>
      <t>Antigenemia para diagnóstico de CMV pós transplante</t>
    </r>
    <r>
      <rPr>
        <sz val="8"/>
        <color indexed="10"/>
        <rFont val="Trebuchet MS"/>
        <family val="2"/>
      </rPr>
      <t xml:space="preserve"> </t>
    </r>
    <r>
      <rPr>
        <b/>
        <i/>
        <sz val="8"/>
        <color indexed="10"/>
        <rFont val="Trebuchet MS"/>
        <family val="2"/>
      </rPr>
      <t>(com diretriz definida pela ANS - nº 70)</t>
    </r>
  </si>
  <si>
    <r>
      <t xml:space="preserve">Antigenemia para diagnóstico de CMV pós transplante </t>
    </r>
    <r>
      <rPr>
        <b/>
        <i/>
        <sz val="8"/>
        <color indexed="8"/>
        <rFont val="Trebuchet MS"/>
        <family val="2"/>
      </rPr>
      <t>(com diretriz definida pela ANS - nº 70)</t>
    </r>
  </si>
  <si>
    <r>
      <t xml:space="preserve">Avaliação quimerismo - VNTR - doador - pré transplante </t>
    </r>
    <r>
      <rPr>
        <b/>
        <i/>
        <sz val="8"/>
        <color indexed="10"/>
        <rFont val="Trebuchet MS"/>
        <family val="2"/>
      </rPr>
      <t xml:space="preserve"> (com diretriz definida pela ANS - nº 70)</t>
    </r>
  </si>
  <si>
    <r>
      <t xml:space="preserve">Avaliação quimerismo - VNTR - doador - pré transplante </t>
    </r>
    <r>
      <rPr>
        <b/>
        <i/>
        <sz val="8"/>
        <color indexed="8"/>
        <rFont val="Trebuchet MS"/>
        <family val="2"/>
      </rPr>
      <t xml:space="preserve"> (com diretriz definida pela ANS - nº 70)</t>
    </r>
  </si>
  <si>
    <r>
      <t>Avaliação quimerismo - VNTR - paciente - pré transplante</t>
    </r>
    <r>
      <rPr>
        <sz val="8"/>
        <color indexed="10"/>
        <rFont val="Trebuchet MS"/>
        <family val="2"/>
      </rPr>
      <t xml:space="preserve"> </t>
    </r>
    <r>
      <rPr>
        <b/>
        <i/>
        <sz val="8"/>
        <color indexed="10"/>
        <rFont val="Trebuchet MS"/>
        <family val="2"/>
      </rPr>
      <t xml:space="preserve"> (com diretriz definida pela ANS - nº 70)</t>
    </r>
  </si>
  <si>
    <r>
      <t xml:space="preserve">Avaliação quimerismo - VNTR - paciente - pré transplante </t>
    </r>
    <r>
      <rPr>
        <b/>
        <i/>
        <sz val="8"/>
        <color indexed="8"/>
        <rFont val="Trebuchet MS"/>
        <family val="2"/>
      </rPr>
      <t xml:space="preserve"> (com diretriz definida pela ANS - nº 70)</t>
    </r>
  </si>
  <si>
    <r>
      <t>Avaliação quimerismo por STR - paciente - pós transplante</t>
    </r>
    <r>
      <rPr>
        <sz val="8"/>
        <color indexed="14"/>
        <rFont val="Trebuchet MS"/>
        <family val="2"/>
      </rPr>
      <t xml:space="preserve"> </t>
    </r>
    <r>
      <rPr>
        <b/>
        <i/>
        <sz val="8"/>
        <color indexed="10"/>
        <rFont val="Trebuchet MS"/>
        <family val="2"/>
      </rPr>
      <t xml:space="preserve"> (com diretriz definida pela ANS - nº 70)</t>
    </r>
  </si>
  <si>
    <r>
      <t xml:space="preserve">Avaliação quimerismo por STR - paciente - pós transplante </t>
    </r>
    <r>
      <rPr>
        <b/>
        <i/>
        <sz val="8"/>
        <color indexed="8"/>
        <rFont val="Trebuchet MS"/>
        <family val="2"/>
      </rPr>
      <t xml:space="preserve"> (com diretriz definida pela ANS - nº 70)</t>
    </r>
  </si>
  <si>
    <r>
      <t>Coleta de linfócitos de sangue periférico por aférese para tratamento de recidivas pós TCTH alogênico</t>
    </r>
    <r>
      <rPr>
        <sz val="8"/>
        <color indexed="10"/>
        <rFont val="Trebuchet MS"/>
        <family val="2"/>
      </rPr>
      <t xml:space="preserve">  </t>
    </r>
    <r>
      <rPr>
        <b/>
        <i/>
        <sz val="8"/>
        <color indexed="10"/>
        <rFont val="Trebuchet MS"/>
        <family val="2"/>
      </rPr>
      <t>(com diretriz definida pela ANS - nº 70)</t>
    </r>
  </si>
  <si>
    <r>
      <t xml:space="preserve">Coleta de linfócitos de sangue periférico por aférese para tratamento de recidivas pós TCTH alogênico  </t>
    </r>
    <r>
      <rPr>
        <b/>
        <i/>
        <sz val="8"/>
        <color indexed="8"/>
        <rFont val="Trebuchet MS"/>
        <family val="2"/>
      </rPr>
      <t>(com diretriz definida pela ANS - nº 70)</t>
    </r>
  </si>
  <si>
    <r>
      <t xml:space="preserve">Controle microbiológico da medula óssea no TCTH alogênico </t>
    </r>
    <r>
      <rPr>
        <b/>
        <i/>
        <sz val="8"/>
        <color indexed="8"/>
        <rFont val="Trebuchet MS"/>
        <family val="2"/>
      </rPr>
      <t xml:space="preserve"> </t>
    </r>
    <r>
      <rPr>
        <b/>
        <i/>
        <sz val="8"/>
        <color indexed="10"/>
        <rFont val="Trebuchet MS"/>
        <family val="2"/>
      </rPr>
      <t>(com diretriz definida pela ANS - nº 70)</t>
    </r>
  </si>
  <si>
    <r>
      <t xml:space="preserve">Controle microbiológico da medula óssea no TCTH alogênico </t>
    </r>
    <r>
      <rPr>
        <b/>
        <i/>
        <sz val="8"/>
        <color indexed="8"/>
        <rFont val="Trebuchet MS"/>
        <family val="2"/>
      </rPr>
      <t xml:space="preserve"> (com diretriz definida pela ANS - nº 70)</t>
    </r>
  </si>
  <si>
    <r>
      <t xml:space="preserve">Controle microbiológico das células tronco periféricas no TCTH alogênico </t>
    </r>
    <r>
      <rPr>
        <b/>
        <i/>
        <sz val="8"/>
        <color indexed="8"/>
        <rFont val="Trebuchet MS"/>
        <family val="2"/>
      </rPr>
      <t xml:space="preserve"> </t>
    </r>
    <r>
      <rPr>
        <b/>
        <i/>
        <sz val="8"/>
        <color indexed="10"/>
        <rFont val="Trebuchet MS"/>
        <family val="2"/>
      </rPr>
      <t>(com diretriz definida pela ANS - nº 70)</t>
    </r>
  </si>
  <si>
    <r>
      <t xml:space="preserve">Controle microbiológico das células tronco periféricas no TCTH alogênico </t>
    </r>
    <r>
      <rPr>
        <b/>
        <i/>
        <sz val="8"/>
        <color indexed="8"/>
        <rFont val="Trebuchet MS"/>
        <family val="2"/>
      </rPr>
      <t xml:space="preserve"> (com diretriz definida pela ANS - nº 70)</t>
    </r>
  </si>
  <si>
    <r>
      <t>Depleção de plasma em TCTH alogênicos com incompatibilidade ABO menor</t>
    </r>
    <r>
      <rPr>
        <b/>
        <i/>
        <sz val="8"/>
        <color indexed="10"/>
        <rFont val="Trebuchet MS"/>
        <family val="2"/>
      </rPr>
      <t xml:space="preserve">  (com diretriz definida pela ANS - nº 70)</t>
    </r>
  </si>
  <si>
    <r>
      <t>Depleção de plasma em TCTH alogênicos com incompatibilidade ABO menor</t>
    </r>
    <r>
      <rPr>
        <b/>
        <i/>
        <sz val="8"/>
        <color indexed="8"/>
        <rFont val="Trebuchet MS"/>
        <family val="2"/>
      </rPr>
      <t xml:space="preserve">  (com diretriz definida pela ANS - nº 70)</t>
    </r>
  </si>
  <si>
    <r>
      <t>PCR em tempo real para diagnóstico de EBV - pós transplante</t>
    </r>
    <r>
      <rPr>
        <sz val="8"/>
        <color indexed="10"/>
        <rFont val="Trebuchet MS"/>
        <family val="2"/>
      </rPr>
      <t xml:space="preserve"> </t>
    </r>
    <r>
      <rPr>
        <b/>
        <i/>
        <sz val="8"/>
        <color indexed="10"/>
        <rFont val="Trebuchet MS"/>
        <family val="2"/>
      </rPr>
      <t>(com diretriz definida pela ANS - nº 70)</t>
    </r>
  </si>
  <si>
    <r>
      <t xml:space="preserve">PCR em tempo real para diagnóstico de EBV - pós transplante </t>
    </r>
    <r>
      <rPr>
        <b/>
        <i/>
        <sz val="8"/>
        <color indexed="8"/>
        <rFont val="Trebuchet MS"/>
        <family val="2"/>
      </rPr>
      <t>(com diretriz definida pela ANS - nº 70)</t>
    </r>
  </si>
  <si>
    <r>
      <t>PCR em tempo real para diagnóstico de Herpes virus 6 - pos transplante</t>
    </r>
    <r>
      <rPr>
        <b/>
        <i/>
        <sz val="8"/>
        <color indexed="8"/>
        <rFont val="Trebuchet MS"/>
        <family val="2"/>
      </rPr>
      <t xml:space="preserve">  </t>
    </r>
    <r>
      <rPr>
        <b/>
        <i/>
        <sz val="8"/>
        <color indexed="10"/>
        <rFont val="Trebuchet MS"/>
        <family val="2"/>
      </rPr>
      <t>(com diretriz definida pela ANS - nº 70)</t>
    </r>
  </si>
  <si>
    <r>
      <t>PCR em tempo real para diagnóstico de Herpes virus 6 - pos transplante</t>
    </r>
    <r>
      <rPr>
        <b/>
        <i/>
        <sz val="8"/>
        <color indexed="8"/>
        <rFont val="Trebuchet MS"/>
        <family val="2"/>
      </rPr>
      <t xml:space="preserve">  (com diretriz definida pela ANS - nº 70)</t>
    </r>
  </si>
  <si>
    <r>
      <t xml:space="preserve">PCR em tempo real para diagnóstico de Herpes virus 8 - pos transplante </t>
    </r>
    <r>
      <rPr>
        <b/>
        <i/>
        <sz val="8"/>
        <color indexed="10"/>
        <rFont val="Trebuchet MS"/>
        <family val="2"/>
      </rPr>
      <t xml:space="preserve"> (com diretriz definida pela ANS - nº 70)</t>
    </r>
  </si>
  <si>
    <r>
      <t xml:space="preserve">PCR em tempo real para diagnóstico de Herpes virus 8 - pos transplante </t>
    </r>
    <r>
      <rPr>
        <b/>
        <i/>
        <sz val="8"/>
        <color indexed="8"/>
        <rFont val="Trebuchet MS"/>
        <family val="2"/>
      </rPr>
      <t xml:space="preserve"> (com diretriz definida pela ANS - nº 70)</t>
    </r>
  </si>
  <si>
    <r>
      <t xml:space="preserve">Quantificação de CD14 da coleta de células tronco periféricas para TCTH alogênico  </t>
    </r>
    <r>
      <rPr>
        <b/>
        <i/>
        <sz val="8"/>
        <color indexed="10"/>
        <rFont val="Trebuchet MS"/>
        <family val="2"/>
      </rPr>
      <t>(com diretriz definida pela ANS - nº 70)</t>
    </r>
  </si>
  <si>
    <r>
      <t xml:space="preserve">Quantificação de CD14 da coleta de células tronco periféricas para TCTH alogênico  </t>
    </r>
    <r>
      <rPr>
        <b/>
        <i/>
        <sz val="8"/>
        <color indexed="8"/>
        <rFont val="Trebuchet MS"/>
        <family val="2"/>
      </rPr>
      <t>(com diretriz definida pela ANS - nº 70)</t>
    </r>
  </si>
  <si>
    <r>
      <t xml:space="preserve">Quantificação de CD19 da coleta de células tronco periféricas para TCTH alogênico </t>
    </r>
    <r>
      <rPr>
        <b/>
        <i/>
        <sz val="8"/>
        <color indexed="10"/>
        <rFont val="Trebuchet MS"/>
        <family val="2"/>
      </rPr>
      <t xml:space="preserve"> (com diretriz definida pela ANS - nº 70)</t>
    </r>
  </si>
  <si>
    <r>
      <t xml:space="preserve">Quantificação de CD19 da coleta de células tronco periféricas para TCTH alogênico </t>
    </r>
    <r>
      <rPr>
        <b/>
        <i/>
        <sz val="8"/>
        <color indexed="8"/>
        <rFont val="Trebuchet MS"/>
        <family val="2"/>
      </rPr>
      <t xml:space="preserve"> (com diretriz definida pela ANS - nº 70)</t>
    </r>
  </si>
  <si>
    <r>
      <t xml:space="preserve">Quantificação de CD3  da coleta de células tronco periféricas para TCTH alogênico </t>
    </r>
    <r>
      <rPr>
        <b/>
        <i/>
        <sz val="8"/>
        <color indexed="10"/>
        <rFont val="Trebuchet MS"/>
        <family val="2"/>
      </rPr>
      <t xml:space="preserve"> (com diretriz definida pela ANS - nº 70)</t>
    </r>
  </si>
  <si>
    <r>
      <t xml:space="preserve">Quantificação de CD3  da coleta de células tronco periféricas para TCTH alogênico </t>
    </r>
    <r>
      <rPr>
        <b/>
        <i/>
        <sz val="8"/>
        <color indexed="8"/>
        <rFont val="Trebuchet MS"/>
        <family val="2"/>
      </rPr>
      <t xml:space="preserve"> (com diretriz definida pela ANS - nº 70)</t>
    </r>
  </si>
  <si>
    <r>
      <t xml:space="preserve">Quantificação de CD3  da coleta de linfócitos para tratamento de recidivas pós TCTH alogênico </t>
    </r>
    <r>
      <rPr>
        <sz val="8"/>
        <color indexed="10"/>
        <rFont val="Trebuchet MS"/>
        <family val="2"/>
      </rPr>
      <t xml:space="preserve"> </t>
    </r>
    <r>
      <rPr>
        <b/>
        <i/>
        <sz val="8"/>
        <color indexed="10"/>
        <rFont val="Trebuchet MS"/>
        <family val="2"/>
      </rPr>
      <t>(com diretriz definida pela ANS - nº 70)</t>
    </r>
  </si>
  <si>
    <r>
      <t xml:space="preserve">Quantificação de CD3  da coleta de linfócitos para tratamento de recidivas pós TCTH alogênico  </t>
    </r>
    <r>
      <rPr>
        <b/>
        <i/>
        <sz val="8"/>
        <color indexed="8"/>
        <rFont val="Trebuchet MS"/>
        <family val="2"/>
      </rPr>
      <t>(com diretriz definida pela ANS - nº 70)</t>
    </r>
  </si>
  <si>
    <r>
      <t>Quantificação de CD4 da coleta de células tronco periféricas para TCTH alogênico</t>
    </r>
    <r>
      <rPr>
        <b/>
        <i/>
        <sz val="8"/>
        <color indexed="8"/>
        <rFont val="Trebuchet MS"/>
        <family val="2"/>
      </rPr>
      <t xml:space="preserve"> </t>
    </r>
    <r>
      <rPr>
        <b/>
        <i/>
        <sz val="8"/>
        <color indexed="10"/>
        <rFont val="Trebuchet MS"/>
        <family val="2"/>
      </rPr>
      <t>(com diretriz definida pela ANS - nº 70)</t>
    </r>
  </si>
  <si>
    <r>
      <t>Quantificação de CD4 da coleta de células tronco periféricas para TCTH alogênico</t>
    </r>
    <r>
      <rPr>
        <b/>
        <i/>
        <sz val="8"/>
        <color indexed="8"/>
        <rFont val="Trebuchet MS"/>
        <family val="2"/>
      </rPr>
      <t xml:space="preserve"> (com diretriz definida pela ANS - nº 70)</t>
    </r>
  </si>
  <si>
    <r>
      <t xml:space="preserve">Quantificação de CD8 da coleta de células tronco periféricas para TCTH alogênico </t>
    </r>
    <r>
      <rPr>
        <sz val="8"/>
        <color indexed="14"/>
        <rFont val="Trebuchet MS"/>
        <family val="2"/>
      </rPr>
      <t xml:space="preserve"> </t>
    </r>
    <r>
      <rPr>
        <b/>
        <i/>
        <sz val="8"/>
        <color indexed="10"/>
        <rFont val="Trebuchet MS"/>
        <family val="2"/>
      </rPr>
      <t>(com diretriz definida pela ANS - nº 70)</t>
    </r>
  </si>
  <si>
    <r>
      <t xml:space="preserve">Quantificação de CD8 da coleta de células tronco periféricas para TCTH alogênico  </t>
    </r>
    <r>
      <rPr>
        <b/>
        <i/>
        <sz val="8"/>
        <color indexed="8"/>
        <rFont val="Trebuchet MS"/>
        <family val="2"/>
      </rPr>
      <t>(com diretriz definida pela ANS - nº 70)</t>
    </r>
  </si>
  <si>
    <r>
      <t>Quantificação de leucócitos totais da coleta de células tronco periféricas para TCTH alogênico</t>
    </r>
    <r>
      <rPr>
        <sz val="8"/>
        <color indexed="14"/>
        <rFont val="Trebuchet MS"/>
        <family val="2"/>
      </rPr>
      <t xml:space="preserve"> </t>
    </r>
    <r>
      <rPr>
        <sz val="8"/>
        <color indexed="10"/>
        <rFont val="Trebuchet MS"/>
        <family val="2"/>
      </rPr>
      <t xml:space="preserve"> </t>
    </r>
    <r>
      <rPr>
        <b/>
        <i/>
        <sz val="8"/>
        <color indexed="10"/>
        <rFont val="Trebuchet MS"/>
        <family val="2"/>
      </rPr>
      <t>(com diretriz definida pela ANS - nº 70)</t>
    </r>
  </si>
  <si>
    <r>
      <t xml:space="preserve">Quantificação de leucócitos totais da coleta de células tronco periféricas para TCTH alogênico  </t>
    </r>
    <r>
      <rPr>
        <b/>
        <i/>
        <sz val="8"/>
        <color indexed="8"/>
        <rFont val="Trebuchet MS"/>
        <family val="2"/>
      </rPr>
      <t>(com diretriz definida pela ANS - nº 70)</t>
    </r>
  </si>
  <si>
    <r>
      <t>Quantificação de leucócitos totais da Medula Óssea no TCTH alogênico</t>
    </r>
    <r>
      <rPr>
        <b/>
        <i/>
        <sz val="8"/>
        <color indexed="8"/>
        <rFont val="Trebuchet MS"/>
        <family val="2"/>
      </rPr>
      <t xml:space="preserve"> </t>
    </r>
    <r>
      <rPr>
        <b/>
        <i/>
        <sz val="8"/>
        <color indexed="14"/>
        <rFont val="Trebuchet MS"/>
        <family val="2"/>
      </rPr>
      <t xml:space="preserve"> </t>
    </r>
    <r>
      <rPr>
        <b/>
        <i/>
        <sz val="8"/>
        <color indexed="10"/>
        <rFont val="Trebuchet MS"/>
        <family val="2"/>
      </rPr>
      <t>(com diretriz definida pela ANS - nº 70)</t>
    </r>
  </si>
  <si>
    <r>
      <t>Quantificação de leucócitos totais da Medula Óssea no TCTH alogênico</t>
    </r>
    <r>
      <rPr>
        <b/>
        <i/>
        <sz val="8"/>
        <color indexed="8"/>
        <rFont val="Trebuchet MS"/>
        <family val="2"/>
      </rPr>
      <t xml:space="preserve">  (com diretriz definida pela ANS - nº 70)</t>
    </r>
  </si>
  <si>
    <r>
      <t xml:space="preserve">Sedimentação de hemácias em TCTH alogênicos com incompatibilidade ABO maior  </t>
    </r>
    <r>
      <rPr>
        <b/>
        <i/>
        <sz val="8"/>
        <color indexed="10"/>
        <rFont val="Trebuchet MS"/>
        <family val="2"/>
      </rPr>
      <t>(com diretriz definida pela ANS - nº 70)</t>
    </r>
  </si>
  <si>
    <r>
      <t xml:space="preserve">Sedimentação de hemácias em TCTH alogênicos com incompatibilidade ABO maior  </t>
    </r>
    <r>
      <rPr>
        <b/>
        <i/>
        <sz val="8"/>
        <color indexed="8"/>
        <rFont val="Trebuchet MS"/>
        <family val="2"/>
      </rPr>
      <t>(com diretriz definida pela ANS - nº 70)</t>
    </r>
  </si>
  <si>
    <r>
      <t>Viabilidade celular dos linfócitos periféricos por citometria de fluxo para tratamento das recidivas pós TCTH alogênico</t>
    </r>
    <r>
      <rPr>
        <sz val="8"/>
        <color indexed="10"/>
        <rFont val="Trebuchet MS"/>
        <family val="2"/>
      </rPr>
      <t xml:space="preserve"> </t>
    </r>
    <r>
      <rPr>
        <b/>
        <i/>
        <sz val="8"/>
        <color indexed="10"/>
        <rFont val="Trebuchet MS"/>
        <family val="2"/>
      </rPr>
      <t>(com diretriz definida pela ANS - nº 70)</t>
    </r>
  </si>
  <si>
    <r>
      <t xml:space="preserve">Viabilidade celular dos linfócitos periféricos por citometria de fluxo para tratamento das recidivas pós TCTH alogênico </t>
    </r>
    <r>
      <rPr>
        <b/>
        <i/>
        <sz val="8"/>
        <color indexed="8"/>
        <rFont val="Trebuchet MS"/>
        <family val="2"/>
      </rPr>
      <t>(com diretriz definida pela ANS - nº 70)</t>
    </r>
  </si>
  <si>
    <r>
      <t>Viabilidade celular da medula óssea por citometria de fluxo após o descongelamento</t>
    </r>
    <r>
      <rPr>
        <b/>
        <i/>
        <sz val="8"/>
        <color indexed="8"/>
        <rFont val="Trebuchet MS"/>
        <family val="2"/>
      </rPr>
      <t xml:space="preserve"> </t>
    </r>
    <r>
      <rPr>
        <b/>
        <i/>
        <sz val="8"/>
        <color indexed="10"/>
        <rFont val="Trebuchet MS"/>
        <family val="2"/>
      </rPr>
      <t xml:space="preserve"> (com diretriz definida pela ANS - nº 70)</t>
    </r>
  </si>
  <si>
    <r>
      <t>Viabilidade celular da medula óssea por citometria de fluxo após o descongelamento</t>
    </r>
    <r>
      <rPr>
        <b/>
        <i/>
        <sz val="8"/>
        <color indexed="8"/>
        <rFont val="Trebuchet MS"/>
        <family val="2"/>
      </rPr>
      <t xml:space="preserve">  (com diretriz definida pela ANS - nº 70)</t>
    </r>
  </si>
  <si>
    <r>
      <t>Viabilidade celular das células tronco periféricas por citometria de fluxo após o descongelamento</t>
    </r>
    <r>
      <rPr>
        <sz val="8"/>
        <color indexed="10"/>
        <rFont val="Trebuchet MS"/>
        <family val="2"/>
      </rPr>
      <t xml:space="preserve"> </t>
    </r>
    <r>
      <rPr>
        <b/>
        <i/>
        <sz val="8"/>
        <color indexed="10"/>
        <rFont val="Trebuchet MS"/>
        <family val="2"/>
      </rPr>
      <t>(com diretriz definida pela ANS - nº 70)</t>
    </r>
  </si>
  <si>
    <r>
      <t xml:space="preserve">Viabilidade celular das células tronco periféricas por citometria de fluxo após o descongelamento </t>
    </r>
    <r>
      <rPr>
        <b/>
        <i/>
        <sz val="8"/>
        <color indexed="8"/>
        <rFont val="Trebuchet MS"/>
        <family val="2"/>
      </rPr>
      <t>(com diretriz definida pela ANS - nº 70)</t>
    </r>
  </si>
  <si>
    <t>Fenotipagem do sistema RH-HR (D, C, E, C, E) e Kell</t>
  </si>
  <si>
    <t>Justificativa Clínica e laudos de exames que justifiquem indicação de TCTH</t>
  </si>
  <si>
    <t xml:space="preserve">Cariótipo com bandas de pele, tumor e demais tecidos </t>
  </si>
  <si>
    <t>Cariotipo com bandas (liquido amniotico/pele/embrionario ou fetal)</t>
  </si>
  <si>
    <t>Cariótipo com pesquisa de troca de cromátides irmãs</t>
  </si>
  <si>
    <t>Cariotipo com pesquisa de troca de cromatides irmas</t>
  </si>
  <si>
    <t xml:space="preserve">Cariótipo com técnicas de alta resolução </t>
  </si>
  <si>
    <t>Cariotipo com tecnicas de alta resolucao</t>
  </si>
  <si>
    <t xml:space="preserve">Cariótipo de medula (técnicas com bandas) </t>
  </si>
  <si>
    <t>Cariotipo com bandas (sangue/medula)</t>
  </si>
  <si>
    <t xml:space="preserve">Cariótipo de sangue (técnicas com bandas) </t>
  </si>
  <si>
    <t>Cariotipo simples (sangue/medula)</t>
  </si>
  <si>
    <t xml:space="preserve">Cariótipo de sangue obtido por cordocentese pré-natal  </t>
  </si>
  <si>
    <t>Cariotipo de sangue obtido por cordocentese pre-natal</t>
  </si>
  <si>
    <t>Cariótipo de sangue-pesquisa de marcadores tumorais</t>
  </si>
  <si>
    <t>Cariotipo de sangue-pesquisa de marcadores tumorais</t>
  </si>
  <si>
    <t>Cariótipo de sangue-pesquisa de sítio frágil X</t>
  </si>
  <si>
    <t>Cariotipo de sangue-pesquisa de sitio fragil X</t>
  </si>
  <si>
    <t xml:space="preserve">Cariótipo em vilosidades coriônicas (cultivo de trofoblastos) </t>
  </si>
  <si>
    <t>Vilosidades corionicas (cultivo de trofoblastos)</t>
  </si>
  <si>
    <t xml:space="preserve">Cariótipo para pesquisa de instabilidade cromossômica </t>
  </si>
  <si>
    <t>Cariotipo para pesquisa de instabilidade cromossomica</t>
  </si>
  <si>
    <t>Cromatina X ou Y</t>
  </si>
  <si>
    <t>Cultura de material de aborto e obtenção de cariótipo</t>
  </si>
  <si>
    <t>Cultura de aborto e obtencao de cariotipo</t>
  </si>
  <si>
    <t>Cultura de tecido para ensaio enzimático e/ou extração de DNA</t>
  </si>
  <si>
    <t>Cultura de tecido para ensaio enzimatico e/ou extracao de DNA</t>
  </si>
  <si>
    <r>
      <t>Fish em metáfase ou núcleo interfásico, por sonda</t>
    </r>
    <r>
      <rPr>
        <sz val="8"/>
        <color indexed="10"/>
        <rFont val="Trebuchet MS"/>
        <family val="2"/>
      </rPr>
      <t xml:space="preserve"> </t>
    </r>
    <r>
      <rPr>
        <b/>
        <i/>
        <sz val="8"/>
        <color indexed="10"/>
        <rFont val="Trebuchet MS"/>
        <family val="2"/>
      </rPr>
      <t xml:space="preserve">(com diretriz definida pela ANS - nº 30 e nº 110) </t>
    </r>
  </si>
  <si>
    <r>
      <t xml:space="preserve">Fish em metáfase ou núcleo interfásico, por sonda </t>
    </r>
    <r>
      <rPr>
        <b/>
        <i/>
        <sz val="8"/>
        <color indexed="8"/>
        <rFont val="Trebuchet MS"/>
        <family val="2"/>
      </rPr>
      <t xml:space="preserve">(com diretriz definida pela ANS - nº 30 e nº 110) </t>
    </r>
  </si>
  <si>
    <r>
      <t>Fish pré-natal, por sonda</t>
    </r>
    <r>
      <rPr>
        <b/>
        <i/>
        <sz val="8"/>
        <color indexed="10"/>
        <rFont val="Trebuchet MS"/>
        <family val="2"/>
      </rPr>
      <t xml:space="preserve"> (com diretriz definida pela ANS - nº 110)</t>
    </r>
  </si>
  <si>
    <r>
      <t>Fish pré-natal, por sonda</t>
    </r>
    <r>
      <rPr>
        <b/>
        <i/>
        <sz val="8"/>
        <color indexed="8"/>
        <rFont val="Trebuchet MS"/>
        <family val="2"/>
      </rPr>
      <t xml:space="preserve"> (com diretriz definida pela ANS - nº 110)</t>
    </r>
  </si>
  <si>
    <t xml:space="preserve">Líquido amniótico, cariótipo com bandas </t>
  </si>
  <si>
    <t>Liquido amniotico, cariotipo com bandas</t>
  </si>
  <si>
    <r>
      <t xml:space="preserve">Líquido amniótico, vilosidades coriônicas, subcultura para dosagens bioquímicas e/ou moleculares (adicional) </t>
    </r>
    <r>
      <rPr>
        <b/>
        <i/>
        <sz val="8"/>
        <color indexed="10"/>
        <rFont val="Trebuchet MS"/>
        <family val="2"/>
      </rPr>
      <t>(com diretriz definida pela ANS - nº 110)</t>
    </r>
  </si>
  <si>
    <t>Liquido amniotico, subcultura para dosagem adicional (unica)</t>
  </si>
  <si>
    <r>
      <t>Subcultura de pele para dosagens bioquímicas e/ou moleculares (adicional)</t>
    </r>
    <r>
      <rPr>
        <sz val="8"/>
        <color indexed="10"/>
        <rFont val="Trebuchet MS"/>
        <family val="2"/>
      </rPr>
      <t xml:space="preserve"> </t>
    </r>
    <r>
      <rPr>
        <b/>
        <i/>
        <sz val="8"/>
        <color indexed="10"/>
        <rFont val="Trebuchet MS"/>
        <family val="2"/>
      </rPr>
      <t>(com diretriz definida pela ANS - nº 110)</t>
    </r>
  </si>
  <si>
    <t>Subcultura de pele p/ dosagens bioquimicas (adicional)</t>
  </si>
  <si>
    <t xml:space="preserve">Estudo de alterações cromossômicas em leucemias por FISH (Fluorescence In Situ Hybridization) </t>
  </si>
  <si>
    <r>
      <t>Pesquisa de translocação PML/RAR-a</t>
    </r>
    <r>
      <rPr>
        <b/>
        <i/>
        <sz val="8"/>
        <color indexed="10"/>
        <rFont val="Trebuchet MS"/>
        <family val="2"/>
      </rPr>
      <t xml:space="preserve"> (com diretriz definida pela ANS - nº 110)</t>
    </r>
  </si>
  <si>
    <r>
      <t>Pesquisa de translocação PML/RAR-a</t>
    </r>
    <r>
      <rPr>
        <b/>
        <i/>
        <sz val="8"/>
        <color indexed="8"/>
        <rFont val="Trebuchet MS"/>
        <family val="2"/>
      </rPr>
      <t xml:space="preserve"> (com diretriz definida pela ANS - nº 110)</t>
    </r>
  </si>
  <si>
    <t xml:space="preserve">Marcadores bioquímicos extras, além de BHCG, AFP e PAPP-A, para avaliação do risco fetal, por marcador, por amostra </t>
  </si>
  <si>
    <t>Baterias de testes químicos de triagem em urina para erros inatos do metabolismo (mínimo de seis testes)</t>
  </si>
  <si>
    <t xml:space="preserve">De benedict (acucares redutores), do cloreto ferrico (derivados fenilalanina), da dinitrofenil-hidrazida (cetoacidos), do mitrosonaftol (metabolitos da tirosina), do cianeto-nitroprussiato (cistina), da P-nitroanilina (acido metilmalonico), do brometo de </t>
  </si>
  <si>
    <t xml:space="preserve">Determinação do risco fetal, com elaboração de laudo </t>
  </si>
  <si>
    <t>Determinacao do risco fetal, com elaboracao de laudo</t>
  </si>
  <si>
    <t xml:space="preserve">Dosagem quantitativa de ácidos orgânicos, carnitina, perfil de acilcarnitina, ácidos graxos de cadeia muito longa, para o diagnóstico de erros inatos do metabolismo (perfil em uma amostra) </t>
  </si>
  <si>
    <t>Dosagem quantitativa de ácidos orgânicos, carnitina, perfil de acilcarnitina, ácidos graxos de cadeia muito longa, para o diagnóstico de erros inatos do metabolismo (perfil em uma amostra)</t>
  </si>
  <si>
    <t>Dosagem quantitativa de aminoácidos para o diagnóstico de erros inatos do metabolismo (perfil de aminoácidos numa amostra)</t>
  </si>
  <si>
    <t>Eletroforese ou cromatografia (papel ou camada delgada) para identificação de aminoácidos ou glicídios ou oligossacarídios ou sialoligossacarídios glicosaminoglicanos ou outros compostos para detecção de erros inatos do metabolismo (cada)</t>
  </si>
  <si>
    <t>Aminoacidos na urina, aminoacidos no sangue, glicideos na urina, glicideos no sangue, oligossacarideos na urina, sialolipossacarideos na urina (cada)</t>
  </si>
  <si>
    <t>Ensaios enzimáticos em células cultivadas para diagnóstico de EIM, incluindo preparo do material, dosagem de proteína e enzima de referência (cada)</t>
  </si>
  <si>
    <t>Ensaios enzimaticos em vilosidades corionicas (inclui testes em controles positivos e negativos e cultivo de celulas)</t>
  </si>
  <si>
    <t>Ensaios enzimáticos em leucócitos, eritrócitos ou tecidos para diagnóstico de EIM, incluindo preparo do material, dosagem de proteína e enzima de referência (cada)</t>
  </si>
  <si>
    <t>Alfa-fucosidase (fucosidose), alfa-glicosidade (doenca de pompe), alfa-manosidase (manosidose), arilsulfatase a (I. metacromatica e mucosulfatidose), arilsulfatase b (mucopolise VI e mucosulfatidose), beta-galactosidade (gangl. Gml e mucopolis IV B), beta</t>
  </si>
  <si>
    <t>Ensaios enzimáticos no plasma para diagnóstico de EIM, incluindo enzima de referência (cada)</t>
  </si>
  <si>
    <t>Teste duplo - 1 trimestre (PAPP-A+Beta-HCG) ou outros 2 em soro ou líquido aminiótico com elaboração de laudo contendo cálculo de risco para anomalias fetais</t>
  </si>
  <si>
    <t>Teste Duplo (AFP+Beta+HCG) em soro ou liquido amniotico</t>
  </si>
  <si>
    <t>Teste duplo - 2 trimestre (AFP+Beta-HCG) ou outros 2 em soro ou líquido aminiótico com elaboração de laudo contendo cálculo de risco para anomalias fetais</t>
  </si>
  <si>
    <t>Rastreamento pre-natal (triteste)</t>
  </si>
  <si>
    <t xml:space="preserve">Teste triplo (AFP+Beta-HCG+Estriol) ou outros 3 em soro ou líquido aminiótico com elaboração de laudo contendo cálculo de risco para anomalias fetais </t>
  </si>
  <si>
    <t>Teste triplo (AFP+Beta-HCG+Estriol) em soro ou liquido amniotico</t>
  </si>
  <si>
    <t xml:space="preserve">Testes químicos de triagem em urina para erros inatos do metabolismo (cada) </t>
  </si>
  <si>
    <r>
      <t>Dosagem quantitativa de carnitina e perfil de acilcarnitina, para o diagnóstico de erros inatos do metabolismo</t>
    </r>
    <r>
      <rPr>
        <b/>
        <i/>
        <sz val="8"/>
        <color indexed="8"/>
        <rFont val="Trebuchet MS"/>
        <family val="2"/>
      </rPr>
      <t xml:space="preserve"> </t>
    </r>
    <r>
      <rPr>
        <b/>
        <i/>
        <sz val="8"/>
        <color indexed="10"/>
        <rFont val="Trebuchet MS"/>
        <family val="2"/>
      </rPr>
      <t>(com diretriz definida pela ANS - nº 2)</t>
    </r>
  </si>
  <si>
    <r>
      <t>Dosagem quantitativa de carnitina e perfil de acilcarnitina, para o diagnóstico de erros inatos do metabolismo</t>
    </r>
    <r>
      <rPr>
        <b/>
        <i/>
        <sz val="8"/>
        <color indexed="8"/>
        <rFont val="Trebuchet MS"/>
        <family val="2"/>
      </rPr>
      <t xml:space="preserve"> (com diretriz definida pela ANS - nº 2)</t>
    </r>
  </si>
  <si>
    <t>Dosagem quantitativa de ácidos graxos de cadeia muito longa  para o diagnóstico de EIM</t>
  </si>
  <si>
    <r>
      <t xml:space="preserve">Dosagem quantitativa de metabólitos por cromatografia / espectrometria de massa  (CG/MS ou HPLC/MS ) para o diagnóstico de EIM </t>
    </r>
    <r>
      <rPr>
        <sz val="8"/>
        <color indexed="10"/>
        <rFont val="Trebuchet MS"/>
        <family val="2"/>
      </rPr>
      <t xml:space="preserve"> </t>
    </r>
    <r>
      <rPr>
        <b/>
        <i/>
        <sz val="8"/>
        <color indexed="10"/>
        <rFont val="Trebuchet MS"/>
        <family val="2"/>
      </rPr>
      <t>(com diretriz definida pela ANS - nº 2)</t>
    </r>
  </si>
  <si>
    <r>
      <t xml:space="preserve">Dosagem quantitativa de metabólitos por cromatografia / espectrometria de massa  (CG/MS ou HPLC/MS ) para o diagnóstico de EIM  </t>
    </r>
    <r>
      <rPr>
        <b/>
        <i/>
        <sz val="8"/>
        <color indexed="8"/>
        <rFont val="Trebuchet MS"/>
        <family val="2"/>
      </rPr>
      <t>(com diretriz definida pela ANS - nº 2)</t>
    </r>
  </si>
  <si>
    <r>
      <t xml:space="preserve">Dosagem quantitativa de metabólitos por espectrometria de massa ou espectrometria de massa em TANDEM (MS OU MS/MS) para o diagnóstico de EIM </t>
    </r>
    <r>
      <rPr>
        <sz val="8"/>
        <color indexed="10"/>
        <rFont val="Trebuchet MS"/>
        <family val="2"/>
      </rPr>
      <t xml:space="preserve"> </t>
    </r>
    <r>
      <rPr>
        <b/>
        <i/>
        <sz val="8"/>
        <color indexed="10"/>
        <rFont val="Trebuchet MS"/>
        <family val="2"/>
      </rPr>
      <t>(com diretriz definida pela ANS - nº 2)</t>
    </r>
  </si>
  <si>
    <r>
      <t xml:space="preserve">Dosagem quantitativa de metabólitos por espectrometria de massa ou espectrometria de massa em TANDEM (MS OU MS/MS) para o diagnóstico de EIM  </t>
    </r>
    <r>
      <rPr>
        <b/>
        <i/>
        <sz val="8"/>
        <color indexed="8"/>
        <rFont val="Trebuchet MS"/>
        <family val="2"/>
      </rPr>
      <t>(com diretriz definida pela ANS - nº 2)</t>
    </r>
  </si>
  <si>
    <t>Dosagem quantitativa de ácidos orgânicos para o diagnóstico de erros inatos do metabolismo (perfil de ácidos orgânicos numa amostra)</t>
  </si>
  <si>
    <r>
      <t>Análise de DNA com enzimas de restrição por enzima utilizada, por amostra</t>
    </r>
    <r>
      <rPr>
        <b/>
        <i/>
        <sz val="8"/>
        <color indexed="10"/>
        <rFont val="Trebuchet MS"/>
        <family val="2"/>
      </rPr>
      <t xml:space="preserve"> (com diretriz definida pela ANS - nº 110) </t>
    </r>
  </si>
  <si>
    <t>Analise de DNA com enzimas de restricao por enzima utilizada, por amostra</t>
  </si>
  <si>
    <r>
      <t>Análise de DNA fetal por enzima de restrição, por enzima utilizada, por amostra (adicional nos exames em que já foi feito o PCR 4.05.03.06-2 e depende da enzima para estabelecer o diagnóstico)</t>
    </r>
    <r>
      <rPr>
        <sz val="8"/>
        <color indexed="14"/>
        <rFont val="Trebuchet MS"/>
        <family val="2"/>
      </rPr>
      <t xml:space="preserve">  </t>
    </r>
    <r>
      <rPr>
        <b/>
        <i/>
        <sz val="8"/>
        <color indexed="10"/>
        <rFont val="Trebuchet MS"/>
        <family val="2"/>
      </rPr>
      <t xml:space="preserve"> (com diretriz definida pela ANS - nº 110) </t>
    </r>
  </si>
  <si>
    <t>Análise de DNA fetal por enzima de restrição, por enzima utilizada, por amostra (adicional nos exames em que já foi feito o PCR 4.05.03.06-2 e depende da enzima para estabelecer o diagnóstico)</t>
  </si>
  <si>
    <r>
      <t>Análise de DNA fetal por sonda ou PCR por locus, por amostra</t>
    </r>
    <r>
      <rPr>
        <sz val="8"/>
        <color indexed="14"/>
        <rFont val="Trebuchet MS"/>
        <family val="2"/>
      </rPr>
      <t xml:space="preserve">  </t>
    </r>
    <r>
      <rPr>
        <b/>
        <i/>
        <sz val="8"/>
        <color indexed="10"/>
        <rFont val="Trebuchet MS"/>
        <family val="2"/>
      </rPr>
      <t xml:space="preserve">(com diretriz definida pela ANS - nº 110) </t>
    </r>
  </si>
  <si>
    <r>
      <t xml:space="preserve">Análise de DNA fetal por sonda ou PCR por locus, por amostra  </t>
    </r>
    <r>
      <rPr>
        <b/>
        <i/>
        <sz val="8"/>
        <color indexed="8"/>
        <rFont val="Trebuchet MS"/>
        <family val="2"/>
      </rPr>
      <t xml:space="preserve">(com diretriz definida pela ANS - nº 110) </t>
    </r>
  </si>
  <si>
    <r>
      <t>Análise de DNA pela técnica multiplex por locus extra, por amostra</t>
    </r>
    <r>
      <rPr>
        <sz val="8"/>
        <color indexed="10"/>
        <rFont val="Trebuchet MS"/>
        <family val="2"/>
      </rPr>
      <t xml:space="preserve"> </t>
    </r>
    <r>
      <rPr>
        <b/>
        <i/>
        <sz val="8"/>
        <color indexed="10"/>
        <rFont val="Trebuchet MS"/>
        <family val="2"/>
      </rPr>
      <t xml:space="preserve">(com diretriz definida pela ANS - nº 110) </t>
    </r>
  </si>
  <si>
    <t>Analise de DNA pela tecnica multiplex, preço por locus extra</t>
  </si>
  <si>
    <r>
      <t>Análise de DNA pela técnica multiplex por locus, por amostra</t>
    </r>
    <r>
      <rPr>
        <b/>
        <i/>
        <sz val="8"/>
        <color indexed="10"/>
        <rFont val="Trebuchet MS"/>
        <family val="2"/>
      </rPr>
      <t xml:space="preserve"> (com diretriz definida pela ANS - nº 110) </t>
    </r>
  </si>
  <si>
    <t>Analise de DNA pela tecnica multiplex/por locus, por doenca</t>
  </si>
  <si>
    <r>
      <t>Análise de DNA por sonda, ou PCR por locus, por amostra</t>
    </r>
    <r>
      <rPr>
        <b/>
        <i/>
        <sz val="8"/>
        <color indexed="10"/>
        <rFont val="Trebuchet MS"/>
        <family val="2"/>
      </rPr>
      <t xml:space="preserve"> (com diretriz definida pela ANS - nº 110) </t>
    </r>
  </si>
  <si>
    <t>Analise de DNA por sonda ou PCR por locus, por doenca</t>
  </si>
  <si>
    <r>
      <t>Extração de DNA (osso), por amostra</t>
    </r>
    <r>
      <rPr>
        <sz val="8"/>
        <color indexed="10"/>
        <rFont val="Trebuchet MS"/>
        <family val="2"/>
      </rPr>
      <t xml:space="preserve"> </t>
    </r>
    <r>
      <rPr>
        <b/>
        <i/>
        <sz val="8"/>
        <color indexed="10"/>
        <rFont val="Trebuchet MS"/>
        <family val="2"/>
      </rPr>
      <t>(com diretriz definida pela ANS - nº 110)</t>
    </r>
  </si>
  <si>
    <t>Extracao de DNA (osso), por amostra</t>
  </si>
  <si>
    <r>
      <t>Extração de DNA (sangue, urina, líquido aminiótico, vilo trofoblástico etc.), por amostra</t>
    </r>
    <r>
      <rPr>
        <b/>
        <i/>
        <sz val="8"/>
        <color indexed="14"/>
        <rFont val="Trebuchet MS"/>
        <family val="2"/>
      </rPr>
      <t xml:space="preserve">  </t>
    </r>
    <r>
      <rPr>
        <b/>
        <i/>
        <sz val="8"/>
        <color indexed="10"/>
        <rFont val="Trebuchet MS"/>
        <family val="2"/>
      </rPr>
      <t xml:space="preserve">(com diretriz definida pela ANS - nº 110) </t>
    </r>
  </si>
  <si>
    <t>Extracao de DNA (sangue, urina, liquido amniotico, vilo trofoblastico, etc), por amostra</t>
  </si>
  <si>
    <t>Identificação de mutação por sequenciamento do DNA, por 100 pares de base sequenciadas, por amostra(com diretriz definida pela ANS - nº 110)</t>
  </si>
  <si>
    <r>
      <t>Processamento de qualquer tipo de amostra biológica para estabilização do ácido nucléico, por amostra</t>
    </r>
    <r>
      <rPr>
        <b/>
        <i/>
        <sz val="8"/>
        <color indexed="8"/>
        <rFont val="Trebuchet MS"/>
        <family val="2"/>
      </rPr>
      <t xml:space="preserve"> </t>
    </r>
    <r>
      <rPr>
        <b/>
        <i/>
        <sz val="8"/>
        <color indexed="10"/>
        <rFont val="Trebuchet MS"/>
        <family val="2"/>
      </rPr>
      <t>(com diretriz definida pela ANS - nº 110)</t>
    </r>
  </si>
  <si>
    <r>
      <t>Processamento de qualquer tipo de amostra biológica para estabilização do ácido nucléico, por amostra</t>
    </r>
    <r>
      <rPr>
        <b/>
        <i/>
        <sz val="8"/>
        <color indexed="8"/>
        <rFont val="Trebuchet MS"/>
        <family val="2"/>
      </rPr>
      <t xml:space="preserve"> (com diretriz definida pela ANS - nº 110)</t>
    </r>
  </si>
  <si>
    <r>
      <t>Extração, purificação e quantificação de ácido nucléico de qualquer tipo de amostra biológica, por amostra</t>
    </r>
    <r>
      <rPr>
        <b/>
        <i/>
        <sz val="8"/>
        <color indexed="8"/>
        <rFont val="Trebuchet MS"/>
        <family val="2"/>
      </rPr>
      <t xml:space="preserve"> (com diretriz definida pela ANS - nº 110)</t>
    </r>
  </si>
  <si>
    <r>
      <t>Amplificação do material genético (por PCR, PCR em tempo Real, LCR, RT-PCR ou outras técnicas), por primer utilizado, por amostra</t>
    </r>
    <r>
      <rPr>
        <b/>
        <i/>
        <sz val="8"/>
        <color indexed="14"/>
        <rFont val="Trebuchet MS"/>
        <family val="2"/>
      </rPr>
      <t xml:space="preserve"> </t>
    </r>
    <r>
      <rPr>
        <b/>
        <i/>
        <sz val="8"/>
        <color indexed="10"/>
        <rFont val="Trebuchet MS"/>
        <family val="2"/>
      </rPr>
      <t>(com diretriz definida pela ANS - nº 110)</t>
    </r>
  </si>
  <si>
    <r>
      <t>Amplificação do material genético (por PCR, PCR em tempo Real, LCR, RT-PCR ou outras técnicas), por primer utilizado, por amostra</t>
    </r>
    <r>
      <rPr>
        <b/>
        <i/>
        <sz val="8"/>
        <color indexed="8"/>
        <rFont val="Trebuchet MS"/>
        <family val="2"/>
      </rPr>
      <t xml:space="preserve"> (com diretriz definida pela ANS - nº 110)</t>
    </r>
  </si>
  <si>
    <r>
      <t>Análise de DNA por MLPA, por sonda de DNA utilizada, por amostra</t>
    </r>
    <r>
      <rPr>
        <b/>
        <i/>
        <sz val="8"/>
        <color indexed="14"/>
        <rFont val="Trebuchet MS"/>
        <family val="2"/>
      </rPr>
      <t xml:space="preserve"> </t>
    </r>
    <r>
      <rPr>
        <b/>
        <i/>
        <sz val="8"/>
        <color indexed="10"/>
        <rFont val="Trebuchet MS"/>
        <family val="2"/>
      </rPr>
      <t xml:space="preserve">(com diretriz definida pela ANS - nº 110) </t>
    </r>
  </si>
  <si>
    <r>
      <t>Análise de DNA por MLPA, por sonda de DNA utilizada, por amostra</t>
    </r>
    <r>
      <rPr>
        <b/>
        <i/>
        <sz val="8"/>
        <color indexed="8"/>
        <rFont val="Trebuchet MS"/>
        <family val="2"/>
      </rPr>
      <t xml:space="preserve"> (com diretriz definida pela ANS - nº 110) </t>
    </r>
  </si>
  <si>
    <r>
      <t>Análise de DNA pela técnica de Southern Blot, por sonda utilizada, por amostra</t>
    </r>
    <r>
      <rPr>
        <b/>
        <i/>
        <sz val="8"/>
        <color indexed="10"/>
        <rFont val="Trebuchet MS"/>
        <family val="2"/>
      </rPr>
      <t xml:space="preserve"> (com diretriz definida pela ANS - nº 110) </t>
    </r>
  </si>
  <si>
    <r>
      <t>Análise de DNA pela técnica de Southern Blot, por sonda utilizada, por amostra</t>
    </r>
    <r>
      <rPr>
        <b/>
        <i/>
        <sz val="8"/>
        <color indexed="8"/>
        <rFont val="Trebuchet MS"/>
        <family val="2"/>
      </rPr>
      <t xml:space="preserve"> (com diretriz definida pela ANS - nº 110) </t>
    </r>
  </si>
  <si>
    <r>
      <t>Produção de DOT/SLOT-BLOT, por BLOT, por amostra</t>
    </r>
    <r>
      <rPr>
        <b/>
        <i/>
        <sz val="8"/>
        <color indexed="8"/>
        <rFont val="Trebuchet MS"/>
        <family val="2"/>
      </rPr>
      <t xml:space="preserve"> </t>
    </r>
    <r>
      <rPr>
        <b/>
        <i/>
        <sz val="8"/>
        <color indexed="10"/>
        <rFont val="Trebuchet MS"/>
        <family val="2"/>
      </rPr>
      <t>(com diretriz definida pela ANS - nº 110)</t>
    </r>
  </si>
  <si>
    <r>
      <t>Produção de DOT/SLOT-BLOT, por BLOT, por amostra</t>
    </r>
    <r>
      <rPr>
        <b/>
        <i/>
        <sz val="8"/>
        <color indexed="8"/>
        <rFont val="Trebuchet MS"/>
        <family val="2"/>
      </rPr>
      <t xml:space="preserve"> (com diretriz definida pela ANS - nº 110)</t>
    </r>
  </si>
  <si>
    <r>
      <t xml:space="preserve">Separação do material genético por eletroforese capilar ou em gel (agarose, acrilamida), por gel utilizado, por amostra </t>
    </r>
    <r>
      <rPr>
        <b/>
        <i/>
        <sz val="8"/>
        <color indexed="10"/>
        <rFont val="Trebuchet MS"/>
        <family val="2"/>
      </rPr>
      <t>(com diretriz definida pela ANS - nº 110)</t>
    </r>
  </si>
  <si>
    <r>
      <t xml:space="preserve">Separação do material genético por eletroforese capilar ou em gel (agarose, acrilamida), por gel utilizado, por amostra </t>
    </r>
    <r>
      <rPr>
        <b/>
        <i/>
        <sz val="8"/>
        <color indexed="8"/>
        <rFont val="Trebuchet MS"/>
        <family val="2"/>
      </rPr>
      <t>(com diretriz definida pela ANS - nº 110)</t>
    </r>
  </si>
  <si>
    <r>
      <t>Rastreamento de exon mutado (por gradiente de desnaturação ou conformação de polimorfismo de fita simples ou RNAse ou Clivagem Química ou outras técnicas) para identificação de fragmento mutado, por fragmento analisado, por amostra</t>
    </r>
    <r>
      <rPr>
        <b/>
        <i/>
        <sz val="8"/>
        <color indexed="10"/>
        <rFont val="Trebuchet MS"/>
        <family val="2"/>
      </rPr>
      <t xml:space="preserve"> (com diretriz definida pela ANS - nº 110)</t>
    </r>
  </si>
  <si>
    <r>
      <t>Rastreamento de exon mutado (por gradiente de desnaturação ou conformação de polimorfismo de fita simples ou RNAse ou Clivagem Química ou outras técnicas) para identificação de fragmento mutado, por fragmento analisado, por amostra</t>
    </r>
    <r>
      <rPr>
        <b/>
        <i/>
        <sz val="8"/>
        <color indexed="8"/>
        <rFont val="Trebuchet MS"/>
        <family val="2"/>
      </rPr>
      <t xml:space="preserve"> (com diretriz definida pela ANS - nº 110)</t>
    </r>
  </si>
  <si>
    <r>
      <t>Coloração de gel e Fotodocumentação da análise molecular, por amostra</t>
    </r>
    <r>
      <rPr>
        <sz val="8"/>
        <color indexed="14"/>
        <rFont val="Trebuchet MS"/>
        <family val="2"/>
      </rPr>
      <t xml:space="preserve"> </t>
    </r>
    <r>
      <rPr>
        <b/>
        <i/>
        <sz val="8"/>
        <color indexed="10"/>
        <rFont val="Trebuchet MS"/>
        <family val="2"/>
      </rPr>
      <t>(com diretriz definida pela ANS - nº 110)</t>
    </r>
  </si>
  <si>
    <r>
      <t xml:space="preserve">Coloração de gel e Fotodocumentação da análise molecular, por amostra </t>
    </r>
    <r>
      <rPr>
        <b/>
        <i/>
        <sz val="8"/>
        <color indexed="8"/>
        <rFont val="Trebuchet MS"/>
        <family val="2"/>
      </rPr>
      <t>(com diretriz definida pela ANS - nº 110)</t>
    </r>
  </si>
  <si>
    <r>
      <t>Interpretação e elaboração do laudo da análise genética, por amostra</t>
    </r>
    <r>
      <rPr>
        <sz val="8"/>
        <color indexed="10"/>
        <rFont val="Trebuchet MS"/>
        <family val="2"/>
      </rPr>
      <t xml:space="preserve">  </t>
    </r>
    <r>
      <rPr>
        <b/>
        <i/>
        <sz val="8"/>
        <color indexed="10"/>
        <rFont val="Trebuchet MS"/>
        <family val="2"/>
      </rPr>
      <t>(com diretriz definida pela ANS - nº 110)</t>
    </r>
  </si>
  <si>
    <r>
      <t xml:space="preserve">Interpretação e elaboração do laudo da análise genética, por amostra  </t>
    </r>
    <r>
      <rPr>
        <b/>
        <i/>
        <sz val="8"/>
        <color indexed="8"/>
        <rFont val="Trebuchet MS"/>
        <family val="2"/>
      </rPr>
      <t>(com diretriz definida pela ANS - nº 110)</t>
    </r>
  </si>
  <si>
    <r>
      <t>Análise de expressão gênica por locus, por amostra, por CGH array, SNP array ou outras técnicas</t>
    </r>
    <r>
      <rPr>
        <sz val="8"/>
        <color indexed="10"/>
        <rFont val="Trebuchet MS"/>
        <family val="2"/>
      </rPr>
      <t xml:space="preserve"> </t>
    </r>
    <r>
      <rPr>
        <b/>
        <i/>
        <sz val="8"/>
        <color indexed="10"/>
        <rFont val="Trebuchet MS"/>
        <family val="2"/>
      </rPr>
      <t>(com diretriz definida pela ANS - nº 110)</t>
    </r>
  </si>
  <si>
    <r>
      <t xml:space="preserve">Análise de expressão gênica por locus, por amostra, por CGH array, SNP array ou outras técnicas </t>
    </r>
    <r>
      <rPr>
        <b/>
        <i/>
        <sz val="8"/>
        <color indexed="8"/>
        <rFont val="Trebuchet MS"/>
        <family val="2"/>
      </rPr>
      <t>(com diretriz definida pela ANS - nº 110)</t>
    </r>
  </si>
  <si>
    <r>
      <t>Detecção pré-natal ou pós-natal de alterações cromossômicas submicroscópicas reconhecidamente causadoras de síndrome de genes contíguos, por FISH, qPCR ou outra técnica, por locus, por amostra</t>
    </r>
    <r>
      <rPr>
        <sz val="8"/>
        <color indexed="10"/>
        <rFont val="Trebuchet MS"/>
        <family val="2"/>
      </rPr>
      <t xml:space="preserve">  </t>
    </r>
    <r>
      <rPr>
        <b/>
        <i/>
        <sz val="8"/>
        <color indexed="10"/>
        <rFont val="Trebuchet MS"/>
        <family val="2"/>
      </rPr>
      <t>(com diretriz definida pela ANS - nº 110)</t>
    </r>
  </si>
  <si>
    <t>Detecção pré-natal ou pós-natal de alterações cromossômicas submicroscópicas reconhecidamente causadoras de síndrome de genes contíguos, por FISH, qPCR ou outra técnica, por locus, por amostra</t>
  </si>
  <si>
    <r>
      <t>Rastreamento pré-natal ou pós-natal de todo o genoma para  identificar alterações cromossômicas submicroscópicas por CGH-array ou SNP-array ou outras técnicas, por clone ou oligo utilizado, por amostra</t>
    </r>
    <r>
      <rPr>
        <sz val="8"/>
        <color indexed="14"/>
        <rFont val="Trebuchet MS"/>
        <family val="2"/>
      </rPr>
      <t xml:space="preserve"> </t>
    </r>
    <r>
      <rPr>
        <b/>
        <i/>
        <sz val="8"/>
        <color indexed="10"/>
        <rFont val="Trebuchet MS"/>
        <family val="2"/>
      </rPr>
      <t>(com diretriz definida pela ANS - nº 110)</t>
    </r>
  </si>
  <si>
    <r>
      <t xml:space="preserve">Rastreamento pré-natal ou pós-natal de todo o genoma para  identificar alterações cromossômicas submicroscópicas por CGH-array ou SNP-array ou outras técnicas, por clone ou oligo utilizado, por amostra </t>
    </r>
    <r>
      <rPr>
        <b/>
        <i/>
        <sz val="8"/>
        <color indexed="8"/>
        <rFont val="Trebuchet MS"/>
        <family val="2"/>
      </rPr>
      <t>(com diretriz definida pela ANS - nº 110)</t>
    </r>
  </si>
  <si>
    <r>
      <t>Validação pré-natal ou pós-natal de alteração cromossômica submicroscópica detectada no rastreamento genômico, por FISH ou qPCR ou outra técnica, por locus, por amostra</t>
    </r>
    <r>
      <rPr>
        <sz val="8"/>
        <color indexed="10"/>
        <rFont val="Trebuchet MS"/>
        <family val="2"/>
      </rPr>
      <t xml:space="preserve">  </t>
    </r>
    <r>
      <rPr>
        <b/>
        <i/>
        <sz val="8"/>
        <color indexed="10"/>
        <rFont val="Trebuchet MS"/>
        <family val="2"/>
      </rPr>
      <t>(com diretriz definida pela ANS - nº 110)</t>
    </r>
  </si>
  <si>
    <r>
      <t xml:space="preserve">Validação pré-natal ou pós-natal de alteração cromossômica submicroscópica detectada no rastreamento genômico, por FISH ou qPCR ou outra técnica, por locus, por amostra  </t>
    </r>
    <r>
      <rPr>
        <b/>
        <i/>
        <sz val="8"/>
        <color indexed="8"/>
        <rFont val="Trebuchet MS"/>
        <family val="2"/>
      </rPr>
      <t>(com diretriz definida pela ANS - nº 110)</t>
    </r>
  </si>
  <si>
    <t>Procedimento diagnóstico preoperatório sem deslocamento do patologista</t>
  </si>
  <si>
    <t>Exame anatomo patologico per-operatorio</t>
  </si>
  <si>
    <t xml:space="preserve">Procedimento diagnóstico peroperatório - peça adicional ou margem cirúrgica </t>
  </si>
  <si>
    <t xml:space="preserve">Procedimento diagnóstico peroperatório com deslocamento do patologista </t>
  </si>
  <si>
    <t>Exame anatomo patologico peroperatorio com acompanhamento do patologista em sala cirurgica</t>
  </si>
  <si>
    <t xml:space="preserve">Microscopia eletrônica </t>
  </si>
  <si>
    <t>Ato de coleta de PAAF de órgãos ou estruturas superficiais sem deslocamento do patologista</t>
  </si>
  <si>
    <t>Ato da coleta puncao biopsia aspirativa, por agulha fina, de orgaos ou estruturas superficiais (mama, tireoide, etc)</t>
  </si>
  <si>
    <t>Ato de coleta de PAAF de órgãos ou estruturas profundas sem deslocamento do patologista</t>
  </si>
  <si>
    <t>Ato da coleta puncao biopsia aspirativa, por agulha fina, de estruturas profundas ou intracavitarias (torax, Abdominal, Osso etc)</t>
  </si>
  <si>
    <t>Ato de coleta de PAAF de órgãos ou estruturas superficiais com deslocamento do patologista</t>
  </si>
  <si>
    <t>Ato da coleta de puncao biopsia aspirativa por agulha fina, de orgaos, estruturas superficiais ou profundas, quando realizado em nodulo ou massa não palpavel, com auxilio de aparelhos imagem (ultra-som, tomografia, computadorizada, etc)</t>
  </si>
  <si>
    <t>Ato de coleta de PAAF de órgãos ou estruturas profundas com deslocamento do patologista</t>
  </si>
  <si>
    <t>Ato da coleta puncao biopsia aspirativa, por agulha fina, de estruturas superficiais ou profundas, quando realizado em nodulo ou massa não palpavel, com auxilio de aparelhos imagem (ultra-som, tomografia computadorizada, etc)</t>
  </si>
  <si>
    <t xml:space="preserve">Procedimento diagnóstico em biópsia simples "imprint" e "cell block" </t>
  </si>
  <si>
    <t>Exame anatomo patologico por orgao, biopsia ou biopsia aspirativa</t>
  </si>
  <si>
    <t>Procedimento diagnóstico citopatológico oncótico de líquidos e raspados cutâneos</t>
  </si>
  <si>
    <t>Procedimento diagnóstico em citopatologia cérvico-vaginal oncótica</t>
  </si>
  <si>
    <t>Exame citopatologia cervico-vaginal oncotica e microflora</t>
  </si>
  <si>
    <t>Procedimento diagnóstico em citologia hormonal seriado</t>
  </si>
  <si>
    <t>Exame citologia hormonal seriado (minimo de 3 colheitas)</t>
  </si>
  <si>
    <t>Procedimento diagnóstico em revisão de lâminas ou cortes histológicos seriados</t>
  </si>
  <si>
    <t>Revisao de lamina</t>
  </si>
  <si>
    <t xml:space="preserve">Procedimento diagnóstico em citologia hormonal isolada </t>
  </si>
  <si>
    <t>Exame citologia hormonal isolado</t>
  </si>
  <si>
    <r>
      <t>Procedimento diagnóstico em painel de imunoistoquímica (duas a cinco reações)</t>
    </r>
    <r>
      <rPr>
        <b/>
        <i/>
        <sz val="8"/>
        <color indexed="8"/>
        <rFont val="Trebuchet MS"/>
        <family val="2"/>
      </rPr>
      <t xml:space="preserve"> </t>
    </r>
  </si>
  <si>
    <t>Painel de imunoistoquimica (imunoperoxidase e imunoflorescencia) para diagnostico diferencial de neoplasias</t>
  </si>
  <si>
    <t xml:space="preserve">Procedimento diagnóstico em reação imunoistoquímica isolada </t>
  </si>
  <si>
    <t>Imunoperoxidase (por anticorpo primario)</t>
  </si>
  <si>
    <t xml:space="preserve">Procedimento diagnóstico em fragmentos múltiplos de biópsias de mesmo órgão ou topografia, acondicionados em um mesmo frasco </t>
  </si>
  <si>
    <t>Exame anatomo-patologico por orgao, biopsia ou biopsia aspirativa</t>
  </si>
  <si>
    <t xml:space="preserve">Procedimento diagnóstico em peça anatômica ou cirúrgica simples </t>
  </si>
  <si>
    <t xml:space="preserve">Procedimento diagnóstico em peça cirúrgica ou anatômica complexa </t>
  </si>
  <si>
    <t>Procedimento diagnóstico em grupos de linfonodos, estruturas vizinhas e margens de peças anatômicas simples ou complexas (por margem) - máximo de três margens</t>
  </si>
  <si>
    <t xml:space="preserve">Procedimento diagnóstico em amputação de membros - sem causa oncológica </t>
  </si>
  <si>
    <t xml:space="preserve">Procedimento diagnóstico em amputação de membros - causa oncológica </t>
  </si>
  <si>
    <t xml:space="preserve">Procedimento diagnóstico em lâminas de PAAF até 5 </t>
  </si>
  <si>
    <t>Coloração especial por coloração</t>
  </si>
  <si>
    <t xml:space="preserve">Procedimento diagnóstico em imunofluorescência </t>
  </si>
  <si>
    <t xml:space="preserve">Procedimento diagnóstico em painel de hibridização "in situ" </t>
  </si>
  <si>
    <t>Painel de hidridizacao molecular com pesquisa de multiplas sequencias genicas</t>
  </si>
  <si>
    <t xml:space="preserve">Procedimento diagnóstico por captura híbrida </t>
  </si>
  <si>
    <t xml:space="preserve">Procedimento diagnóstico em citometria de fluxo (por monoclonal pesquisado) </t>
  </si>
  <si>
    <t>DNA, determinacao de conteudo por citometria de fluxo</t>
  </si>
  <si>
    <t>Procedimento diagnóstico citopatológico em meio líquido</t>
  </si>
  <si>
    <t>Citológico anatomia patológica, qualquer material</t>
  </si>
  <si>
    <t>Citológico em líquido ascítico</t>
  </si>
  <si>
    <t>Citológico em líquido pericárdio</t>
  </si>
  <si>
    <t>Citológico em líquido sinovial</t>
  </si>
  <si>
    <t>Citológico em outros materiais</t>
  </si>
  <si>
    <t>Imprint de gânglio</t>
  </si>
  <si>
    <t>Imprint de medula óssea</t>
  </si>
  <si>
    <r>
      <t xml:space="preserve">Instabilidade de microssatélites (MSI), detecção por PCR, bloco de parafina </t>
    </r>
    <r>
      <rPr>
        <b/>
        <i/>
        <sz val="8"/>
        <color indexed="8"/>
        <rFont val="Trebuchet MS"/>
        <family val="2"/>
      </rPr>
      <t xml:space="preserve">(com diretriz definida pela ANS - nº 110) </t>
    </r>
  </si>
  <si>
    <t>Angiografia radioisotópica</t>
  </si>
  <si>
    <t>Angiografia radioisotopica</t>
  </si>
  <si>
    <t xml:space="preserve">Relatório Médico detalhado </t>
  </si>
  <si>
    <r>
      <t xml:space="preserve">Cintilografia do miocárdio com duplo isótopo (perfusão + viabilidade) </t>
    </r>
    <r>
      <rPr>
        <b/>
        <i/>
        <sz val="8"/>
        <color indexed="8"/>
        <rFont val="Trebuchet MS"/>
        <family val="2"/>
      </rPr>
      <t>(com diretriz definida pela ANS - nº 10)</t>
    </r>
  </si>
  <si>
    <t>Cintilografia do miocárdio com FDG-18 F, em câmara híbrida</t>
  </si>
  <si>
    <t>Cintilografia do Miocádio necrose</t>
  </si>
  <si>
    <t>Cintilografia do miocárdio necrose (infarto agudo)</t>
  </si>
  <si>
    <t>Cintilografia do miocardio necrose</t>
  </si>
  <si>
    <r>
      <t>Cintilografia do miocárdio perfusão - repouso</t>
    </r>
    <r>
      <rPr>
        <b/>
        <i/>
        <sz val="8"/>
        <color indexed="10"/>
        <rFont val="Trebuchet MS"/>
        <family val="2"/>
      </rPr>
      <t xml:space="preserve"> (com diretriz definida pela ANS - nº 10)</t>
    </r>
  </si>
  <si>
    <t>Cintilografia do miocardio perfusao - repouso e estresse</t>
  </si>
  <si>
    <t>Cintilografia sincronizada das câmaras cardíacas - esforço</t>
  </si>
  <si>
    <t>Cintilografia sincronizada das camaras cardiacas - esforco</t>
  </si>
  <si>
    <t>Cintilografia sincronizada das câmaras cardíacas - repouso</t>
  </si>
  <si>
    <t>Cintilografia sincronizada das camaras cardiacas - repouso</t>
  </si>
  <si>
    <t>Fluxo sanguíneo das extremidades</t>
  </si>
  <si>
    <t>Fluxo sanguineo das extremidades</t>
  </si>
  <si>
    <t xml:space="preserve">Quantificação de "shunt" da direita para a esquerda </t>
  </si>
  <si>
    <t>Quantificacao de shunt da direita para a esquerda</t>
  </si>
  <si>
    <t xml:space="preserve">Quantificação de "shunt" periférico </t>
  </si>
  <si>
    <t>Quantificacao de shunt periferico</t>
  </si>
  <si>
    <t>Venografia radioisotópica</t>
  </si>
  <si>
    <t>Venografia radioisotopica</t>
  </si>
  <si>
    <r>
      <t>Cintilografia do miocárdio perfusão - estresse farmacológico</t>
    </r>
    <r>
      <rPr>
        <b/>
        <i/>
        <sz val="8"/>
        <color indexed="14"/>
        <rFont val="Trebuchet MS"/>
        <family val="2"/>
      </rPr>
      <t xml:space="preserve"> </t>
    </r>
    <r>
      <rPr>
        <b/>
        <i/>
        <sz val="8"/>
        <color indexed="10"/>
        <rFont val="Trebuchet MS"/>
        <family val="2"/>
      </rPr>
      <t>(com diretriz definida pela ANS - nº 10)</t>
    </r>
  </si>
  <si>
    <r>
      <t>Cintilografia do miocárdio perfusão - estresse farmacológico</t>
    </r>
    <r>
      <rPr>
        <b/>
        <i/>
        <sz val="8"/>
        <color indexed="8"/>
        <rFont val="Trebuchet MS"/>
        <family val="2"/>
      </rPr>
      <t xml:space="preserve"> (com diretriz definida pela ANS - nº 10)</t>
    </r>
  </si>
  <si>
    <r>
      <t>Cintilografia do miocárdio perfusão - estresse físico</t>
    </r>
    <r>
      <rPr>
        <sz val="8"/>
        <color indexed="10"/>
        <rFont val="Trebuchet MS"/>
        <family val="2"/>
      </rPr>
      <t xml:space="preserve"> </t>
    </r>
    <r>
      <rPr>
        <b/>
        <i/>
        <sz val="8"/>
        <color indexed="10"/>
        <rFont val="Trebuchet MS"/>
        <family val="2"/>
      </rPr>
      <t>(com diretriz definida pela ANS - nº 10)</t>
    </r>
  </si>
  <si>
    <r>
      <t xml:space="preserve">Cintilografia do miocárdio perfusão - estresse físico </t>
    </r>
    <r>
      <rPr>
        <b/>
        <i/>
        <sz val="8"/>
        <color indexed="8"/>
        <rFont val="Trebuchet MS"/>
        <family val="2"/>
      </rPr>
      <t>(com diretriz definida pela ANS - nº 10)</t>
    </r>
  </si>
  <si>
    <t>Cintilografia das glândulas salivares com ou sem estímulo</t>
  </si>
  <si>
    <t>Cintilografia das glandulas salivares com ou sem estimulo</t>
  </si>
  <si>
    <t>Cintilografia do fígado e do baço</t>
  </si>
  <si>
    <t>Cintilografia do figado e do baco</t>
  </si>
  <si>
    <t>Cintilografia do fígado e vias biliares</t>
  </si>
  <si>
    <t>Cintilografia do figado e vias biliares</t>
  </si>
  <si>
    <t>Cintilografia para detecção de hemorragia digestória ativa</t>
  </si>
  <si>
    <t>Sangramento digestivo determinado por hemacias 51 CR</t>
  </si>
  <si>
    <t>Cintilografia para detecção de hemorragia digestória não ativa</t>
  </si>
  <si>
    <t>Hemorragias Não ativas</t>
  </si>
  <si>
    <t>Cintilografia para determinação do tempo de esvaziamento gástrico</t>
  </si>
  <si>
    <t>Esvaziamento gastrico</t>
  </si>
  <si>
    <t>Cintilografia para estudo de trânsito esofágico (líquidos)</t>
  </si>
  <si>
    <t>Esvaziamento esofagico (liquidos)</t>
  </si>
  <si>
    <t>Cintilografia para estudo de trânsito esofágico (semi-sólidos)</t>
  </si>
  <si>
    <t>Esvaziamento esofagico (semi-solidos)</t>
  </si>
  <si>
    <t>Cintilografia para pesquisa de divertículo de Meckel</t>
  </si>
  <si>
    <t>Diverticulo de Meckel</t>
  </si>
  <si>
    <t>Cintilografia para pesquisa de refluxo gastro-esofágico</t>
  </si>
  <si>
    <t>Refluxo gastro-esofagico</t>
  </si>
  <si>
    <t xml:space="preserve">Fluxo sanguíneo hepático (qualitativo e quantitativo) </t>
  </si>
  <si>
    <t>Fluxo sanguineo hepatico (qualitativo e quantitativo)</t>
  </si>
  <si>
    <t>Cintilografia da tireóide e/ou captação (iodo - 123)</t>
  </si>
  <si>
    <t>Cintilografia da tireóide e/ou captação (iodo - 131)</t>
  </si>
  <si>
    <t>Cintilografia da tireoide e/ou captacao (131 I)</t>
  </si>
  <si>
    <t>Cintilografia da tireóide e/ou captação (tecnécio - 99m TC)</t>
  </si>
  <si>
    <t>Cintilografia da tireoide e/ou captacao (99 M TC)</t>
  </si>
  <si>
    <t>Cintilografia das paratireóides</t>
  </si>
  <si>
    <t>Cintilografia das paratireoides</t>
  </si>
  <si>
    <t>Cintilografia de corpo inteiro para pesquisa de metástases (PCI)</t>
  </si>
  <si>
    <t>Pesquisa de metastases do corpo total</t>
  </si>
  <si>
    <t xml:space="preserve">Teste de estímulo com TSH recombinante </t>
  </si>
  <si>
    <t xml:space="preserve">Teste de estimulo da tireoide com TSH </t>
  </si>
  <si>
    <t xml:space="preserve">Teste de supressão da tireóide com T3 </t>
  </si>
  <si>
    <t>Teste de supressao da tireoide com T3</t>
  </si>
  <si>
    <t>Teste do perclorato</t>
  </si>
  <si>
    <t>Cintilografia renal dinâmica</t>
  </si>
  <si>
    <t>Estudo renal dinamica</t>
  </si>
  <si>
    <t>Cintilografia renal dinâmica com diurético</t>
  </si>
  <si>
    <t>Estudo renal dinamica com diuretico</t>
  </si>
  <si>
    <t>Cintilografia renal estática (quantitativa ou qualitativa)</t>
  </si>
  <si>
    <t>Cintilografia renal (quantitativa ou qualitativa)</t>
  </si>
  <si>
    <t>Cintilografia testicular (escrotal)</t>
  </si>
  <si>
    <t>Cistocintilografia direta</t>
  </si>
  <si>
    <t>Cistografia direta</t>
  </si>
  <si>
    <t>Cistocintilografia indireta</t>
  </si>
  <si>
    <t>Cistografia indireta</t>
  </si>
  <si>
    <t xml:space="preserve">Determinação da filtração glomerular </t>
  </si>
  <si>
    <t>Determinacao da filtracao glomerular</t>
  </si>
  <si>
    <t>Determinação do fluxo plasmático renal</t>
  </si>
  <si>
    <t>Determinacao do fluxo plasmatico renal</t>
  </si>
  <si>
    <t>Cintilografia do sistema retículo-endotelial (medula óssea)</t>
  </si>
  <si>
    <t>Cintilografia do sistema reticuloendotelial (medula ossea)</t>
  </si>
  <si>
    <t xml:space="preserve">Demonstração do sequestro de hemácias pelo baço </t>
  </si>
  <si>
    <t>Demonstracao do seqüestro de hemacias pelo baco</t>
  </si>
  <si>
    <t xml:space="preserve">Determinação da sobrevida de hemácias </t>
  </si>
  <si>
    <t>Determinacao da sobrevida de hemacias</t>
  </si>
  <si>
    <t xml:space="preserve">Determinação do volume eritrocitário </t>
  </si>
  <si>
    <t>Determinacao do volume eritrocitario</t>
  </si>
  <si>
    <t xml:space="preserve">Determinação do volume plasmático </t>
  </si>
  <si>
    <t>Determinacao do volume plasmatico</t>
  </si>
  <si>
    <t xml:space="preserve">Teste de absorção de vitamina B12 com cobalto - 57 (teste de Schilling) </t>
  </si>
  <si>
    <t>Absorcao de vitamina B12 (teste de Schilling)</t>
  </si>
  <si>
    <t>Cintilografia óssea (corpo total)</t>
  </si>
  <si>
    <t>Cintilografia ossea (corpo total)</t>
  </si>
  <si>
    <t xml:space="preserve">Fluxo sanguíneo ósseo  </t>
  </si>
  <si>
    <t>Fluxo sangüineo osseo</t>
  </si>
  <si>
    <t>Cintilografia cerebral</t>
  </si>
  <si>
    <t>Cintilografia de perfusão cerebral</t>
  </si>
  <si>
    <t>Perfusao cerebral</t>
  </si>
  <si>
    <t>Cisternocintilografia (inclui estudo do transito liquórico)</t>
  </si>
  <si>
    <t>Cisternocintilografia</t>
  </si>
  <si>
    <t>Cisternocintilografia para pesquisa de fístula liquórica</t>
  </si>
  <si>
    <t>Estudo das fistulas liquoricas</t>
  </si>
  <si>
    <t xml:space="preserve">Fluxo sanguíneo cerebral </t>
  </si>
  <si>
    <t>Fluxo sangüineo cerebral</t>
  </si>
  <si>
    <t>Mielocintilografia</t>
  </si>
  <si>
    <t>Ventrículo-cintilografia</t>
  </si>
  <si>
    <t>Ventriculocintilografia</t>
  </si>
  <si>
    <t>Cintilografia com análogo de somatostatina</t>
  </si>
  <si>
    <t>Cintilografia com gálio-67</t>
  </si>
  <si>
    <t>Cintilografia com galio-67</t>
  </si>
  <si>
    <t>Cintilografia com leucócitos marcados</t>
  </si>
  <si>
    <t>Leucocitos marcados</t>
  </si>
  <si>
    <t>Cintilografia com MIBG (metaiodobenzilguanidina)</t>
  </si>
  <si>
    <t>Cintilografia de mama (bilateral)</t>
  </si>
  <si>
    <t>Demarcação radioisotópica de lesões tumorais</t>
  </si>
  <si>
    <t>Detecção intraoperatória radioguiada de lesões tumorais</t>
  </si>
  <si>
    <t>Detecção intraoperatória radioguiada de linfonodo sentinela</t>
  </si>
  <si>
    <t xml:space="preserve">Linfocintilografia </t>
  </si>
  <si>
    <t>Linfocintilografia</t>
  </si>
  <si>
    <t>Quantificação da captação pulmonar com gálio-67</t>
  </si>
  <si>
    <t>Quantificacao da captacao pulmonar do galio-67</t>
  </si>
  <si>
    <r>
      <t>PET dedicado oncológico</t>
    </r>
    <r>
      <rPr>
        <b/>
        <i/>
        <sz val="8"/>
        <color indexed="14"/>
        <rFont val="Trebuchet MS"/>
        <family val="2"/>
      </rPr>
      <t xml:space="preserve"> </t>
    </r>
    <r>
      <rPr>
        <b/>
        <i/>
        <sz val="8"/>
        <color indexed="10"/>
        <rFont val="Trebuchet MS"/>
        <family val="2"/>
      </rPr>
      <t xml:space="preserve">(com diretriz definida pela ANS - nº 60) </t>
    </r>
  </si>
  <si>
    <r>
      <t>PET dedicado oncológico</t>
    </r>
    <r>
      <rPr>
        <b/>
        <i/>
        <sz val="8"/>
        <color indexed="8"/>
        <rFont val="Trebuchet MS"/>
        <family val="2"/>
      </rPr>
      <t xml:space="preserve"> (com diretriz definida pela ANS - nº 60) </t>
    </r>
  </si>
  <si>
    <t>Cintilografia para detecção de aspiração pulmonar</t>
  </si>
  <si>
    <t>Aspiracao pulmonar</t>
  </si>
  <si>
    <t>Cintilografia pulmonar (inalação)</t>
  </si>
  <si>
    <t>Cintilografia pulmonar (inalacao)</t>
  </si>
  <si>
    <t>Cintilografia pulmonar (perfusão)</t>
  </si>
  <si>
    <t>Cintilografia pulmonar (perfusao)</t>
  </si>
  <si>
    <t>Tratamento com metaiodobenzilguanidina (MIBG)</t>
  </si>
  <si>
    <t>Tratamento com MIBG</t>
  </si>
  <si>
    <t>Tratamento da policitemia vera</t>
  </si>
  <si>
    <t xml:space="preserve">Tratamento de câncer da tireóide </t>
  </si>
  <si>
    <t>Tratamento de cancer da tireoide</t>
  </si>
  <si>
    <t>Justificativa Clínica e laudo do Anátomo Patológico</t>
  </si>
  <si>
    <t xml:space="preserve">Tratamento de hipertireoidismo-bócio nodular tóxico (Graves) </t>
  </si>
  <si>
    <t>Tratamento do hipertireoidismo (Graves)</t>
  </si>
  <si>
    <t xml:space="preserve">Tratamento de hipertireoidismo-bócio nodular tóxico (Plummer) </t>
  </si>
  <si>
    <t>Tratamento de hipertireoidismo (Plummer)</t>
  </si>
  <si>
    <t xml:space="preserve">Tratamento de metástases ósseas (estrôncio-90) </t>
  </si>
  <si>
    <t>Tratamento de metastases osseas (estroncio)</t>
  </si>
  <si>
    <t xml:space="preserve">Tratamento de metástases ósseas (samário-153)  </t>
  </si>
  <si>
    <t xml:space="preserve">Tratamento de tumores neuroendócrinos  </t>
  </si>
  <si>
    <t>Imunocintilografia (anticorpos monoclonais)</t>
  </si>
  <si>
    <t>RX - Crânio - 2 incidências</t>
  </si>
  <si>
    <t>Cranio PA-LAT</t>
  </si>
  <si>
    <t>RX - Crânio - 3 incidências</t>
  </si>
  <si>
    <t>Cranio PA-LAT-BRETTON</t>
  </si>
  <si>
    <t>RX - Crânio - 4 incidências</t>
  </si>
  <si>
    <t>Cranio PA-LAT-OBL ou BRETTON-HIRTZ</t>
  </si>
  <si>
    <t xml:space="preserve">RX - Orelha, mastóides ou rochedos - bilateral </t>
  </si>
  <si>
    <t>Mastoides ou rochedo - bilateral</t>
  </si>
  <si>
    <t>RX - Órbitas - bilateral</t>
  </si>
  <si>
    <t>Orbitas: PA-LAT-OBL-HIRTZ</t>
  </si>
  <si>
    <t>RX - Seios da face</t>
  </si>
  <si>
    <t>Seios da face: FN-MN-LAT</t>
  </si>
  <si>
    <t>RX - Sela túrcica</t>
  </si>
  <si>
    <t>Sela turcica: PA-LAT-BRETTON</t>
  </si>
  <si>
    <t>RX - Maxilar inferior</t>
  </si>
  <si>
    <t>Maxilar inferior: PA-obliquas</t>
  </si>
  <si>
    <t xml:space="preserve">RX - Ossos da face </t>
  </si>
  <si>
    <t>Ossos da face: MN-FN-LAT-HIRTZ</t>
  </si>
  <si>
    <t xml:space="preserve">RX - Arcos zigomáticos ou malar ou apófises estilóides </t>
  </si>
  <si>
    <t>Arcos zigomaticos - malar - estiloides: AP - obliquas</t>
  </si>
  <si>
    <t xml:space="preserve">RX - Articulação temporomandibular - bilateral </t>
  </si>
  <si>
    <t>Articulacao temporomandibular (bilateral)</t>
  </si>
  <si>
    <t xml:space="preserve">RX - Adenóides ou cavum </t>
  </si>
  <si>
    <t>Adenoides: lateral</t>
  </si>
  <si>
    <t>RX - Panorâmica de mandíbula (ortopantomografia)</t>
  </si>
  <si>
    <t>Panoramica de mandibula (ortopantomografia)</t>
  </si>
  <si>
    <t>RX - Planigrafia linear de crânio ou sela túrcica ou face ou mastóide</t>
  </si>
  <si>
    <t>Planigrafia craniana linear - dois planos</t>
  </si>
  <si>
    <t xml:space="preserve">RX - Incidência adicional de crânio ou face </t>
  </si>
  <si>
    <t>Acrescimo de 20% ao valor programado ao exame</t>
  </si>
  <si>
    <t>RX - Coluna cervical - 3 incidências</t>
  </si>
  <si>
    <t>Coluna cervical: AP-LAT-TO ou flexao</t>
  </si>
  <si>
    <t>RX - Coluna cervical - 5 incidências</t>
  </si>
  <si>
    <t>Coluna cervical: AP-LAT-TO obliquas</t>
  </si>
  <si>
    <t>RX - Coluna dorsal - 2 incidências</t>
  </si>
  <si>
    <t>Coluna dorsal: AP-lateral</t>
  </si>
  <si>
    <t>RX - Coluna dorsal - 4 incidências</t>
  </si>
  <si>
    <t>Coluna dorsal: AP-lateral - obliquas</t>
  </si>
  <si>
    <t xml:space="preserve">RX - Coluna lombo-sacra - 3 incidências </t>
  </si>
  <si>
    <t xml:space="preserve">Coluna Lombo-sacra   </t>
  </si>
  <si>
    <t xml:space="preserve">RX - Coluna lombo-sacra - 5 incidências </t>
  </si>
  <si>
    <t>Coluna lombo-sacra com obliquas e com seletivas para L5/S1</t>
  </si>
  <si>
    <t xml:space="preserve">RX - Sacro-coccix </t>
  </si>
  <si>
    <t>Sacro-coccix</t>
  </si>
  <si>
    <t xml:space="preserve">RX - Coluna dorso-lombar para escoliose </t>
  </si>
  <si>
    <t>Coluna para escoliose: TA-lateral</t>
  </si>
  <si>
    <t xml:space="preserve">RX - Coluna total para escoliose (telespondilografia) </t>
  </si>
  <si>
    <t>Coluna total ou escoliose panoramica</t>
  </si>
  <si>
    <t xml:space="preserve">RX - Planigrafia de coluna vertebral (dois planos) </t>
  </si>
  <si>
    <t>Planigrafias da coluna vertebral - dois planos</t>
  </si>
  <si>
    <t>RX - Incidência adicional de coluna</t>
  </si>
  <si>
    <t>RX - Esterno</t>
  </si>
  <si>
    <t>Esterno</t>
  </si>
  <si>
    <t>RX - Articulação esternoclavicular</t>
  </si>
  <si>
    <t>Articulacao esterno-clavicular</t>
  </si>
  <si>
    <t xml:space="preserve">RX - Costelas - por hemitórax </t>
  </si>
  <si>
    <t>Costelas - por hemitorax</t>
  </si>
  <si>
    <t>RX - Clavícula</t>
  </si>
  <si>
    <t>Clavicula</t>
  </si>
  <si>
    <t xml:space="preserve">RX - Omoplata ou escápula </t>
  </si>
  <si>
    <t>Omoplata ou ombro-funcional</t>
  </si>
  <si>
    <t>RX - Articulação acromioclavicular</t>
  </si>
  <si>
    <t>Articulacao acromio-clavicular</t>
  </si>
  <si>
    <t xml:space="preserve">RX - Articulação escapuloumeral (ombro) </t>
  </si>
  <si>
    <t xml:space="preserve">Articulacao escapulo-umeral </t>
  </si>
  <si>
    <t xml:space="preserve">RX - Braço </t>
  </si>
  <si>
    <t>Braco</t>
  </si>
  <si>
    <t xml:space="preserve">RX - Cotovelo </t>
  </si>
  <si>
    <t>Cotovelo</t>
  </si>
  <si>
    <t xml:space="preserve">RX - Antebraço </t>
  </si>
  <si>
    <t>Antebraco</t>
  </si>
  <si>
    <t xml:space="preserve">RX - Punho </t>
  </si>
  <si>
    <t>Punho:AP - LAT - obliquas</t>
  </si>
  <si>
    <t xml:space="preserve">RX - Mão ou quirodáctilo </t>
  </si>
  <si>
    <t>Mao ou quirodactilo</t>
  </si>
  <si>
    <t xml:space="preserve">RX - Mãos e punhos para idade óssea </t>
  </si>
  <si>
    <t>Maos e punhos para idade ossea</t>
  </si>
  <si>
    <t xml:space="preserve">RX - Incidência adicional de membro superior </t>
  </si>
  <si>
    <t xml:space="preserve">RX - Bacia </t>
  </si>
  <si>
    <t>Bacia</t>
  </si>
  <si>
    <t xml:space="preserve">RX - Articulações sacroilíacas </t>
  </si>
  <si>
    <t>Articulacoes sacro-iliacas</t>
  </si>
  <si>
    <t xml:space="preserve">RX - Articulação coxofemoral (quadril) </t>
  </si>
  <si>
    <t>Articulacao coxo-femoral (cada lado)</t>
  </si>
  <si>
    <t xml:space="preserve">RX - Coxa </t>
  </si>
  <si>
    <t>Coxa</t>
  </si>
  <si>
    <t>RX - Joelho</t>
  </si>
  <si>
    <t>Joelho: AP - Lateral</t>
  </si>
  <si>
    <t xml:space="preserve">RX - Patela </t>
  </si>
  <si>
    <t>Joelho ou rotula: AP.-LAT - axial</t>
  </si>
  <si>
    <t>RX - Perna</t>
  </si>
  <si>
    <t>Perna</t>
  </si>
  <si>
    <t xml:space="preserve">RX - Articulação tibiotársica (tornozelo) </t>
  </si>
  <si>
    <t xml:space="preserve">Articulacao tibio-tarsica </t>
  </si>
  <si>
    <t xml:space="preserve">RX - Pé ou pododáctilo </t>
  </si>
  <si>
    <t>Pe ou pododactilo</t>
  </si>
  <si>
    <t>RX - Calcâneo</t>
  </si>
  <si>
    <t>Calcaneo</t>
  </si>
  <si>
    <t xml:space="preserve">RX - Escanometria </t>
  </si>
  <si>
    <t>Escanometria</t>
  </si>
  <si>
    <t xml:space="preserve">RX - Panorâmica dos membros inferiores </t>
  </si>
  <si>
    <t>Panoramica dos membros inferiores</t>
  </si>
  <si>
    <t xml:space="preserve">RX - Incidência adicional de membro inferior </t>
  </si>
  <si>
    <t xml:space="preserve">RX - Tórax - 1 incidência </t>
  </si>
  <si>
    <t>Torax: PA</t>
  </si>
  <si>
    <t>RX - Tórax - 2 incidências</t>
  </si>
  <si>
    <t>Torax :PA - LAT</t>
  </si>
  <si>
    <t xml:space="preserve">RX - Tórax - 3 incidências </t>
  </si>
  <si>
    <t>Torax: PA ( INS e EXP) - LAT</t>
  </si>
  <si>
    <t xml:space="preserve">RX - Tórax - 4 incidências </t>
  </si>
  <si>
    <t>Torax: PA - LAT - Obliquas</t>
  </si>
  <si>
    <t xml:space="preserve">RX - Coração e vasos da base </t>
  </si>
  <si>
    <t>Coracao e vasos de Base: PA - LAT</t>
  </si>
  <si>
    <t xml:space="preserve">RX - Planigrafia de tórax, mediastino ou laringe </t>
  </si>
  <si>
    <t>Planigrafia - Hemitorax - mediastino (por plano)</t>
  </si>
  <si>
    <t xml:space="preserve">RX - Laringe ou hipofaringe ou pescoço (partes moles) </t>
  </si>
  <si>
    <t xml:space="preserve">Hipofaringe </t>
  </si>
  <si>
    <t xml:space="preserve">RX - Deglutograma </t>
  </si>
  <si>
    <t>RX - Videodeglutograma</t>
  </si>
  <si>
    <t xml:space="preserve">RX - Esôfago </t>
  </si>
  <si>
    <t>Esofago</t>
  </si>
  <si>
    <t xml:space="preserve">RX - Estômago e duodeno </t>
  </si>
  <si>
    <t>Estomago e duodeno</t>
  </si>
  <si>
    <t xml:space="preserve">RX - Esôfago - hiato - estômago e duodeno </t>
  </si>
  <si>
    <t>Esofago - hiato - estomago e duodeno</t>
  </si>
  <si>
    <t>RX - Trânsito e morfologia do delgado</t>
  </si>
  <si>
    <t>Transito e morfologia do delgado</t>
  </si>
  <si>
    <t>RX - Estudo do delgado com duplo contraste</t>
  </si>
  <si>
    <t>Estudo do delgado com duplo contraste enteroclise</t>
  </si>
  <si>
    <t>RX - Clister ou enema opaco (duplo contraste)</t>
  </si>
  <si>
    <t>Clister opaco (duplo contraste)</t>
  </si>
  <si>
    <t xml:space="preserve">RX - Defecograma </t>
  </si>
  <si>
    <t>RX - Colangiografia intra-operatória</t>
  </si>
  <si>
    <t>Colangiografia pre-operatoria</t>
  </si>
  <si>
    <t>RX - Colangiografia pós-operatória (pelo dreno)</t>
  </si>
  <si>
    <t xml:space="preserve">Colangiografia pos-operatoria </t>
  </si>
  <si>
    <t xml:space="preserve">RX - Colangiografia pré-operatória </t>
  </si>
  <si>
    <t>RX - Urografia venosa com bexiga pré e pós-miccional</t>
  </si>
  <si>
    <t>Urografia venosa com bexiga pre e pos-miccao (simples ou com macro-dose-dripping)</t>
  </si>
  <si>
    <t>RX - Pielografia ascendente</t>
  </si>
  <si>
    <t>Pielografia ascendente</t>
  </si>
  <si>
    <t>RX - Urografia venosa minutada 1-2-3</t>
  </si>
  <si>
    <t>Urografia venosa minutada 1-2-3</t>
  </si>
  <si>
    <t>RX - Urografia venosa com nefrotomografia</t>
  </si>
  <si>
    <t>Urografia venosa com nefrotomografias</t>
  </si>
  <si>
    <t>RX - Uretrocistografia de adulto</t>
  </si>
  <si>
    <t xml:space="preserve">Uretrocistografia </t>
  </si>
  <si>
    <t>RX - Uretrocistografia de criança (até 12 anos)</t>
  </si>
  <si>
    <t>RX - Tomografia renal sem contraste</t>
  </si>
  <si>
    <t>Planigrafia renal sem contraste</t>
  </si>
  <si>
    <t>RX - Uretrocistografia retrógada</t>
  </si>
  <si>
    <t xml:space="preserve">RX - Abdome simples </t>
  </si>
  <si>
    <t>Abdomen simples: AP</t>
  </si>
  <si>
    <t>RX - Abdome agudo</t>
  </si>
  <si>
    <t>Abdomen agudo</t>
  </si>
  <si>
    <t>Mamografia convencional bilateral</t>
  </si>
  <si>
    <t xml:space="preserve">Mamografia </t>
  </si>
  <si>
    <r>
      <t xml:space="preserve">Mamografia digital bilateral </t>
    </r>
    <r>
      <rPr>
        <b/>
        <i/>
        <sz val="8"/>
        <color indexed="10"/>
        <rFont val="Trebuchet MS"/>
        <family val="2"/>
      </rPr>
      <t xml:space="preserve">(com diretriz definida pela ANS - nº 52) </t>
    </r>
  </si>
  <si>
    <r>
      <t xml:space="preserve">Mamografia digital bilateral </t>
    </r>
    <r>
      <rPr>
        <b/>
        <i/>
        <sz val="8"/>
        <color indexed="8"/>
        <rFont val="Trebuchet MS"/>
        <family val="2"/>
      </rPr>
      <t xml:space="preserve">(com diretriz definida pela ANS - nº 52) </t>
    </r>
  </si>
  <si>
    <t xml:space="preserve">RX - Ampliação ou magnificação de lesão mamária </t>
  </si>
  <si>
    <t>Acrescimo de 20% ao valor programado ao exame + M2 consumido</t>
  </si>
  <si>
    <t>Densitometria óssea (um segmento)</t>
  </si>
  <si>
    <t>Densitometria ossea</t>
  </si>
  <si>
    <t>Densitometria óssea - rotina: coluna e fêmur (ou dois segmentos)</t>
  </si>
  <si>
    <t>Densitometria ossea duo energetica (coluna lombar + femur ou dois segmentos)</t>
  </si>
  <si>
    <t>Densitometria óssea - corpo inteiro (avaliação de massa óssea ou de composição corporal)</t>
  </si>
  <si>
    <t>Densitometria ossea duo energetica (corpo inteiro)</t>
  </si>
  <si>
    <t>RX - Avaliação de fraturas vertebrais por DXA</t>
  </si>
  <si>
    <t>Morfometria digital/coluna lombar</t>
  </si>
  <si>
    <t>Planigrafia de osso</t>
  </si>
  <si>
    <t>Planigrafia de osso ou subsidiaria a outros exames-por plano</t>
  </si>
  <si>
    <t xml:space="preserve">Marcação pré-cirúrgica por nódulo - máximo de 3 nódulos por mama, por estereotaxia (não inclui exame de imagem)  </t>
  </si>
  <si>
    <t>Mamografia associada a puncao e marcacao pre cirurgica orientada por estereotaxia, US ou CT</t>
  </si>
  <si>
    <t>Justificativa Clínica e cópia do laudo da mamografia</t>
  </si>
  <si>
    <t xml:space="preserve">Marcação pré-cirúrgica por nódulo - máximo de 3 nódulos por mama, por US (não inclui exame de imagem) </t>
  </si>
  <si>
    <t xml:space="preserve">Marcação pré-cirúrgica por nódulo - máximo de 3 nódulos por mama, por RM (não inclui exame de imagem) </t>
  </si>
  <si>
    <r>
      <t>Mamotomia por estereotaxia (não inclui o exame de imagem)</t>
    </r>
    <r>
      <rPr>
        <b/>
        <i/>
        <sz val="8"/>
        <color indexed="14"/>
        <rFont val="Trebuchet MS"/>
        <family val="2"/>
      </rPr>
      <t xml:space="preserve"> </t>
    </r>
    <r>
      <rPr>
        <b/>
        <i/>
        <sz val="8"/>
        <color indexed="10"/>
        <rFont val="Trebuchet MS"/>
        <family val="2"/>
      </rPr>
      <t xml:space="preserve">(com diretriz definida pela ANS - nº 7) </t>
    </r>
  </si>
  <si>
    <r>
      <t>Mamotomia por estereotaxia (não inclui o exame de imagem)</t>
    </r>
    <r>
      <rPr>
        <b/>
        <i/>
        <sz val="8"/>
        <color indexed="8"/>
        <rFont val="Trebuchet MS"/>
        <family val="2"/>
      </rPr>
      <t xml:space="preserve"> (com diretriz definida pela ANS - nº 7) </t>
    </r>
  </si>
  <si>
    <t>Documentação conforme Diretriz de Utilização definida pela ANS ou Protocolo aprovado pelo Colégio de Auditores</t>
  </si>
  <si>
    <r>
      <t>Mamotomia por US (não inclui o exame de imagem)</t>
    </r>
    <r>
      <rPr>
        <sz val="8"/>
        <color indexed="10"/>
        <rFont val="Trebuchet MS"/>
        <family val="2"/>
      </rPr>
      <t xml:space="preserve"> </t>
    </r>
    <r>
      <rPr>
        <b/>
        <i/>
        <sz val="8"/>
        <color indexed="10"/>
        <rFont val="Trebuchet MS"/>
        <family val="2"/>
      </rPr>
      <t xml:space="preserve">(com diretriz definida pela ANS - nº 7) </t>
    </r>
  </si>
  <si>
    <r>
      <t xml:space="preserve">Mamotomia por US (não inclui o exame de imagem) </t>
    </r>
    <r>
      <rPr>
        <b/>
        <i/>
        <sz val="8"/>
        <color indexed="8"/>
        <rFont val="Trebuchet MS"/>
        <family val="2"/>
      </rPr>
      <t xml:space="preserve">(com diretriz definida pela ANS - nº 7) </t>
    </r>
  </si>
  <si>
    <t>Ductografia (por mama)</t>
  </si>
  <si>
    <t>Sialografia (por glândula)</t>
  </si>
  <si>
    <t>Sialografia (por glandula)</t>
  </si>
  <si>
    <t>Histerossalpingografia</t>
  </si>
  <si>
    <t>Artrografia ou pneumoartrografia</t>
  </si>
  <si>
    <t>Artrografia</t>
  </si>
  <si>
    <t>Fistulografia</t>
  </si>
  <si>
    <t>Colangiografia transcutânea</t>
  </si>
  <si>
    <t>Colangiografia transcutanea</t>
  </si>
  <si>
    <t>Colangiopancreatografia retrógrada</t>
  </si>
  <si>
    <t>Colangiografia retrograda</t>
  </si>
  <si>
    <t>Dacriocistografia</t>
  </si>
  <si>
    <t>Drenagem percutânea orientada por RX (acrescentar o exame de base)</t>
  </si>
  <si>
    <t>Punção biópsia/aspirativa de órgão ou estrutura orientada por RX (não inclui o exame de base)</t>
  </si>
  <si>
    <t>Punção biópsia/aspirativa de órgão ou estrutura orientada por US (não inclui o exame de base)</t>
  </si>
  <si>
    <t>Punção biópsia/aspirativa de órgão ou estrutura orientada por TC (não inclui o exame de base)</t>
  </si>
  <si>
    <t>Punção biópsia/aspirativa de órgão ou estrutura orientada por RM (não inclui o exame de base)</t>
  </si>
  <si>
    <t>Mielografia segmentar (por segmento)</t>
  </si>
  <si>
    <t>Mielografia segmentar (1 segmento)</t>
  </si>
  <si>
    <t>Teste de oclusão de artéria carótida ou vertebral</t>
  </si>
  <si>
    <t>Teste de oclusao carotidea ou vertebral</t>
  </si>
  <si>
    <t>Avaliação hemodinâmica por cateterismo (aferimento de pressão ou fluxo arterial ou venoso)</t>
  </si>
  <si>
    <t>Radioscopia diagnóstica</t>
  </si>
  <si>
    <t>Radioscopia para acompanhamento de procedimento cirúrgico (por hora ou fração)</t>
  </si>
  <si>
    <t xml:space="preserve">Radioscopia para acompanhamento de procedimento cirurgico </t>
  </si>
  <si>
    <t>Aortografia abdominal por punção translombar</t>
  </si>
  <si>
    <t>Aortografia abdominal  trans-lombar</t>
  </si>
  <si>
    <t>Angiografia por punção</t>
  </si>
  <si>
    <t>Arteriografia do membro inferior unilateral</t>
  </si>
  <si>
    <t xml:space="preserve">Angiografia por cateterismo não seletivo de grande vaso </t>
  </si>
  <si>
    <t>Angiografias por cateter</t>
  </si>
  <si>
    <t xml:space="preserve">Angiografia por cateterismo seletivo de ramo primário - por vaso </t>
  </si>
  <si>
    <t>Angiografia Digital Arterial</t>
  </si>
  <si>
    <t xml:space="preserve">Angiografia por cateterismo superseletivo de ramo secundário ou distal - por vaso </t>
  </si>
  <si>
    <t>Angiografia medular</t>
  </si>
  <si>
    <t xml:space="preserve">Angiografia transoperatória de posicionamento </t>
  </si>
  <si>
    <t xml:space="preserve">Angiografia pós-operatória de controle </t>
  </si>
  <si>
    <t xml:space="preserve">Flebografia por punção venosa unilateral </t>
  </si>
  <si>
    <t>Flebografia de membro-unilateral</t>
  </si>
  <si>
    <t>Flebografia retrógrada por cateterismo - unilateral</t>
  </si>
  <si>
    <t>Flebografia retrograda por cateterismo</t>
  </si>
  <si>
    <t xml:space="preserve">Portografia trans-hepática </t>
  </si>
  <si>
    <t>Portografia trans-hepatica</t>
  </si>
  <si>
    <t xml:space="preserve">Esplenoportografia percutânea </t>
  </si>
  <si>
    <t xml:space="preserve">Esplenoportografia </t>
  </si>
  <si>
    <t xml:space="preserve">Linfangioadenografia unilateral </t>
  </si>
  <si>
    <t>Linfoangioadenografia</t>
  </si>
  <si>
    <t xml:space="preserve">Cavernosografia </t>
  </si>
  <si>
    <t>Cavernosografia</t>
  </si>
  <si>
    <t xml:space="preserve">Fármaco-cavernosografia (dinâmica) </t>
  </si>
  <si>
    <t>Farmaco-cavernosografia (dinamica)</t>
  </si>
  <si>
    <t>US - Globo ocular - bilateral</t>
  </si>
  <si>
    <t>Globo ocular</t>
  </si>
  <si>
    <t xml:space="preserve">US - Globo ocular com Doppler colorido - bilateral </t>
  </si>
  <si>
    <t xml:space="preserve">US - Glândulas salivares (todas) </t>
  </si>
  <si>
    <t>Orgaos e estruturas superficiais (mamas, tireoide, cervical, salivares, musculos, tendoes, escroto e penis - vasos perifericos)</t>
  </si>
  <si>
    <t>US - Torácico extracardíaco</t>
  </si>
  <si>
    <t>Torax (extra-cardiaco)</t>
  </si>
  <si>
    <t>Ecodopplercardiograma com contraste intracavitário</t>
  </si>
  <si>
    <t>Ecodopplercardiograma com contraste para perfusão miocárdica - em repouso</t>
  </si>
  <si>
    <t>Ecodopplercardiograma com estresse farmacológico</t>
  </si>
  <si>
    <t>Ecocardiograma ecodoppler de esforço ou stress farmacologico</t>
  </si>
  <si>
    <r>
      <t xml:space="preserve">Ecodopplercardiograma fetal com mapeamento de fluxo em cores - por feto </t>
    </r>
    <r>
      <rPr>
        <b/>
        <i/>
        <sz val="8"/>
        <color indexed="10"/>
        <rFont val="Trebuchet MS"/>
        <family val="2"/>
      </rPr>
      <t>(com diretriz definida pela ANS - nº 20)</t>
    </r>
  </si>
  <si>
    <t>Ecocardiograma ecodoppler fetal com mapeamento de fluxo a cores</t>
  </si>
  <si>
    <t>Ecodopplercardiograma transesofágico (inclui transtorácico)</t>
  </si>
  <si>
    <t>Ecodopplercardiograma transesofagico</t>
  </si>
  <si>
    <t>Ecodopplercardiograma transtorácico</t>
  </si>
  <si>
    <t>Ecocardiograma bidimensional com mapeamento de fluxo a cores</t>
  </si>
  <si>
    <t>US - Mamas</t>
  </si>
  <si>
    <t>US - Abdome total (abdome superior, rins, bexiga, aorta, veia cava inferior e adrenais)</t>
  </si>
  <si>
    <t>Abdomen total (abdomen superior - rins - retroperitoneo e bexiga)</t>
  </si>
  <si>
    <t xml:space="preserve">US - Abdome superior (fígado, vias biliares, vesícula, pâncreas e baço) </t>
  </si>
  <si>
    <t>Abdomem superior (figado, vias biliares, vesicula, pancreas, baco)</t>
  </si>
  <si>
    <t xml:space="preserve">US - Retroperitônio (grandes vasos ou adrenais) </t>
  </si>
  <si>
    <t>Retroperitonio (grandes vasos e suprarenais)</t>
  </si>
  <si>
    <t>US - Abdome inferior masculino (bexiga, próstata e vesículas seminais)</t>
  </si>
  <si>
    <t>Prostata via abdominal</t>
  </si>
  <si>
    <t xml:space="preserve">US - Abdome inferior feminino (bexiga, útero, ovário e anexos) </t>
  </si>
  <si>
    <t>Pelvica (ginecologica)</t>
  </si>
  <si>
    <t>US - Dermatológico - pele e subcutâneo</t>
  </si>
  <si>
    <t xml:space="preserve">US - Órgãos superficiais (tireóide ou escroto ou pênis ou crânio) </t>
  </si>
  <si>
    <t xml:space="preserve">US - Estruturas superficiais (cervical ou axilas ou músculo ou tendão) </t>
  </si>
  <si>
    <t>US - Articular (por articulação)</t>
  </si>
  <si>
    <t>Articulacoes</t>
  </si>
  <si>
    <t>US - Obstétrica</t>
  </si>
  <si>
    <t>Obstetrica</t>
  </si>
  <si>
    <t xml:space="preserve">US - Obstétrica com Doppler colorido </t>
  </si>
  <si>
    <t>Obstetrica: com Doppler colorido</t>
  </si>
  <si>
    <r>
      <t>US - Obstétrica com translucência nucal</t>
    </r>
    <r>
      <rPr>
        <b/>
        <i/>
        <sz val="8"/>
        <color indexed="8"/>
        <rFont val="Trebuchet MS"/>
        <family val="2"/>
      </rPr>
      <t xml:space="preserve"> </t>
    </r>
    <r>
      <rPr>
        <b/>
        <i/>
        <sz val="8"/>
        <color indexed="10"/>
        <rFont val="Trebuchet MS"/>
        <family val="2"/>
      </rPr>
      <t>(com diretriz definida pela ANS - nº 76)</t>
    </r>
  </si>
  <si>
    <r>
      <t>US - Obstétrica com translucência nucal</t>
    </r>
    <r>
      <rPr>
        <b/>
        <i/>
        <sz val="8"/>
        <color indexed="8"/>
        <rFont val="Trebuchet MS"/>
        <family val="2"/>
      </rPr>
      <t xml:space="preserve"> (com diretriz definida pela ANS - nº 76)</t>
    </r>
  </si>
  <si>
    <r>
      <t>US - Obstétrica morfológica</t>
    </r>
    <r>
      <rPr>
        <sz val="8"/>
        <color indexed="10"/>
        <rFont val="Trebuchet MS"/>
        <family val="2"/>
      </rPr>
      <t xml:space="preserve"> </t>
    </r>
    <r>
      <rPr>
        <b/>
        <i/>
        <sz val="8"/>
        <color indexed="10"/>
        <rFont val="Trebuchet MS"/>
        <family val="2"/>
      </rPr>
      <t>(com diretriz definida pela ANS - nº 75)</t>
    </r>
  </si>
  <si>
    <t>US morfologica</t>
  </si>
  <si>
    <t>US - Obstétrica gestação múltipla: cada feto</t>
  </si>
  <si>
    <t>Obstetrica (por feto)</t>
  </si>
  <si>
    <t xml:space="preserve">US - Obstétrica gestação múltipla com Doppler colorido: cada feto </t>
  </si>
  <si>
    <t xml:space="preserve">US - Obstétrica 1º trimestre (endovaginal) </t>
  </si>
  <si>
    <t xml:space="preserve">US - Transvaginal (útero, ovário, anexos e vagina) </t>
  </si>
  <si>
    <t xml:space="preserve">Pelvica transvaginal </t>
  </si>
  <si>
    <t>US - Transvaginal para controle de ovulação (3 ou mais exames)</t>
  </si>
  <si>
    <t>Transvaginal para controle de ovulacao (3 ou mias exames seriados)</t>
  </si>
  <si>
    <t>US - Próstata transretal (não inclui abdome inferior masculino)</t>
  </si>
  <si>
    <t>Prostata via trans-retal</t>
  </si>
  <si>
    <t xml:space="preserve">Doppler colorido transfontanela </t>
  </si>
  <si>
    <t>Doppler colorido de orgao ou estrutura isolada (exemplo rins, massa, nodulo, ovario, etc)</t>
  </si>
  <si>
    <t xml:space="preserve">Doppler colorido de vasos cervicais arteriais bilateral (carótidas e vertebrais) </t>
  </si>
  <si>
    <t>Estudo de tres ou mais vasos com doppler convencional</t>
  </si>
  <si>
    <t>Doppler colorido de vasos cervicais venosos bilateral (subclávias e jugulares)</t>
  </si>
  <si>
    <t xml:space="preserve">Doppler colorido de órgão ou estrutura isolada </t>
  </si>
  <si>
    <t xml:space="preserve">Doppler colorido de aorta e artérias renais </t>
  </si>
  <si>
    <t>Doppler colorido de aorta e ilíacas</t>
  </si>
  <si>
    <t xml:space="preserve">Doppler colorido de artérias viscerais (mesentéricas superior e inferior e tronco celíaco) </t>
  </si>
  <si>
    <t xml:space="preserve">Doppler colorido de hemangioma </t>
  </si>
  <si>
    <t>Doppler colorido de um vaso</t>
  </si>
  <si>
    <t xml:space="preserve">Doppler colorido de veia cava superior ou inferior </t>
  </si>
  <si>
    <t>Doppler colorido peniano com fármaco-indução</t>
  </si>
  <si>
    <t xml:space="preserve">Doppler colorido arterial de membro superior - unilateral </t>
  </si>
  <si>
    <t xml:space="preserve">Doppler colorido venoso de membro superior - unilateral </t>
  </si>
  <si>
    <t xml:space="preserve">Doppler colorido arterial de membro inferior - unilateral </t>
  </si>
  <si>
    <t xml:space="preserve">Doppler colorido venoso de membro inferior - unilateral </t>
  </si>
  <si>
    <t xml:space="preserve">US - Obstétrica: perfil biofísico fetal </t>
  </si>
  <si>
    <t>Obstetrica: com perfil biofisico fetal</t>
  </si>
  <si>
    <t>Doppler colorido de artérias penianas (sem fármaco indução)</t>
  </si>
  <si>
    <t>Ultrassonografia biomicroscópica - monocular</t>
  </si>
  <si>
    <t>Ultra-sonografia biomicroscopica - monocular</t>
  </si>
  <si>
    <t>Ultrassonografia diagnóstica - monocular</t>
  </si>
  <si>
    <t>Ultra-sonografia diagnostica (por olhos) monocular</t>
  </si>
  <si>
    <t>Ecodoppler fetal com mapeamento de fluxo à cores</t>
  </si>
  <si>
    <t>Doppler transcraniano</t>
  </si>
  <si>
    <t>US - Crânio para criança</t>
  </si>
  <si>
    <t>US - Ecodoppler de carótidas</t>
  </si>
  <si>
    <t>US - Ecodopplercardiograma com estresse físico</t>
  </si>
  <si>
    <t>Ecodopplercardiograma sob estresse físico ou farmacológico com contraste</t>
  </si>
  <si>
    <t>Ecodopplercardiograma para ajuste de marca-passo</t>
  </si>
  <si>
    <t>US - Peça cirúgica</t>
  </si>
  <si>
    <t>US - Transretal Radial</t>
  </si>
  <si>
    <t>US - Próstata (via abdominal)</t>
  </si>
  <si>
    <t>US - Aparelho urinário (rins, ureteres e bexiga)</t>
  </si>
  <si>
    <t>Aparelho urinario (rins e bexiga)</t>
  </si>
  <si>
    <t>US - Obstétrica: com amniocentese</t>
  </si>
  <si>
    <t>Obstetrica: com amniocentese</t>
  </si>
  <si>
    <t xml:space="preserve">US - Obstétrica 1º trimestre com punção: biópsia ou aspirativa </t>
  </si>
  <si>
    <t>US - Próstata transretal com biópsia - até 8 fragmentos</t>
  </si>
  <si>
    <t>Prostata transretal com biopsia</t>
  </si>
  <si>
    <t>US - Próstata transretal com biópsia - mais de 8 fragmentos</t>
  </si>
  <si>
    <t xml:space="preserve">US - Intra-operatório </t>
  </si>
  <si>
    <t>Doppler colorido intra-operatório</t>
  </si>
  <si>
    <t>Ecodopplercardiograma transoperatório (transesofágico ou epicárdico) (1ª hora)</t>
  </si>
  <si>
    <t>Ecodopplercardiograma transoperatorio epicardico</t>
  </si>
  <si>
    <t>Ecodopplercardiograma transoperatório (transesofágico ou epicárdico) - por hora suplementar</t>
  </si>
  <si>
    <t>Redução de invaginação intestinal por enema, orientada por US (acrescentar o exame de base)</t>
  </si>
  <si>
    <t xml:space="preserve">TC - Crânio ou sela túrcica ou órbitas </t>
  </si>
  <si>
    <t>Tomografia computadorizada de cranio ou orbitas ou sela tursica</t>
  </si>
  <si>
    <t>TC - Mastóides ou orelhas</t>
  </si>
  <si>
    <t>Tomografia computadorizada de mastoides ou ouvidos</t>
  </si>
  <si>
    <t>TC - Face ou seios da face</t>
  </si>
  <si>
    <t>Tomografia computadorizada de face ou seios da face ou articulacoes temporomandibulares</t>
  </si>
  <si>
    <t xml:space="preserve">TC - Articulações temporomandibulares </t>
  </si>
  <si>
    <t xml:space="preserve">TC - Dental (dentascan) </t>
  </si>
  <si>
    <t>TC - Pescoço (partes moles, laringe, tireóide, faringe e glândulas salivares)</t>
  </si>
  <si>
    <t>Tomografia computadorizada do pescoco (partes moles - laringe - tireoide ou paratireoide - faringe)</t>
  </si>
  <si>
    <t xml:space="preserve">TC - Tórax </t>
  </si>
  <si>
    <t>Tomografia computadorizada do torax</t>
  </si>
  <si>
    <t xml:space="preserve">TC - Abdome total (abdome superior, pelve e retroperitônio) </t>
  </si>
  <si>
    <t xml:space="preserve">TC - Abdome superior </t>
  </si>
  <si>
    <t>Tomografia computadorizada do abdomen superior</t>
  </si>
  <si>
    <t>TC - Pelve ou bacia</t>
  </si>
  <si>
    <t>Tomografia computadorizada da pelve ou bacia</t>
  </si>
  <si>
    <t>TC - Coluna cervical ou dorsal ou lombo-sacra (até 3 segmentos)</t>
  </si>
  <si>
    <t>Tomografia computadorizada de coluna cervical, dorsal ou lombar ate tres segmentos (inter-espacos ou corpos vertebrais)</t>
  </si>
  <si>
    <t xml:space="preserve">TC - Coluna - segmento adicional </t>
  </si>
  <si>
    <t>Tomografia computadorizada de coluna cervical, dorsal ou lombar (cada segmento adicional da coluna acrescentar)</t>
  </si>
  <si>
    <t xml:space="preserve">TC - Articulação (esternoclavicular ou ombro ou cotovelo ou punho ou sacroilíacas ou coxofemoral ou joelho ou tornozelo) - unilateral </t>
  </si>
  <si>
    <t>Tomografia computadorizada das articulacoes (externo-clavicular-ombros-cotovelos-punhos-sacroiliacas-coxo-femurais-joelhos-pes)</t>
  </si>
  <si>
    <t>TC - Segmento apendicular (braço ou antebraço ou mão ou coxa ou perna ou pé) - unilateral</t>
  </si>
  <si>
    <t>Tomografia computadorizada dos segmentos apendiculares (bracos-antebracos-coxas-pernas-maos e pes)</t>
  </si>
  <si>
    <t>Angiotomografia de aorta torácica</t>
  </si>
  <si>
    <t>Angiotomografia de aorta abdominal</t>
  </si>
  <si>
    <r>
      <t>TC para PET dedicado oncológico</t>
    </r>
    <r>
      <rPr>
        <b/>
        <i/>
        <sz val="8"/>
        <color indexed="10"/>
        <rFont val="Trebuchet MS"/>
        <family val="2"/>
      </rPr>
      <t xml:space="preserve"> (com diretriz definida pela ANS - nº 60) </t>
    </r>
  </si>
  <si>
    <r>
      <t>TC para PET dedicado oncológico</t>
    </r>
    <r>
      <rPr>
        <b/>
        <i/>
        <sz val="8"/>
        <color indexed="8"/>
        <rFont val="Trebuchet MS"/>
        <family val="2"/>
      </rPr>
      <t xml:space="preserve"> (com diretriz definida pela ANS - nº 60) </t>
    </r>
  </si>
  <si>
    <r>
      <t>TC - Angiotomografia coronariana</t>
    </r>
    <r>
      <rPr>
        <sz val="8"/>
        <color indexed="10"/>
        <rFont val="Trebuchet MS"/>
        <family val="2"/>
      </rPr>
      <t xml:space="preserve"> </t>
    </r>
    <r>
      <rPr>
        <b/>
        <i/>
        <sz val="8"/>
        <color indexed="10"/>
        <rFont val="Trebuchet MS"/>
        <family val="2"/>
      </rPr>
      <t xml:space="preserve">(com diretriz definida pela ANS - nº 3) </t>
    </r>
  </si>
  <si>
    <r>
      <t xml:space="preserve">TC - Angiotomografia coronariana </t>
    </r>
    <r>
      <rPr>
        <b/>
        <i/>
        <sz val="8"/>
        <color indexed="8"/>
        <rFont val="Trebuchet MS"/>
        <family val="2"/>
      </rPr>
      <t xml:space="preserve">(com diretriz definida pela ANS - nº 3) </t>
    </r>
  </si>
  <si>
    <t>TC - Mandíbula</t>
  </si>
  <si>
    <t>TC - Maxilar</t>
  </si>
  <si>
    <t>TC - Radiocirurgia esterotáxica</t>
  </si>
  <si>
    <t>Angiotomografia arterial de crânio</t>
  </si>
  <si>
    <t xml:space="preserve">Angiotomografia venosa de crânio </t>
  </si>
  <si>
    <t>Angiotomografia arterial de pescoço</t>
  </si>
  <si>
    <t>Angiotomografia venosa de pescoço</t>
  </si>
  <si>
    <t>Angiotomografia arterial de tórax</t>
  </si>
  <si>
    <t>Angiotomografia venosa de tórax</t>
  </si>
  <si>
    <t>Angiotomografia arterial de abdome superior</t>
  </si>
  <si>
    <t>Angiotomografia venosa de abdome superior</t>
  </si>
  <si>
    <t>Angiotomografia arterial de pelve</t>
  </si>
  <si>
    <t>Angiotomografia venosa de pelve</t>
  </si>
  <si>
    <t>Angiotomografia arterial pulmonar</t>
  </si>
  <si>
    <t>Angiotomografia venosa pulmonar</t>
  </si>
  <si>
    <t>Tomomielografia (até 3 segmentos) - acrescentar a TC da coluna e incluir a punção</t>
  </si>
  <si>
    <t>Tomomielografia ate tres segmentos (acrescentar a TC de coluna correspondente</t>
  </si>
  <si>
    <t>Artro-TC</t>
  </si>
  <si>
    <t xml:space="preserve">RM - Crânio (encéfalo) </t>
  </si>
  <si>
    <t xml:space="preserve">RM de cranio                                                                  </t>
  </si>
  <si>
    <t>RM - Sela túrcica (hipófise)</t>
  </si>
  <si>
    <t>RM - Base do crânio</t>
  </si>
  <si>
    <t>Perfusão cerebral por RM</t>
  </si>
  <si>
    <t>Espectroscopia por RM</t>
  </si>
  <si>
    <t xml:space="preserve">RM - Órbita bilateral </t>
  </si>
  <si>
    <t xml:space="preserve">RM - Ossos temporais bilateral </t>
  </si>
  <si>
    <t xml:space="preserve">RM - Face (inclui seios da face) </t>
  </si>
  <si>
    <t xml:space="preserve">RM - Articulação temporomandibular (bilateral) </t>
  </si>
  <si>
    <t xml:space="preserve">RM de ATM (bilateral)                                              </t>
  </si>
  <si>
    <t>RM - Pescoço (nasofaringe, orofaringe, laringe, traquéia, tireóide, paratireóide)</t>
  </si>
  <si>
    <t xml:space="preserve">RM do pescoco                                                           </t>
  </si>
  <si>
    <t xml:space="preserve">RM - Tórax (mediastino, pulmão, parede torácica) </t>
  </si>
  <si>
    <t>RM de torax</t>
  </si>
  <si>
    <t xml:space="preserve">RM - Coração - morfológico e funcional </t>
  </si>
  <si>
    <t>RM de de coracao ou aorta com cine-RM</t>
  </si>
  <si>
    <t xml:space="preserve">RM - Coração - morfológico e funcional + perfusão + estresse </t>
  </si>
  <si>
    <t>RM - Coração - morfológico e funcional + perfusão + viabilidade miocárdica</t>
  </si>
  <si>
    <t xml:space="preserve">RM de coracao ou aorta com cine-RM                            </t>
  </si>
  <si>
    <t>RM - Abdome superior (fígado, pâncreas, baço, rins, supra-renais, retroperitônio)</t>
  </si>
  <si>
    <t xml:space="preserve">RM de abdomem superior                                            </t>
  </si>
  <si>
    <t>RM - Pelve (não inclui articulações coxofemorais)</t>
  </si>
  <si>
    <t xml:space="preserve">RM de bacia ou pelvis                                                         </t>
  </si>
  <si>
    <t>RM - Fetal</t>
  </si>
  <si>
    <t xml:space="preserve">RM - Pênis </t>
  </si>
  <si>
    <t>Penis</t>
  </si>
  <si>
    <t>RM - Bolsa escrotal</t>
  </si>
  <si>
    <t>Bacia ou pelvis</t>
  </si>
  <si>
    <t>RM - Coluna cervical ou dorsal ou lombar</t>
  </si>
  <si>
    <t xml:space="preserve">RM da coluna lombo-sacra                                                    </t>
  </si>
  <si>
    <t xml:space="preserve">RM - Fluxo liquórico (como complementar) </t>
  </si>
  <si>
    <t>Estudo do transito liquorico</t>
  </si>
  <si>
    <t xml:space="preserve">RM - Plexo braquial (desfiladeiro torácico) ou lombossacral (não inclui coluna cervical ou lombar) </t>
  </si>
  <si>
    <t>RM do plexo braqueal (unilateral)</t>
  </si>
  <si>
    <t xml:space="preserve">RM - Membro superior unilateral (não inclui mão e articulações) </t>
  </si>
  <si>
    <t xml:space="preserve">RM de segmento apendicular (unilateral)                                     </t>
  </si>
  <si>
    <t xml:space="preserve">RM - Mão (não inclui punho) </t>
  </si>
  <si>
    <t>Mao (nao inclui punho)</t>
  </si>
  <si>
    <t>RM - Bacia (articulações sacroilíacas)</t>
  </si>
  <si>
    <t xml:space="preserve">RM - Coxa (unilateral) </t>
  </si>
  <si>
    <t xml:space="preserve">RM - Perna (unilateral) </t>
  </si>
  <si>
    <t xml:space="preserve">RM - Pé (antepé) - não inclui tornozelo </t>
  </si>
  <si>
    <t>RM de tornozelo ou pe (unilateral)</t>
  </si>
  <si>
    <t xml:space="preserve">RM - Articular (por articulação) </t>
  </si>
  <si>
    <t xml:space="preserve">RM de cotovelo ou punho (unilateral)                                          </t>
  </si>
  <si>
    <t>Angio-RM de aorta torácica</t>
  </si>
  <si>
    <t xml:space="preserve">Angiografia por RM (por segmento)                        </t>
  </si>
  <si>
    <t>Angio-RM de aorta abdominal</t>
  </si>
  <si>
    <t>Hidro-RM (colângio-RM ou uro-RM ou mielo-RM ou sialo-RM ou cistografia por RM)</t>
  </si>
  <si>
    <t xml:space="preserve">RM - Mama (bilateral) </t>
  </si>
  <si>
    <t>Angio-RM arterial pulmonar</t>
  </si>
  <si>
    <t>Angio-RM venosa pulmonar</t>
  </si>
  <si>
    <t>Angio-RM arterial de abdome superior</t>
  </si>
  <si>
    <t>Angio-RM venosa de abdome superior</t>
  </si>
  <si>
    <t xml:space="preserve">Angio-RM arterial de crânio </t>
  </si>
  <si>
    <t>Angio-RM venosa de crânio</t>
  </si>
  <si>
    <t>Angio-RM arterial de pelve</t>
  </si>
  <si>
    <t>Angio-RM venosa de pelve</t>
  </si>
  <si>
    <t>Angio-RM arterial de pescoço</t>
  </si>
  <si>
    <t>Angio-RM venosa de pescoço</t>
  </si>
  <si>
    <t>Artro-RM (incluir a punção articular) - por articulação</t>
  </si>
  <si>
    <t>Betaterapia (placa de estrôncio) - por campo</t>
  </si>
  <si>
    <t>Betaterapia</t>
  </si>
  <si>
    <t>Radiocirurgia (RTC) - nível 1, lesão única e/ou um isocentro - por tratamento</t>
  </si>
  <si>
    <t>Radiocirurgia estereotaxica</t>
  </si>
  <si>
    <t>Justificativa Clínica e Anátomo Patológico</t>
  </si>
  <si>
    <t>Radiocirurgia (RTC) - nível 2, duas lesões e/ou dois a quatro isocentros - por tratamento</t>
  </si>
  <si>
    <t>Radiocirurgia estereotaxica - nivel II</t>
  </si>
  <si>
    <t xml:space="preserve">Radiocirurgia (RTC) - nível 3, três lesões e/ou de mais de quatro isocentros - por tratamento </t>
  </si>
  <si>
    <t>Radiocirurgia estereotaxica - nivel III</t>
  </si>
  <si>
    <t xml:space="preserve">Radioterapia  com Modulação da Intensidade do Feixe (IMRT) - por tratamento </t>
  </si>
  <si>
    <t>Radioterapia  com Modulação da Intensidade do Feixe (IMRT) - por tratamento</t>
  </si>
  <si>
    <t>Justificativa Clínica e Anátomo Patológico - melhorar solicitação</t>
  </si>
  <si>
    <r>
      <t xml:space="preserve">Radioterapia Conformada Tridimensional (RCT-3D)  com Acelerador Linear - por tratamento </t>
    </r>
    <r>
      <rPr>
        <b/>
        <i/>
        <sz val="8"/>
        <color indexed="8"/>
        <rFont val="Trebuchet MS"/>
        <family val="2"/>
      </rPr>
      <t>"cabeça e pescoço, pulmão e pelve, sistema nervoso central (SNC) e mama"</t>
    </r>
  </si>
  <si>
    <t>41203062</t>
  </si>
  <si>
    <t xml:space="preserve">Radioterapia Convencional de Megavoltagem com Acelerador Linear com Fótons e Elétrons - por campo </t>
  </si>
  <si>
    <t xml:space="preserve">Radioterapia Convencional de Megavoltagem com Acelerador Linear só com Fótons - por campo </t>
  </si>
  <si>
    <t xml:space="preserve">Radioterapia Convencional de Megavoltagem com Unidade de Telecobalto - por campo </t>
  </si>
  <si>
    <t>Radioterapia de Corpo Inteiro - por tratamento</t>
  </si>
  <si>
    <t xml:space="preserve">Irradiacao com campos alargados (meio corpo e corpo inteiro)                                               </t>
  </si>
  <si>
    <t>Radioterapia de Meio Corpo (HBI) - por dia de tratamento</t>
  </si>
  <si>
    <t>Radioterapia de Pele Total (TSI) - por tratamento</t>
  </si>
  <si>
    <t>Radioterapia Estereotática - 1º dia de tratamento</t>
  </si>
  <si>
    <t>Radioterapia Estereotática - por dia subsequente</t>
  </si>
  <si>
    <t>Radioterapia Externa de Ortovoltagem (Roentgenterapia) - por campo</t>
  </si>
  <si>
    <t>Roentgenterapia ate 400 Kv</t>
  </si>
  <si>
    <t>Colimação individual - 1 por incidência planejada</t>
  </si>
  <si>
    <t xml:space="preserve">Filme de verificação (cheque-filme) - 1 por incidência planejada/semana - filme a parte </t>
  </si>
  <si>
    <t>Cheque-filme (filme radiologico a parte)</t>
  </si>
  <si>
    <t>Planejamento de tratamento computadorizado - 1 por volume tratado</t>
  </si>
  <si>
    <t>Planejamento tecnico (teleterapia/braquiterapia)</t>
  </si>
  <si>
    <t>Planejamento de tratamento computadorizado tridimensional - 1 por volume tratado</t>
  </si>
  <si>
    <t>Planejamento de tratamento simples (não computadorizado) - 1 por volume tratado</t>
  </si>
  <si>
    <t>Simulação de tratamento complexa (com tomografia e com contraste) - 1 por volume tratado</t>
  </si>
  <si>
    <t xml:space="preserve">Simulação de tratamento intermediária (com tomografia) - 1 por volume tratado </t>
  </si>
  <si>
    <t xml:space="preserve">Simulação de tratamento simples (sem tomografia computadorizada) - 1 por volume tratado </t>
  </si>
  <si>
    <t xml:space="preserve">Simulacao de tratamento                                                         </t>
  </si>
  <si>
    <t xml:space="preserve">Sistemas de imobilização - cabeça (máscaras) ou membros - 1 por tratamento </t>
  </si>
  <si>
    <t>Sistemas de imobilização - tórax, abdome ou pélvis - 1 por tratamento</t>
  </si>
  <si>
    <t>Braquiterapia endoluminal de alta taxa de dose (BATD) - por inserção</t>
  </si>
  <si>
    <t>Braquiterapia de alta taxa de dose (por insercao-maximo de 4 insercoes)</t>
  </si>
  <si>
    <t>Braquiterapia endoluminal de baixa taxa de dose (BBTD) - por inserção</t>
  </si>
  <si>
    <t xml:space="preserve">Braquiterapia intersticial de alta taxa de dose (BATD) - por inserção </t>
  </si>
  <si>
    <t>Braquiterapia intersticial de baixa taxa de dose (BBTD) - com Césio - por inserção</t>
  </si>
  <si>
    <t xml:space="preserve">Braquiterapia intersticial de baixa taxa de dose (BBTD) permanente de próstata - por tratamento </t>
  </si>
  <si>
    <t>Braquiterapia intersticial de baixa taxa de dose (BBTD) com ouro, irídio ou iodo - por tratamento</t>
  </si>
  <si>
    <t>Braquiterapia intracavitária de alta taxa de dose (BATD) - por inserção</t>
  </si>
  <si>
    <t>Braquiterapia intracavitária de baixa taxa de dose (BBTD) com Césio - por inserção</t>
  </si>
  <si>
    <t>Braquiterapia oftálmica de baixa taxa de dose (BBTD) - por inserção</t>
  </si>
  <si>
    <t>Braquiterapia por moldagem ou contato de baixa taxa de dose (BBTD) com Césio - por inserção</t>
  </si>
  <si>
    <t>Braquiterapia por moldagem ou contato de baixa taxa de dose (BBTD) com ouro, irídio ou iodo - por tratamento</t>
  </si>
  <si>
    <t>Braquiterapia por moldagem ou contato, de alta taxa de dose (BATD) - por inserção</t>
  </si>
  <si>
    <t xml:space="preserve">Filme de verificação (cheque-filme) de braquiterapia - 2 por inserção - filme à parte </t>
  </si>
  <si>
    <t>Colocação ou retirada da placa oftálmica - 1 colocação e 1 retirada por tratamento</t>
  </si>
  <si>
    <t xml:space="preserve">Colocação ou retirada dos cateteres - 1 colocação e 1 retirada por inserção </t>
  </si>
  <si>
    <t>Planejamento computadorizado de braquiterapia - 1 por inserção</t>
  </si>
  <si>
    <t>Planejamento computadorizado tridimensional de braquiterapia - 1 por inserção</t>
  </si>
  <si>
    <t>Planejamento não-computadorizado de braquiterapia - 1 por inserção</t>
  </si>
  <si>
    <t>Simulação de braquiterapia - 1 por inserção</t>
  </si>
  <si>
    <t>Moldagem em utero</t>
  </si>
  <si>
    <t>Angiofluoresceinografia - monocular</t>
  </si>
  <si>
    <t>Retinografia fluorescente - binocular</t>
  </si>
  <si>
    <t>Angiografia com indocianina verde - monocular</t>
  </si>
  <si>
    <t>Avaliação órbito-palpebral-exoftalmometria - binocular</t>
  </si>
  <si>
    <t>Avaliacao orbito-palpebral-exoftalmometria</t>
  </si>
  <si>
    <t>Bioimpedanciometria (ambulatorial) exame</t>
  </si>
  <si>
    <t xml:space="preserve">Bioimpedanciometria (ambulatorial) </t>
  </si>
  <si>
    <t>Biópsia do vilo corial</t>
  </si>
  <si>
    <t>Biopsia do vilo corial</t>
  </si>
  <si>
    <t>Calorimetria indireta (ambulatorial) exame</t>
  </si>
  <si>
    <t>Calorimetria indireta (ambulatorial)</t>
  </si>
  <si>
    <t>Campimetria manual - monocular</t>
  </si>
  <si>
    <t>Campimetria manual</t>
  </si>
  <si>
    <t>Ceratoscopia computadorizada - monocular</t>
  </si>
  <si>
    <t>Ceratoscopia computadorizada - binocular</t>
  </si>
  <si>
    <t>Coleta de material cérvico-vaginal</t>
  </si>
  <si>
    <t>Colposcopia (cérvice uterina e vagina)</t>
  </si>
  <si>
    <t>Colposcopia</t>
  </si>
  <si>
    <t>Cordocentese</t>
  </si>
  <si>
    <t>Curva tensional diária - binocular</t>
  </si>
  <si>
    <t>Curva tensional diaria - binocular</t>
  </si>
  <si>
    <t>Ereção fármaco-induzida</t>
  </si>
  <si>
    <t>Erecao farmaco-induzida</t>
  </si>
  <si>
    <t>Estéreo-foto de papila - monocular</t>
  </si>
  <si>
    <t>Estereo-foto de papila - monocular</t>
  </si>
  <si>
    <t>Estesiometria (por membro)</t>
  </si>
  <si>
    <t xml:space="preserve">Avaliação de vias lacrimais (Teste de Schirmer) - monocular </t>
  </si>
  <si>
    <t>Avaliacao de vias lacrimais (ou estudo da pelicula lacrimal) - monocular</t>
  </si>
  <si>
    <t>Exame a fresco do conteúdo vaginal e cervical</t>
  </si>
  <si>
    <t>Exame a fresco do conteudo vaginal e cervical</t>
  </si>
  <si>
    <t>Exame de motilidade ocular (teste ortóptico) - binocular</t>
  </si>
  <si>
    <t>Exame de motilidade ocular (teste ortoptico) - binocular</t>
  </si>
  <si>
    <t>Exame micológico - cultura e identificação de colônia</t>
  </si>
  <si>
    <t>Exame micologico - cultura e identificacao de colonia</t>
  </si>
  <si>
    <t>Exame micológico direto (por local)</t>
  </si>
  <si>
    <t>Exame micologico direto</t>
  </si>
  <si>
    <t>Gonioscopia - binocular</t>
  </si>
  <si>
    <t>Mapeamento de retina (oftalmoscopia indireta) - monocular</t>
  </si>
  <si>
    <t>Mapeamento da retina - monocular</t>
  </si>
  <si>
    <t>Microscopia especular de córnea - monocular</t>
  </si>
  <si>
    <t>Microscopia especular de cornea - monocular</t>
  </si>
  <si>
    <t>Oftalmodinamometria - monocular</t>
  </si>
  <si>
    <t>Peniscopia (inclui bolsa escrotal)</t>
  </si>
  <si>
    <t>Peniscopia</t>
  </si>
  <si>
    <t>Potencial de acuidade visual - monocular</t>
  </si>
  <si>
    <t>Acuidade visual com laser (PAN) - monocular</t>
  </si>
  <si>
    <t>Retinografia (só honorário) monocular</t>
  </si>
  <si>
    <t>Retinografia (so honorarios) - monocular</t>
  </si>
  <si>
    <t>Tonometria - binocular</t>
  </si>
  <si>
    <t>Tricograma</t>
  </si>
  <si>
    <t>Urodinâmica completa</t>
  </si>
  <si>
    <t>Urodinamica completa (002-005-006-007)</t>
  </si>
  <si>
    <t>Urofluxometria</t>
  </si>
  <si>
    <t>Visão subnormal - monocular</t>
  </si>
  <si>
    <t>Visao subnormal - monocular</t>
  </si>
  <si>
    <t>Vulvoscopia (vulva e períneo)</t>
  </si>
  <si>
    <t>Capilaroscopia periungueal</t>
  </si>
  <si>
    <t>Coleta de raspado dérmico em lesões e sítios específicos para baciloscopia (por sítio)</t>
  </si>
  <si>
    <t>Fundoscopia sob medríases - binocular</t>
  </si>
  <si>
    <t>Fundoscopia sob medriases binocular</t>
  </si>
  <si>
    <t>Triagem auditiva neonatal/infantil</t>
  </si>
  <si>
    <t>Emissão otoacústica evocada</t>
  </si>
  <si>
    <t>Teste do reflexo vermelho em recém nato (teste do olhinho)</t>
  </si>
  <si>
    <t>Cauterização de alta frequência em sistema genital e reprodutor feminino</t>
  </si>
  <si>
    <t>Traquelectomia (amputação, conização)</t>
  </si>
  <si>
    <t>Colposcopia anal</t>
  </si>
  <si>
    <t>Provas imuno-alérgicas para bactérias (por antígeno)</t>
  </si>
  <si>
    <t>Provas imuno-alergicas bacterianas</t>
  </si>
  <si>
    <t>Provas imuno-alérgicas para fungos (por antígeno)</t>
  </si>
  <si>
    <t>Provas imuno-alergicas para fungos</t>
  </si>
  <si>
    <t>Teste da histamina (duas áreas testadas)</t>
  </si>
  <si>
    <t>Teste de broncoprovocação</t>
  </si>
  <si>
    <t xml:space="preserve">Teste de broncoprovocacao </t>
  </si>
  <si>
    <t>Teste de equilíbrio peritoneal (PET)</t>
  </si>
  <si>
    <t>Teste de equilibrio peritoneal (PET)</t>
  </si>
  <si>
    <t>Teste de exercício em ergômetro com   realização  de gasometria arterial</t>
  </si>
  <si>
    <t>Teste cardiopulmonar de exercicio 1) estagio I (medidas ventilatorias, PA, FC, Oximetria, dispneia)</t>
  </si>
  <si>
    <r>
      <t xml:space="preserve">Teste de exercício em ergômetro com  monitorização  da frequência cardíaca </t>
    </r>
    <r>
      <rPr>
        <b/>
        <i/>
        <sz val="8"/>
        <color indexed="8"/>
        <rFont val="Trebuchet MS"/>
        <family val="2"/>
      </rPr>
      <t>(com diretriz definida pela ANS - nº 68)</t>
    </r>
  </si>
  <si>
    <t>Teste de exercício em ergômetro com  monitorização  do eletrocardiograma</t>
  </si>
  <si>
    <t>Teste de exercício em ergômetro com medida de gases expirados (teste cardiopulmonar de exercício) com qualquer ergômetro</t>
  </si>
  <si>
    <t xml:space="preserve">Teste ergometrico cardiopulmonar - TE com coleta de gazes para determinacao do consumo de oxigenio </t>
  </si>
  <si>
    <t>Teste de exercício em ergômetro com medida de gases expirados e eletrocardiograma</t>
  </si>
  <si>
    <t>Teste de glicerol (com audiometria tonal limiar pré e pós)</t>
  </si>
  <si>
    <t>Teste de glicerol (com audiometria tonal limiar pre e pos)</t>
  </si>
  <si>
    <t>Teste de glicerol (com eletrococleografia pré e pós)</t>
  </si>
  <si>
    <t>Teste de glicerol (com eletrococleografia pre e pos)</t>
  </si>
  <si>
    <t>Teste de Hilger para paralisia facial</t>
  </si>
  <si>
    <t>Teste de Huhner</t>
  </si>
  <si>
    <t>Teste de Mitsuda</t>
  </si>
  <si>
    <t>Teste de prótese auditiva</t>
  </si>
  <si>
    <t>Teste de protese auditiva</t>
  </si>
  <si>
    <t>Teste de sensibilidade de contraste ou de cores - monocular</t>
  </si>
  <si>
    <t>Teste de sensibilidade de contraste monocular</t>
  </si>
  <si>
    <t>Teste para broncoespasmo de exercício</t>
  </si>
  <si>
    <t>Teste provocativo para glaucoma - binocular</t>
  </si>
  <si>
    <t>Testes cutâneo-alérgicos para alérgenos da poeira</t>
  </si>
  <si>
    <t>Testes cutaneo-alergicos para alergenos da poeira (TCAP)</t>
  </si>
  <si>
    <t>Testes cutâneo-alérgicos para alimentos</t>
  </si>
  <si>
    <t>Testes cutaneo-alergicos para alimentos (TCAAL)</t>
  </si>
  <si>
    <t>Testes cutâneo-alérgicos para fungos</t>
  </si>
  <si>
    <t>Testes cutaneo-alergicos para fungos (TCAF)</t>
  </si>
  <si>
    <t>Testes cutâneo-alérgicos para insetos hematófagos</t>
  </si>
  <si>
    <t>Testes cutaneo-alergicos para insetos hematofagos (TCAIH)</t>
  </si>
  <si>
    <t>Testes cutâneo-alérgicos para pólens</t>
  </si>
  <si>
    <t>Testes cutaneo-alergicos para polens (TCAPO)</t>
  </si>
  <si>
    <t>Testes de contato - até 30 substâncias</t>
  </si>
  <si>
    <t>(2x) - Testes de contato - ate 15 substancias</t>
  </si>
  <si>
    <t>Testes de contato - por substância, acima de 30</t>
  </si>
  <si>
    <t>Teste de contato (por substancia, acima de 15)</t>
  </si>
  <si>
    <t>Testes de contato por fotossensibilização - até 30 substâncias</t>
  </si>
  <si>
    <t>(2x) - Testes de contato com fotossensibilizacao - ate 15 substancias</t>
  </si>
  <si>
    <t>Testes de contato por fotossensibilização - por substância, acima de 30</t>
  </si>
  <si>
    <t>Testes de contato com fotossensibilizacao (por substancia, acima de 15)</t>
  </si>
  <si>
    <t>Testes vestibulares, com prova calórica, com eletronistagmografia</t>
  </si>
  <si>
    <t>Testes vestibulares, com prova calorica, com eletronistagmografia</t>
  </si>
  <si>
    <t>Testes vestibulares, com prova calórica, sem eletronistagmografia</t>
  </si>
  <si>
    <t>Testes vestibulares, com prova calorica, sem eletronistagmografia</t>
  </si>
  <si>
    <t>Testes vestibulares, com vecto-eletronistagmografia</t>
  </si>
  <si>
    <t>Oximetria não invasiva</t>
  </si>
  <si>
    <t>Oximetria nao invasiva</t>
  </si>
  <si>
    <t>Teste cutâneo-alérgicos para látex</t>
  </si>
  <si>
    <t>Teste cutâneo-alérgicos Epitelis de Animais</t>
  </si>
  <si>
    <t>Teste de Heald</t>
  </si>
  <si>
    <t>Testes cutâneos de contato (patch tests)</t>
  </si>
  <si>
    <t>Testes de contato (até 15 sbstâncias)</t>
  </si>
  <si>
    <t>Teste de fluxo salivar</t>
  </si>
  <si>
    <t>Biometria ultrassônica - monocular</t>
  </si>
  <si>
    <t>Biometria ultra-sonica - monocular</t>
  </si>
  <si>
    <t>Cavernosometria</t>
  </si>
  <si>
    <t>Dopplermetria dos cordões espermáticos</t>
  </si>
  <si>
    <t>Dopplermetria dos cordoes espermaticos</t>
  </si>
  <si>
    <t>Investigação ultrassônica com registro gráfico (qualquer área)</t>
  </si>
  <si>
    <t>Investigacao ultra-sonica com registro grafico (qualquer area)</t>
  </si>
  <si>
    <t>Investigação ultrassônica com teste de stress e com registro gráfico</t>
  </si>
  <si>
    <t>Investigacao ultra-sonica com teste de stress e com registro grafico</t>
  </si>
  <si>
    <t>Investigação ultrassônica com teste de stress e sem registro gráfico</t>
  </si>
  <si>
    <t>Investigacao ultra-sonica com teste de stress e sem registro grafico</t>
  </si>
  <si>
    <t>Investigação ultrassônica com teste de stress em esteira e com registro gráfico</t>
  </si>
  <si>
    <t>Investigacao ultra-sonica com teste de stress em esteira e com registro grafico</t>
  </si>
  <si>
    <t>Investigação ultrassônica sem registro gráfico (qualquer área)</t>
  </si>
  <si>
    <t>Investigacao ultra-sonica sem registro grafico (qualquer area)</t>
  </si>
  <si>
    <t>Paquimetria ultrassônica - monocular</t>
  </si>
  <si>
    <t>Paquimetria ultra-sonica - monocular</t>
  </si>
  <si>
    <r>
      <t>Tomografia de coerência óptica -monocular</t>
    </r>
    <r>
      <rPr>
        <b/>
        <i/>
        <sz val="8"/>
        <color indexed="8"/>
        <rFont val="Trebuchet MS"/>
        <family val="2"/>
      </rPr>
      <t xml:space="preserve"> </t>
    </r>
    <r>
      <rPr>
        <b/>
        <i/>
        <sz val="8"/>
        <color indexed="10"/>
        <rFont val="Trebuchet MS"/>
        <family val="2"/>
      </rPr>
      <t xml:space="preserve">(com diretriz definida pela ANS - nº 69) </t>
    </r>
  </si>
  <si>
    <r>
      <t>Tomografia de coerência óptica -monocular</t>
    </r>
    <r>
      <rPr>
        <b/>
        <i/>
        <sz val="8"/>
        <color indexed="8"/>
        <rFont val="Trebuchet MS"/>
        <family val="2"/>
      </rPr>
      <t xml:space="preserve"> (com diretriz definida pela ANS - nº 69) </t>
    </r>
  </si>
  <si>
    <t>Pletismografia (qualquer tipo) por lateralidade ou território</t>
  </si>
  <si>
    <t>Pletismografia (qualquer tipo) por lateralidade ou territorio</t>
  </si>
  <si>
    <t>Medida de pressão hepática</t>
  </si>
  <si>
    <t>Pressão arterial peniana</t>
  </si>
  <si>
    <t>Aba "cobertos"</t>
  </si>
  <si>
    <t>A Unimed Executora deve solicitar autorização à Unimed Origem, informando o valor negociado com o prestador, até que a Unimed do Brasil determine o valor a ser pago no Intercâmbio Nacional.</t>
  </si>
  <si>
    <t xml:space="preserve"> Qtde. UT </t>
  </si>
  <si>
    <t>Exercícios de pleóptica</t>
  </si>
  <si>
    <t>pH-metria gástrica de 24 horas com quatro canais</t>
  </si>
  <si>
    <t>Pesquisa do nistagmo optocinético</t>
  </si>
  <si>
    <t>Eletroencefalograma com eletrodos especiais</t>
  </si>
  <si>
    <t>Potencial evocado do nervo trigêmeo</t>
  </si>
  <si>
    <t>Colonoscopia com cromoscopia</t>
  </si>
  <si>
    <t>Broncoscopia com cromoscopia</t>
  </si>
  <si>
    <t>Chlamydia trachomatis, exame direto para vários materiais</t>
  </si>
  <si>
    <t>Curva insulínica e glicêmica clássica</t>
  </si>
  <si>
    <t>Cadeia Kappa leve livre</t>
  </si>
  <si>
    <t>Deficiente de carboidrato, transferrina</t>
  </si>
  <si>
    <t>Relatório Médico detalhado</t>
  </si>
  <si>
    <t>Prozac, dosagem (sangue)</t>
  </si>
  <si>
    <t>Cefalexina dosagem</t>
  </si>
  <si>
    <t>Sulfadiazina, dosagem</t>
  </si>
  <si>
    <t>Sulfapiridina, dosagem</t>
  </si>
  <si>
    <t>Sulfisoxazol, dosagem</t>
  </si>
  <si>
    <t>C4d fragmento</t>
  </si>
  <si>
    <t xml:space="preserve">Relatório Médico </t>
  </si>
  <si>
    <t>Cultura de fibroblastos (pele)</t>
  </si>
  <si>
    <t>Relatório Médico Detalhado</t>
  </si>
  <si>
    <t>Cintilografia, receptores da Somatostatina com lutécio - 177</t>
  </si>
  <si>
    <t>Cintilografia de corpo inteiro com metaiodobenzilguandina - iodo-123</t>
  </si>
  <si>
    <t>Cintilografia de corpo inteiro com MIBI marcada com tecnécio - 99m</t>
  </si>
  <si>
    <t>Controle após terapia com lutécio</t>
  </si>
  <si>
    <t>Atendimento fisioterapeutico ambulatorial ao paciente independente ou com dependencia parcial, com disfunção decorrente de lesão do sistema nervoso central e/ou periferico</t>
  </si>
  <si>
    <t>Atendimento fisioterapeutico ambulatorial ao paciente dependente com disfunção decorrente de lesão do sistema nervoso central e/ou periferico</t>
  </si>
  <si>
    <t>Atendimento fisioterapeutico ambulatorial individual ao paciente com disfunção decorrente de alterações no sistema respiratorio</t>
  </si>
  <si>
    <t>Atendimento fisioterapeutico ambulatorial em grupo aos pacientes com disfunção decorrente de alterações no sistema respiratório</t>
  </si>
  <si>
    <t>Atendimento fisioterapeutico ambulatorial individual ao paciente com disfunção decorrente de alterações no sistema cardiovascular</t>
  </si>
  <si>
    <t>Atendimento fisioterapeutico ambulatorial em grupo aos pacientes com disfunção decorrente de alterações no sistema cardiovascular</t>
  </si>
  <si>
    <t>Atendimento fisioterapeutico ambulatorial individual por alterações endocrino-metabolicas</t>
  </si>
  <si>
    <t>Atendimento fisioterapeutico ambulatorial em grupo por alterações endocrino-metabolicas</t>
  </si>
  <si>
    <t>Atendimento fisioterapeutico hospitalar ao paciente independente ou com dependencia parcial, com disfunção decorrente de lesão do sistema nervoso central e/ou periferico</t>
  </si>
  <si>
    <t>Atendimento fisioterapeutico hospitalar ao paciente dependente com disfunção decorrente de lesao do sistema nervoso central e/ou periferico</t>
  </si>
  <si>
    <t>Atendimento fisioterapeutico hospitalar ao paciente com disfunção decorrente de alterações no sistema respiratório com assistencia ventilatória</t>
  </si>
  <si>
    <t>Atendimento fisioterapeutico hospitalar ao paciente com disfunção decorrente de alterações no sistema respiratório sem assistencia ventilatória</t>
  </si>
  <si>
    <t>EMG não invasivo</t>
  </si>
  <si>
    <t>Ventilometria (incluindo Capacidade Vital, Capacidade Inspiratoria, volume minuto,volume corrente e todos indices derivados destas avaliações)</t>
  </si>
  <si>
    <t>Analise Eletroterapeutica não invasiva, identificação de ponto motor, cronaximetria, reobase, acomodação e curva I/T - por segmento ou membro</t>
  </si>
  <si>
    <t>Atendimento fisioterapeutico hospitalar ao paciente com disfunção decorrente de alterações no sistema respiratorio sem Assistencia Ventilatória Mecânica</t>
  </si>
  <si>
    <t>Atendimento fisioterapeutico hospitalar ao paciente com disfunção decorrente de alterações no sistema respiratorio com Assistencia Ventilatória Mecânica</t>
  </si>
  <si>
    <t>Atendimento fisioterapeutico hospitalar ao paciente com dependencia parcial com disfunção decorrente de lesão do sistema nervoso central e/ou periferico</t>
  </si>
  <si>
    <t>Atendimento fisioterapeutico hospitalar ao paciente com dependencia toal com disfunção decorrente de lesao do sistema nervoso central e/ou periferico</t>
  </si>
  <si>
    <t>Atendimento fisioterapeutico ambulatorial ao paciente com dependencia parcial com disfunção decorrente de lesão do sistema nervoso central e/ou periferico</t>
  </si>
  <si>
    <t>Atendimento fisioterapeutico ambulatorial ao paciente com dependencia total com disfunção decorrente de lesão do sistema nervoso central e/ou periferico</t>
  </si>
  <si>
    <t>Aba "cobertos-autorização"</t>
  </si>
  <si>
    <t>Procedimentos cobertos pela RN387, mas sem precificação. Nestes casos, a Unimed Executora deve solicitar autorização à Unimed Origem, informando o valor negociado com o prestador, até que a Unimed do Brasil determine o valor a ser pago no Intercâmbio Nacional.</t>
  </si>
  <si>
    <t>PROCEDIMENTOS SINALIZADOS - VER LEGENDA ABAIXO</t>
  </si>
  <si>
    <t>Confecção de órteses em material termo-sensível (por unidade)</t>
  </si>
  <si>
    <t xml:space="preserve">Relatório detalhado </t>
  </si>
  <si>
    <t>Confecção de prótese imediata</t>
  </si>
  <si>
    <t>Confeccao de protese imediata (honorarios)</t>
  </si>
  <si>
    <t>Confecção de prótese provisória</t>
  </si>
  <si>
    <t>Confeccao de protese provisoria (honorarios)</t>
  </si>
  <si>
    <t>Análise computadorizada da voz</t>
  </si>
  <si>
    <t xml:space="preserve">Relatório Médico + laringoscopia </t>
  </si>
  <si>
    <t>Decay do reflexo estapédico</t>
  </si>
  <si>
    <t>Antígenos bacterianos / vários materiais</t>
  </si>
  <si>
    <t>Fungos morfologia/bioquímica</t>
  </si>
  <si>
    <t>Identificação de bactérias por método sorológico/bioquímico</t>
  </si>
  <si>
    <t>Alcaptonúria  - pesquisa e/ou dosagem na urina</t>
  </si>
  <si>
    <t>Alcaptonuria, pesquisa</t>
  </si>
  <si>
    <t>Cistinúria, pesquisa</t>
  </si>
  <si>
    <t>Cistinuria, pesquisa</t>
  </si>
  <si>
    <t>Substâncias redutoras, pesquisa (urina)</t>
  </si>
  <si>
    <t>Coleta de escarro induzida</t>
  </si>
  <si>
    <t>Identificação de verme</t>
  </si>
  <si>
    <t>Isolamento de microorganismos especiais</t>
  </si>
  <si>
    <t xml:space="preserve">Quantificação de outros agentes por PCR </t>
  </si>
  <si>
    <t>Neutrófilos, pesquisa de</t>
  </si>
  <si>
    <t>Pesquisa hemoglobina H</t>
  </si>
  <si>
    <t>Prova funcional DDAVP - Von Willebrand (1hora)</t>
  </si>
  <si>
    <t>Adesividade plaquetária</t>
  </si>
  <si>
    <t>Tempo de coagulação ativado (TCA)</t>
  </si>
  <si>
    <t>Teste de viabilidade celular, citometria de fluxo, outros materiais</t>
  </si>
  <si>
    <t>Cross match plaquetário</t>
  </si>
  <si>
    <t>Dosagem de ferro em tecido hepático</t>
  </si>
  <si>
    <t>Homocistina, pesquisa de</t>
  </si>
  <si>
    <t>Índice de saturação de ferro</t>
  </si>
  <si>
    <t>Marcadores cardíacos diagnósticos</t>
  </si>
  <si>
    <t>Colinesterase com inibição de Dibucaina</t>
  </si>
  <si>
    <t>Ácido fitânico</t>
  </si>
  <si>
    <t>N-Acetilgalactosaminidase, dosagem</t>
  </si>
  <si>
    <t>Pentaclorofenol, dosagem</t>
  </si>
  <si>
    <t>Receptor solúvel de transferrina</t>
  </si>
  <si>
    <t>Alfa L-iduronase, plasma</t>
  </si>
  <si>
    <t>Cobre eritrocitário, dosagem</t>
  </si>
  <si>
    <t>Índice de ácido úrico/creatinina</t>
  </si>
  <si>
    <t>Índice de cálcio/creatinina</t>
  </si>
  <si>
    <t>Índice de proteína/creatinina</t>
  </si>
  <si>
    <t>Tripsina, dosagem</t>
  </si>
  <si>
    <t>HLA locus C</t>
  </si>
  <si>
    <t>Lyme para Western Blot</t>
  </si>
  <si>
    <t>ZAP-70</t>
  </si>
  <si>
    <t>HLA-DQ, teste de histocompatibilidade de alta resolução, sangue total</t>
  </si>
  <si>
    <t xml:space="preserve">Transaminase pirúvica - TGP ou ALT por componente hemoterápico - pesquisa e/ou dosagem </t>
  </si>
  <si>
    <t>Transaminase piruvica - TGP ou ALT por componente hemoterapico</t>
  </si>
  <si>
    <t xml:space="preserve">Transaminase pirúvica - TGP ou ALT por unidade de sangue total - pesquisa e/ou dosagem </t>
  </si>
  <si>
    <t>Cariótipo de sangue (técnicas com bandas) - Análise de 50 células para detecção de mosaicismo</t>
  </si>
  <si>
    <t>Dosagem quantitativa de metabólitos na urina e/ou sangue para o diagnóstico de erros inatos do metabolismo (cada)</t>
  </si>
  <si>
    <t>Rastreamento neonatal para o diagnósitco de EIM e outras doenças</t>
  </si>
  <si>
    <t>DNA citometria fluxo parafina - outros materiais</t>
  </si>
  <si>
    <t>Renograma</t>
  </si>
  <si>
    <t>RX - Videodefecograma</t>
  </si>
  <si>
    <t>RX - Pênis</t>
  </si>
  <si>
    <t>RX - Esqueleto (incidências básicas de: crânio, coluna, bacia e membros)</t>
  </si>
  <si>
    <t>Esqueleto (incidencias basicas de cranio, coluna, bacia e membros)</t>
  </si>
  <si>
    <t>US - Ecodopplercardiograma com análise do sincronismo cardíaco</t>
  </si>
  <si>
    <t xml:space="preserve">Monitorização por Doppler transcraniano </t>
  </si>
  <si>
    <t>TC - Punção para introdução de contraste (acrescentar o exame de base)</t>
  </si>
  <si>
    <t>Sangues e derivados (por unidade)</t>
  </si>
  <si>
    <t>Colposcopia por vídeo</t>
  </si>
  <si>
    <t>Vulvoscopia por vídeo</t>
  </si>
  <si>
    <t>Avaliação da função muscular (por movimento) com equipamento informatizado (isocinético)</t>
  </si>
  <si>
    <t>Avaliação da função muscular (por movimento) com equipamento mecânico (dinamometria/módulos de cargas)</t>
  </si>
  <si>
    <t>Prova de auto-rotação cefálica</t>
  </si>
  <si>
    <t>Testes do desenvolvimento (escala de Denver e outras)</t>
  </si>
  <si>
    <t xml:space="preserve">Procedimentos que são considerados cobertos pelo buscador ANS, mas que por entendimento da Comissão de Adequação do Rol não há cobertura, ou já estão contemplados em outros procedimentos. Desta forma fica a critério da Unimed Origem autorizar ou não o procedimento. </t>
  </si>
  <si>
    <t>CÓDIGOS QUE NÃO CONSTAM NA CBHPM</t>
  </si>
  <si>
    <t>Bilirrubina transcutânea [labo]</t>
  </si>
  <si>
    <t>Lavado gástrico, colheita por</t>
  </si>
  <si>
    <t>Prova funcional DDAVP - Von Willebrand (4horas)</t>
  </si>
  <si>
    <t>Imunofenotipagem T e B</t>
  </si>
  <si>
    <t>Prova de compatibilidade para transfusão de plaquetas (MAIPA)</t>
  </si>
  <si>
    <t>AP bióspia múltiplas (até 6 áreas)</t>
  </si>
  <si>
    <t>AP biópsia mútliplas (de 7 a 10 áreas)</t>
  </si>
  <si>
    <t>RX - Escafóide</t>
  </si>
  <si>
    <t>RX - Trânsito colônico</t>
  </si>
  <si>
    <t>Doppler convencional órgão/estrutura isolada</t>
  </si>
  <si>
    <t>Ultrassom com doppler abdôme total e pelve feminino</t>
  </si>
  <si>
    <t>US - Ecocardiograma com Doppler convencional - artérias</t>
  </si>
  <si>
    <t>US - Ecocardiograma com Doppler convencional - carótidas</t>
  </si>
  <si>
    <t>US - Ecocardiograma com Doppler tecidual para ressincronização</t>
  </si>
  <si>
    <t>RM - Planejamento</t>
  </si>
  <si>
    <t>Exame neuro oftalmlógico</t>
  </si>
  <si>
    <t>Oximetria arterial, perfil</t>
  </si>
  <si>
    <t>Oximetria venosa, perfil</t>
  </si>
  <si>
    <t>Sessão de psicomotricidade individual</t>
  </si>
  <si>
    <t>Atendimento fisioterapeutico ambulatorial ao paciente com disfunção decorrente de alterações do sistema musculo-esqueletico</t>
  </si>
  <si>
    <t>Atendimento fisioterapeutico ambulatorial ao paciente com disfunção decorrente de queimaduras</t>
  </si>
  <si>
    <t>Atendimento fisioterapeutico ambulatorial ao paciente com disfunção decorrente de alterações do sistema linfatico e/ou vascular periferico</t>
  </si>
  <si>
    <t>Atendimento fisioterapeutico ambulatorial no pré ou pós cirurgico e em recuperação de tecidos</t>
  </si>
  <si>
    <t>Atendimento fisioterapeutico ambulatorial para alterações inflamatorias e ou degenerativas do aparelho genito-urinario e reprodutor, e/ou proctológico</t>
  </si>
  <si>
    <t>Atendimento fisioterapeutico hospitalar ao paciente com disfunção decorrente de alterações do sistema musculo-esqueletico</t>
  </si>
  <si>
    <t>Atendimento fisioterapeutico hospitalar ao paciente com disfunção decorrente de alterações do sistema cardiovascular</t>
  </si>
  <si>
    <t>Atendimento fisioterapeutico hospitalar ao paciente com disfunção decorrente de queimaduras</t>
  </si>
  <si>
    <t>Atendimento fisioterapeutico hospitalar ao paciente com disfunção decorente de alterações do sistema linfatico e/ou vascular periferico</t>
  </si>
  <si>
    <t>Atendimento fisioterapeutico hospitalar no pré e pós cirurgico e em recuperação de tecidos</t>
  </si>
  <si>
    <t>Atendimento fisioterapeutico hospitalar por alterações endocrino-metabolicas</t>
  </si>
  <si>
    <t>Atendimento fisioterapeutico hospitalar para alterações inflamatorias e ou degenerativas do aparelho genito-urinario, reprodutor e/ou proctológico</t>
  </si>
  <si>
    <r>
      <t xml:space="preserve">Medicamentos para controle de efeitos adversos e adjuvantes relacionados a tratamentos antineoplásicos </t>
    </r>
    <r>
      <rPr>
        <b/>
        <i/>
        <sz val="8"/>
        <color indexed="10"/>
        <rFont val="Trebuchet MS"/>
        <family val="2"/>
      </rPr>
      <t>(com diretriz definida pela ANS - nº 54)</t>
    </r>
  </si>
  <si>
    <t>Aba "cobertos-codificação Unimed"</t>
  </si>
  <si>
    <t>Código criado para atender  a RN nº 387, mas sem codificação TUSS. A Unimed do Brasil solicitará à ANS a inclusão.</t>
  </si>
  <si>
    <t>Valor total do Procedimentos (Não inclui o valor do filme, nem a taxa de custeio administrativo)</t>
  </si>
  <si>
    <t xml:space="preserve"> Qtde. UT</t>
  </si>
  <si>
    <t>Qtd. UTs  de Hon. Méd. nos Exames</t>
  </si>
  <si>
    <t>Valor dos honorários medicos nos exames</t>
  </si>
  <si>
    <t>Qtd. UTs de Custo Operacional</t>
  </si>
  <si>
    <t>Teste e adaptação de lente de contato (sessão) - binocular</t>
  </si>
  <si>
    <t>Teste e adaptacao de lentes de contato (sessao) binocular</t>
  </si>
  <si>
    <t>Monitor de eventos sintomáticos por 15 a 30 dias (LOOPER)</t>
  </si>
  <si>
    <t>Monitorizacao eletrocadriografica programada com transcrição - não continua</t>
  </si>
  <si>
    <t xml:space="preserve">Atividade reflexa ou aplicação de técnica cinesioterápica específica </t>
  </si>
  <si>
    <t>Atividade Reflexa</t>
  </si>
  <si>
    <t>Atividades em escola de postura (máximo de 10 pessoas) - por sessão</t>
  </si>
  <si>
    <t xml:space="preserve">Manipulação vertebral </t>
  </si>
  <si>
    <t xml:space="preserve">Procedimentos mesoterápicos (por região anatômica) </t>
  </si>
  <si>
    <t xml:space="preserve">Procedimentos mesoterápicos com calcitonina (qualquer segmento) </t>
  </si>
  <si>
    <t>Programa de exercício supervisionado com obtenção de eletrocardiograma e/ou saturação de O2 - sessão individual</t>
  </si>
  <si>
    <t>Programa de exercício supervisionado com obtenção de eletrocardiograma e/ou saturação de O2 - sessão coletiva</t>
  </si>
  <si>
    <t>Programa de exercício supervisionado sem obtenção de eletrocardiograma e/ou saturação de O2 - sessão individual</t>
  </si>
  <si>
    <t>Programa de exercício supervisionado sem obtenção de eletrocardiograma e/ou saturação de O2 - sessão coletiva</t>
  </si>
  <si>
    <t>Bilimetria gástrica ou esofágica de 24 horas</t>
  </si>
  <si>
    <t>Análise computadorizada de papila e/ou fibras nervosas - monocular (GDX)</t>
  </si>
  <si>
    <t xml:space="preserve">Análise computadorizada do segmento anterior - monocular </t>
  </si>
  <si>
    <t>Audiometria (tipo Von Bekesy)</t>
  </si>
  <si>
    <t>Avaliação neurofisiológica  da função  sexual (inclui eletroneuromiografia de MMII, RBC, NCDP, PEGC)</t>
  </si>
  <si>
    <t>Variação de contingente negativo (PE/Tardio)</t>
  </si>
  <si>
    <t>Craniocorporografia</t>
  </si>
  <si>
    <t>Imitanciometria de alta frequência</t>
  </si>
  <si>
    <t>Perimetria com scanning laser ophthalmoscope - monocular</t>
  </si>
  <si>
    <t>Posturografia</t>
  </si>
  <si>
    <t>Rinometria acústica</t>
  </si>
  <si>
    <t>Rinomanometria</t>
  </si>
  <si>
    <t>Reflexo cutâneo-simpático</t>
  </si>
  <si>
    <t>Teste de estimulação repetitiva (um ou mais músculos)</t>
  </si>
  <si>
    <t>Videonistagmografia infravermelha</t>
  </si>
  <si>
    <t>Audiometria ocupacional ou de seleção</t>
  </si>
  <si>
    <t>Audiometria Ocupacional ou de selecao</t>
  </si>
  <si>
    <t>Ergotonometria músculo-esquelético (tetra, paraparesia e hemiparesia)</t>
  </si>
  <si>
    <t>Exame muscular</t>
  </si>
  <si>
    <t xml:space="preserve">Medida de pressao de varizes do esofago endoscopica </t>
  </si>
  <si>
    <t>Videoquimografia laríngea</t>
  </si>
  <si>
    <t>Enteroscopia do intestino delgado com cápsula endoscópica</t>
  </si>
  <si>
    <t>Acetona, pesquisa e/ou dosagem no soro</t>
  </si>
  <si>
    <t>Ácido beta hidroxi butírico - pesquisa e/ou dosagem</t>
  </si>
  <si>
    <t>Ácido glioxílico - pesquisa e/ou dosagem</t>
  </si>
  <si>
    <t>Acido Glioxilico</t>
  </si>
  <si>
    <t>Ácidos biliares - pesquisa e/ou dosagem</t>
  </si>
  <si>
    <t>Anfetaminas, pesquisa e/ou dosagem</t>
  </si>
  <si>
    <t>Carnitina livre - pesquisa e/ou dosagem</t>
  </si>
  <si>
    <t>Carnitina total e frações - pesquisa e/ou dosagem</t>
  </si>
  <si>
    <t>Clearance osmolar</t>
  </si>
  <si>
    <t>Cocaína, pesquisa e/ou dosagem</t>
  </si>
  <si>
    <t>Cotinina - pesquisa e/ou dosagem</t>
  </si>
  <si>
    <t>Desidrogenase isocítrica - pesquisa e/ou dosagem</t>
  </si>
  <si>
    <t>Desidrogenase isocitrica</t>
  </si>
  <si>
    <t>Isomerase fosfohexose - pesquisa e/ou dosagem</t>
  </si>
  <si>
    <t>Isomerase fosfohexose</t>
  </si>
  <si>
    <t>Leucino aminopeptidase - pesquisa e/ou dosagem</t>
  </si>
  <si>
    <t>Leucino Aminopeptidase</t>
  </si>
  <si>
    <t>Lipase lipoprotéica - pesquisa e/ou dosagem</t>
  </si>
  <si>
    <t>Lipoproteína (a) - Lp (a) - pesquisa e/ou dosagem</t>
  </si>
  <si>
    <t>Nitrogênio amoniacal - pesquisa e/ou dosagem</t>
  </si>
  <si>
    <t>Nitrogenio amoniacal</t>
  </si>
  <si>
    <t>Nitrogênio total - pesquisa e/ou dosagem</t>
  </si>
  <si>
    <t>Nitrogenio total</t>
  </si>
  <si>
    <t>Proteína ligadora do retinol - pesquisa e/ou dosagem</t>
  </si>
  <si>
    <t>Sulfonamidas livre e acetilada (% de acetilação) - pesquisa e/ou dosagem</t>
  </si>
  <si>
    <t>Sulfonamidas livre e acetilada (% de acetilacao)</t>
  </si>
  <si>
    <t>Tálio, pesquisa e/ou dosagem</t>
  </si>
  <si>
    <t>Talio, dosagem de</t>
  </si>
  <si>
    <t>Mucoproteínas - pesquisa e/ou dosagem</t>
  </si>
  <si>
    <t>Mucoproteinas</t>
  </si>
  <si>
    <t>Procalcitonina - pesquisa e/ou dosagem</t>
  </si>
  <si>
    <t>Vitamina B1, pesquisa e/ou dosagem</t>
  </si>
  <si>
    <t>Vitamina B2, pesquisa e/ou dosagem</t>
  </si>
  <si>
    <t>Vitamina B3, pesquisa e/ou dosagem</t>
  </si>
  <si>
    <t>Vitamina B6, pesquisa e/ou dosagem</t>
  </si>
  <si>
    <t>Vitamina D2, pesquisa e/ou dosagem</t>
  </si>
  <si>
    <t>Vitamina K,- pesquisa e/ou dosagem</t>
  </si>
  <si>
    <t>Eosinófilos, pesquisa nas fezes</t>
  </si>
  <si>
    <t>Eosinofilos, pesquisa de</t>
  </si>
  <si>
    <t>Heparina, dosagem</t>
  </si>
  <si>
    <t>Inibidor do TPA (PAI) - pesquisa e/ou dosagem</t>
  </si>
  <si>
    <t>Inibidor do TPA (PAI)</t>
  </si>
  <si>
    <t>Tempo de reptilase - determinação</t>
  </si>
  <si>
    <t>Tempo de reptilase</t>
  </si>
  <si>
    <t>Alfa-2antiplasmina, teste funcional</t>
  </si>
  <si>
    <t>Imunofenotipagem para perfil imune (*)</t>
  </si>
  <si>
    <t>Produtos de degradação da fibrina, quantitativo - pesquisa e/ou dosagem</t>
  </si>
  <si>
    <t>Células LE - pesquisa e/ou dosagem</t>
  </si>
  <si>
    <t>Hemoglobina instabilidade a 37 graus C - pesquisa e/ou dosagem</t>
  </si>
  <si>
    <t>Hemoglobina Instabilidade a 37 Graus</t>
  </si>
  <si>
    <t>Hemoglobina, solubilidade (HbS e HbD) - pesquisa e/ou dosagem</t>
  </si>
  <si>
    <t>Hemoglobina, Solubilidade (HbS e HbD)</t>
  </si>
  <si>
    <t>Estreptozima - pesquisa e/ou dosagem</t>
  </si>
  <si>
    <t>Streptozyma</t>
  </si>
  <si>
    <t>17-cetogênicos (17-CGS) - pesquisa e/ou dosagem</t>
  </si>
  <si>
    <t>17-cetogenicos (17-CGS)</t>
  </si>
  <si>
    <t>17-cetogênicos cromatografia - pesquisa e/ou dosagem</t>
  </si>
  <si>
    <t>17-cetogenicos cromatografia</t>
  </si>
  <si>
    <t>Leptina - pesquisa e/ou dosagem</t>
  </si>
  <si>
    <t>Leptina</t>
  </si>
  <si>
    <t>Piridinolina - pesquisa e/ou dosagem</t>
  </si>
  <si>
    <t>Piridinolina, dosagem</t>
  </si>
  <si>
    <t>Pregnantriol - pesquisa e/ou dosagem</t>
  </si>
  <si>
    <t>Iodo protéico (PBI) - pesquisa e/ou dosagem</t>
  </si>
  <si>
    <t>Iodo proteico (PBI)</t>
  </si>
  <si>
    <t>Lactogênico placentário hormônio - pesquisa e/ou dosagem</t>
  </si>
  <si>
    <t>Lactogenico placentario, hormonio (RIE)</t>
  </si>
  <si>
    <t>Somatotrófico coriônico (HCS ou PHL) - pesquisa e/ou dosagem</t>
  </si>
  <si>
    <t>Somatotrofico corionico (HCS ou PHL), hormonio (RIE)</t>
  </si>
  <si>
    <t>Hormônio gonodotrofico corionico qualitativo (HCG-Beta-HCG) - pesquisa</t>
  </si>
  <si>
    <t>Anticorpo anti-DNAse B - pesquisa e/ou dosagem</t>
  </si>
  <si>
    <t>Anticorpo anti-DNAs e B</t>
  </si>
  <si>
    <t>Anticorpo anti-hormônio do crescimento - pesquisa e/ou dosagem</t>
  </si>
  <si>
    <t>Anticorpo anti-hormonio do crescimento</t>
  </si>
  <si>
    <t>Anticorpos anti-influenza A,  IgG - pesquisa e/ou dosagem</t>
  </si>
  <si>
    <t>Anticorpos anti-influenza A,  IgM - pesquisa e/ou dosagem</t>
  </si>
  <si>
    <t>IgM, IDR para</t>
  </si>
  <si>
    <t>Anticorpos anti-influenza B, IgG - pesquisa e/ou dosagem</t>
  </si>
  <si>
    <t>Anticorpos anti-influenza B, IgM - pesquisa e/ou dosagem</t>
  </si>
  <si>
    <t>Antigliadina (glúten) - IgM - pesquisa e/ou dosagem</t>
  </si>
  <si>
    <t>Brucela, prova rápida</t>
  </si>
  <si>
    <t>Brucelose (inclui pesquisa anticorpos bloqueadores)</t>
  </si>
  <si>
    <t>CA 50 - pesquisa e/ou dosagem</t>
  </si>
  <si>
    <t>CA 50</t>
  </si>
  <si>
    <t>CA-242 - pesquisa e/ou dosagem</t>
  </si>
  <si>
    <t>CA-242</t>
  </si>
  <si>
    <t>CA-27-29 - pesquisa e/ou dosagem</t>
  </si>
  <si>
    <t>Complemento C5 - pesquisa e/ou dosagem</t>
  </si>
  <si>
    <t>Equinococose, IDR - pesquisa e/ou dosagem</t>
  </si>
  <si>
    <t>Equinococose, RFC para</t>
  </si>
  <si>
    <t>Esporotricose, reação sorológica</t>
  </si>
  <si>
    <t>Esporotricose, aglutinacao pelo latex para</t>
  </si>
  <si>
    <t>Esporotriquina, IDR - pesquisa e/ou dosagem</t>
  </si>
  <si>
    <t>Esporotriquina, ID para</t>
  </si>
  <si>
    <t>Histamina, dosagem</t>
  </si>
  <si>
    <t>IgA na saliva - pesquisa e/ou dosagem</t>
  </si>
  <si>
    <t>Imunocomplexos circulantes - pesquisa e/ou dosagem</t>
  </si>
  <si>
    <t>Imunocomplexos circulantes</t>
  </si>
  <si>
    <t>Imunocomplexos circulantes, com células Raji - pesquisa e/ou dosagem</t>
  </si>
  <si>
    <t>Ito (cancro mole), IDeR - pesquisa e/ou dosagem</t>
  </si>
  <si>
    <t>Ito (cancro mole), ID de</t>
  </si>
  <si>
    <t>Kveim (sarcoidose), IDeR - pesquisa e/ou dosagem</t>
  </si>
  <si>
    <t>Kveim (sarcoidose), ID de</t>
  </si>
  <si>
    <t>Mantoux, IDeR</t>
  </si>
  <si>
    <t>Mantoux Tubreculose), ID de</t>
  </si>
  <si>
    <t>MCA (antígeno cárcino-mamário) - pesquisa e/ou dosagem</t>
  </si>
  <si>
    <t>MCA - EIE</t>
  </si>
  <si>
    <t>Montenegro, IDeR</t>
  </si>
  <si>
    <t>Montenegro (Leishmaniose), ID de</t>
  </si>
  <si>
    <t>Proteína C, teste imunológico</t>
  </si>
  <si>
    <t>Proteína eosinofílica catiônica (ECP) - pesquisa e/ou dosagem</t>
  </si>
  <si>
    <t>Proteina eosinofilica cationica (ECP) - fluoroimunoensaio</t>
  </si>
  <si>
    <t>Teste de inibição da migração dos linfócitos (para cada antígeno)</t>
  </si>
  <si>
    <t>Teste de inibicao da migracao dos linfocitos (para cada antigeno)</t>
  </si>
  <si>
    <t>Teste respiratório para H. Pylori</t>
  </si>
  <si>
    <t>Teste respiratorio para H. Pylori</t>
  </si>
  <si>
    <t>Toxoplasmina, IDeR</t>
  </si>
  <si>
    <t>Toxoplasmina, ID para</t>
  </si>
  <si>
    <t>Widal, reação de</t>
  </si>
  <si>
    <t>Widal (febre tifoide), reacao de</t>
  </si>
  <si>
    <t>Anti-DMP - pesquisa e/ou dosagem</t>
  </si>
  <si>
    <t>Anti-DMP</t>
  </si>
  <si>
    <t>Anti-hialuronidase, determinação da</t>
  </si>
  <si>
    <t>Anti-hialuronidase, determinacao da</t>
  </si>
  <si>
    <t>Antidesoxiribonuclease B, neutralização quantitativa - pesquisa e/ou dosagem</t>
  </si>
  <si>
    <t>Anti-Desoxiribonuclease B, Neutrlizacao Quantitativa para</t>
  </si>
  <si>
    <t>Antígenos metílicos solúveis do BCG (1 aplicação)</t>
  </si>
  <si>
    <t>Antigenos metilicos soluveis do BCG (1 aplicacao)</t>
  </si>
  <si>
    <t>Frei (linfogranuloma venéreo), IDeR - pesquisa e/ou dosagem</t>
  </si>
  <si>
    <t>FREI (linfogranuloma Venereo), ID de</t>
  </si>
  <si>
    <t>Gonococo - hemaglutinação (HA)</t>
  </si>
  <si>
    <t>Gonococo - hemaglutinacao (HA)</t>
  </si>
  <si>
    <t>Hidatidose (equinococose) IDi dupla - pesquisa e/ou dosagem</t>
  </si>
  <si>
    <t>Hidatidose (equinococose) IDi dupla</t>
  </si>
  <si>
    <t>Vírus sincicial respiratório - pesquisa direta</t>
  </si>
  <si>
    <t>Weil Felix (Ricketsiose), reação de aglutinação</t>
  </si>
  <si>
    <t>Ricketsiose (WEIL-FELIX), reacao de aglutinacao para</t>
  </si>
  <si>
    <t>Anticorpo anti Saccharamyces - ASCA - pesquisa e/ou dosagem</t>
  </si>
  <si>
    <t>Poliomelite sorologia</t>
  </si>
  <si>
    <t>Proteína Amiloide A - pesquisa e/ou dosagem</t>
  </si>
  <si>
    <t>Schistosomose, pesquisa</t>
  </si>
  <si>
    <t>Amebíase, IgM - pesquisa e/ou dosagem</t>
  </si>
  <si>
    <t>Gonococo - IgG - pesquisa e/ou dosagem</t>
  </si>
  <si>
    <t>Gonococo - IgM - pesquisa e/ou dosagem</t>
  </si>
  <si>
    <t>Psitacose - IgA - pesquisa e/ou dosagem</t>
  </si>
  <si>
    <t>Nonne-Apple; reação</t>
  </si>
  <si>
    <t>Nonne-Apple; reacao de</t>
  </si>
  <si>
    <t>Takata-Ara, reação</t>
  </si>
  <si>
    <t>Takata-Ara reacao</t>
  </si>
  <si>
    <t>Vacina autógena</t>
  </si>
  <si>
    <t>Vacina autogena</t>
  </si>
  <si>
    <t>Acidez titulável - pesquisa e/ou dosagem na urina</t>
  </si>
  <si>
    <t>Acidez Titulavel</t>
  </si>
  <si>
    <t>Bartituratos - pesquisa e/ou dosagem na urina</t>
  </si>
  <si>
    <t>Barbituratos, pesquisa de</t>
  </si>
  <si>
    <t>Beta mercapto-lactato-disulfidúria,pesquisa - na urina</t>
  </si>
  <si>
    <t>Beta mercapto-lactato-disulfiduria, pesquisa</t>
  </si>
  <si>
    <t>Inclusão citomegálica, pesquisa de células com - na urina</t>
  </si>
  <si>
    <t>Inclusao citomegalica, pesquisa de celulas com</t>
  </si>
  <si>
    <t>Prova de diluição - na urina</t>
  </si>
  <si>
    <t>Prova da diluicao</t>
  </si>
  <si>
    <t>Sobrecarga de água, prova - na urina</t>
  </si>
  <si>
    <t>Sobrecarga de agua, prova</t>
  </si>
  <si>
    <t>Cristalização do muco cervical, pequisa</t>
  </si>
  <si>
    <t xml:space="preserve">0,04 DE 1A </t>
  </si>
  <si>
    <t xml:space="preserve">Cristalizacao do muco cervical, pesquisa de </t>
  </si>
  <si>
    <t>Hollander (inclusive tubagem), teste</t>
  </si>
  <si>
    <t>Hollander (inclusive tubagem) teste</t>
  </si>
  <si>
    <t xml:space="preserve">Tubagem duodenal </t>
  </si>
  <si>
    <t>Tubagem duodenal</t>
  </si>
  <si>
    <t>pH - tornassol - pesquisa</t>
  </si>
  <si>
    <t>pH - tornassol</t>
  </si>
  <si>
    <t>Azida sódica, teste da (para deissulfeto de carbono)</t>
  </si>
  <si>
    <t>Azida sodica, teste da (para dissulfeto de carbono)</t>
  </si>
  <si>
    <t>Dialdeído malônico - pesquisa e/ou dosagem</t>
  </si>
  <si>
    <t>P-nitrofenol (para nitrobenzeno) - pesquisa e/ou dosagem</t>
  </si>
  <si>
    <t>P-nitrofenol (para nitrobenzeno)</t>
  </si>
  <si>
    <t>Protoporfirinas livres (para chumbo inorgânico) - pesquisa e/ou dosagem</t>
  </si>
  <si>
    <t>Protoporfirinas livres (para chumbo inorganico)</t>
  </si>
  <si>
    <t>Selênio, dosagem</t>
  </si>
  <si>
    <t>Selenio, dosagem</t>
  </si>
  <si>
    <t>Tiocianato (para cianetos  nitrilas alifáticas) - pesquisa e/ou dosagem</t>
  </si>
  <si>
    <t>Tiocianato (para cianetos  nitrilas alifaticas)</t>
  </si>
  <si>
    <t>Ácido acético - pesquisa e/ou dosagem</t>
  </si>
  <si>
    <t>Apolipoproteína E, genotipagem</t>
  </si>
  <si>
    <t>Hepatite B (qualitativo) PCR - pesquisa</t>
  </si>
  <si>
    <t>Hepatite B - PCR</t>
  </si>
  <si>
    <t>Parvovírus por PCR - pesquisa</t>
  </si>
  <si>
    <t>Parvovirus</t>
  </si>
  <si>
    <t>Rubéola por PCR - pesquisa</t>
  </si>
  <si>
    <t>Rubeola</t>
  </si>
  <si>
    <t>Sífilis por PCR - pesquisa</t>
  </si>
  <si>
    <t xml:space="preserve">Sifilis   </t>
  </si>
  <si>
    <t>Toxoplasmose por PCR - pesquisa</t>
  </si>
  <si>
    <t>Toxoplasmose</t>
  </si>
  <si>
    <t>Detecção de consumo de oxigênio  (O2) por unidade de concentrado de plaquetas (por unidade de concentrado de plaquetas de doador múltiplo)</t>
  </si>
  <si>
    <t>Detecção de consumo de oxigênio (O2) por unidade de concentrado de plaquetas (por unidade de concentrado de plaquetas por aférese)</t>
  </si>
  <si>
    <t>NAT/HBV - por componente hemoterápico - pesquisa e/ou dosagem</t>
  </si>
  <si>
    <t xml:space="preserve">NAT/HBV - por unidade de sangue total - pesquisa e/ou dosagem </t>
  </si>
  <si>
    <t>PCR em tempo real para diagnóstico de adenovírus</t>
  </si>
  <si>
    <t>PCR em tempo real para os vírus para influenza e influenza</t>
  </si>
  <si>
    <t>PCR em tempo real para vírus respiratório sincicial</t>
  </si>
  <si>
    <t>Diagnóstico genético pré-implantação por fish, por sonda</t>
  </si>
  <si>
    <t>Diagnóstico genético pré-implantação por DNA, por sonda de FISH ou por primer de PCR, por amostra</t>
  </si>
  <si>
    <t>Transcrição reversa de RNA, por amostra</t>
  </si>
  <si>
    <t>Necrópsia de adulto/criança e natimorto com suspeita de anomalia genética</t>
  </si>
  <si>
    <t>Necropsia de adultos ou criancas</t>
  </si>
  <si>
    <t>Necrópsia de embrião/feto até 500 gramas</t>
  </si>
  <si>
    <t>Necropsia pre (natimortos) ou pos-natal, com investigacao macro e microscopica de anomalias congenitas, documentacao fotografica e laudo diagnostico (solicitada quando há suspeita de etiologia genetica)</t>
  </si>
  <si>
    <t xml:space="preserve">Procedimento diagnóstico em citometria de imagens </t>
  </si>
  <si>
    <t>Cintilografia com hemácias marcadas</t>
  </si>
  <si>
    <t>Cintilografia cerebral com FDG-18 F, em câmara hibrída</t>
  </si>
  <si>
    <t>Cintilografia de corpo total com FDG-18 F, em câmara híbrida</t>
  </si>
  <si>
    <t>Dacriocintilografia</t>
  </si>
  <si>
    <t xml:space="preserve">RX - Teleperfil em cefalostato - sem traçado </t>
  </si>
  <si>
    <t>Teleperfil em cefalostato - sem tracado</t>
  </si>
  <si>
    <t xml:space="preserve">RX - Teleperfil em cefalostato - com traçado </t>
  </si>
  <si>
    <t>Teleperfil em cefalostato - com tracado</t>
  </si>
  <si>
    <t>RX - Arcada dentária (por arcada)- planilha de não coberto</t>
  </si>
  <si>
    <t>RX - Radiografia peri-apical - planilha não coberto</t>
  </si>
  <si>
    <t>RX - Radiografia oclusal - planilha não coberto</t>
  </si>
  <si>
    <t>Mamotomia por RM (não inclui o exame de imagem)</t>
  </si>
  <si>
    <t>Broncografia unilateral</t>
  </si>
  <si>
    <t>Broncografia  Unilateral</t>
  </si>
  <si>
    <t>Pneumoperitônio (RX)</t>
  </si>
  <si>
    <t>Pneumoperitonio</t>
  </si>
  <si>
    <t xml:space="preserve">Colheita seletiva de sangue para dosagem hormonal </t>
  </si>
  <si>
    <t>US - Histerossonografia</t>
  </si>
  <si>
    <t xml:space="preserve">US - Tridimensional - acrescentar ao exame de base </t>
  </si>
  <si>
    <t>Ecoencefalograma</t>
  </si>
  <si>
    <t xml:space="preserve">TC - Coração - para avaliação do escore de cálcio coronariano </t>
  </si>
  <si>
    <t xml:space="preserve">TC - Escanometria digital </t>
  </si>
  <si>
    <t>TC - Reconstrução tridimensional de qualquer órgão ou estrutura - acrescentar ao exame de base</t>
  </si>
  <si>
    <t>Endoscopia virtual de qualquer órgão ou estrutura por TC - acrescentar ao exame de base</t>
  </si>
  <si>
    <t>TC - Vias urinárias (Urotomografia)</t>
  </si>
  <si>
    <t>TC para planejamento oncológico</t>
  </si>
  <si>
    <t>Estudo funcional (mapeamento cortical por RM)</t>
  </si>
  <si>
    <t>Endoscopia virtual por RM - acrescentar ao exame de base</t>
  </si>
  <si>
    <t xml:space="preserve">RM - Reconstrução tridimensional - acrescentar ao exame de base </t>
  </si>
  <si>
    <t xml:space="preserve">RM - Endorretal </t>
  </si>
  <si>
    <t>RM - Endovaginal</t>
  </si>
  <si>
    <t>RM para planejamento oncológico</t>
  </si>
  <si>
    <t>Radioterapia Intra-operatória (IORT) - por tratamento</t>
  </si>
  <si>
    <t>Radioterapia Rotatória com acelerador linear com fótons e elétrons - por volume tratado e por dia</t>
  </si>
  <si>
    <t>Radioterapia Rotatória com acelerador linear só com fótons - por volume tratado e por dia</t>
  </si>
  <si>
    <t>Radioterapia Rotatória com unidade de cobalto - por volume tratado e por dia</t>
  </si>
  <si>
    <t>Avaliação da função muscular por movimento manual (por membro)</t>
  </si>
  <si>
    <t>Calorimetria direta</t>
  </si>
  <si>
    <t>Prova de Lombard</t>
  </si>
  <si>
    <t>Teste de adaptação patológica (tone decay test)</t>
  </si>
  <si>
    <t>Teste de caminhada de 6 minutos</t>
  </si>
  <si>
    <t>Teste de desempenho anaeróbico em laboratório (T. de Wingate)</t>
  </si>
  <si>
    <t>Teste de exercício dos 4 segundos</t>
  </si>
  <si>
    <t>Teste de exercício em ergômetro   com  determinação  do lactato sanguíneo</t>
  </si>
  <si>
    <t>Teste de SISI</t>
  </si>
  <si>
    <t>Testes aeróbicos em campo com determinação do lactato sanguíneo</t>
  </si>
  <si>
    <t>Testes aeróbicos em campo com medida de gases expirados</t>
  </si>
  <si>
    <t>Testes aeróbicos em campo com telemetria da frequência cardíaca</t>
  </si>
  <si>
    <t>Testes anaeróbicos em campo com determinação do lactato sanguíneo</t>
  </si>
  <si>
    <t>Testes anaeróbicos em campo sem determinação do lactato sanguíneo</t>
  </si>
  <si>
    <t>Testes de aptidão em laboratório (agilidade, equilíbrio, tempo de reação e coordenação)</t>
  </si>
  <si>
    <t>Teste de monitorização contínua da glicose (TMCG)</t>
  </si>
  <si>
    <t>Teste sensibilidade ao sal</t>
  </si>
  <si>
    <t>Teste de sensibilidade ao sal</t>
  </si>
  <si>
    <t>Medida de índice de artelhos com registro gráfico</t>
  </si>
  <si>
    <t>Termometria cutânea (por lateralidade: pescoço, membros, bolsa escrotal, por território peniano)</t>
  </si>
  <si>
    <t>Termometria cutanea (por lateralidade:pescoco, membros, bolsa escrotal, por territorio peniano)</t>
  </si>
  <si>
    <t>Fotopletismografia (venosa ou arterial) por lateralidade ou segmento</t>
  </si>
  <si>
    <t>Medida de pressão segmentar (nos quatro segmentos)</t>
  </si>
  <si>
    <t>Terapia de reposição enzimática por infusão endovenosa, por procedimento</t>
  </si>
  <si>
    <t>Ablação percutânea de tumor (qualquer método)</t>
  </si>
  <si>
    <t>Ecodopplercardiograma intracardíaco</t>
  </si>
  <si>
    <t>Teste de estimulação muscúlo-esquelética "in vitro" (mínimo seis)</t>
  </si>
  <si>
    <t>Teste de fibronectina fetal - indicador bioquímico para parto prematuro</t>
  </si>
  <si>
    <t>Sistema Holter - 12 horas - 1 canal</t>
  </si>
  <si>
    <t>Sistema Holter - 12 horas - 2 ou mais canais</t>
  </si>
  <si>
    <t>Sistema Holter - 24 horas - 1 canal</t>
  </si>
  <si>
    <t>Holter 7 dias</t>
  </si>
  <si>
    <t>Holter cerebral</t>
  </si>
  <si>
    <t>Tilt teste com provas farmacológicas</t>
  </si>
  <si>
    <t>Leme, análise de marcha</t>
  </si>
  <si>
    <t>Terapia fotodinâmica</t>
  </si>
  <si>
    <t>Impedâncio pH-metria esofágica</t>
  </si>
  <si>
    <t>Manometria Biliar</t>
  </si>
  <si>
    <t>Audiometrias de altas frequências</t>
  </si>
  <si>
    <t>Eletrodiagnóstico</t>
  </si>
  <si>
    <t>Prova de Doerfler-Stewart</t>
  </si>
  <si>
    <t>Prova de Stenger</t>
  </si>
  <si>
    <t>Teste de Fowler</t>
  </si>
  <si>
    <t>Espirografia Simples - capacidade vital lenta</t>
  </si>
  <si>
    <t>Regulação ventilatória - 1) medida de ventilação e do padrão ventilatório</t>
  </si>
  <si>
    <t>Regulação ventilatória - 2) determinação da pressão de oclusão</t>
  </si>
  <si>
    <t>Regulação ventilatória - 3) resposta a hipoxia e hipercapnia</t>
  </si>
  <si>
    <t>Aplicação de plasma de argônio por endoscopia digestiva alta</t>
  </si>
  <si>
    <t>Aplicação de plasma de argônio por broncoscopia</t>
  </si>
  <si>
    <t>Aplicação de plasma de argônio por colonoscopia</t>
  </si>
  <si>
    <t>Aplicação de plasma de argônio por sigmoidoscopia</t>
  </si>
  <si>
    <t>6-Monoacetilmorfina urinária</t>
  </si>
  <si>
    <t>7 Dihidrocolesterol, dosagem</t>
  </si>
  <si>
    <t>Ácido Gama-hidroxibutirico, dosagem soro</t>
  </si>
  <si>
    <t>AP 50, dosagem</t>
  </si>
  <si>
    <t>Atividade de precalicreina</t>
  </si>
  <si>
    <t>Beta 2 transferrina</t>
  </si>
  <si>
    <t>Cartilagem oligomérica proteína (COMP)</t>
  </si>
  <si>
    <t>Cistatina C</t>
  </si>
  <si>
    <t>Clearance de amilase</t>
  </si>
  <si>
    <t>Colágeno ensaio de ligação</t>
  </si>
  <si>
    <t>Gordura fecal, pesquisa de</t>
  </si>
  <si>
    <t>Helicobacter pylori nas fezes</t>
  </si>
  <si>
    <t>Lactoferrina fecal</t>
  </si>
  <si>
    <t xml:space="preserve">Nitrôgenio fecal, dosagem </t>
  </si>
  <si>
    <t>Toxina botuliníca, pesquisa (fezes)</t>
  </si>
  <si>
    <t>Resíduos alimentares, identificação, fezes</t>
  </si>
  <si>
    <t>Elastase pancreática fecal</t>
  </si>
  <si>
    <t>Fibrinopeptídeo A, antígeno</t>
  </si>
  <si>
    <t>Hemoglobina A2, cromatografia</t>
  </si>
  <si>
    <t>Hemoglobina cromatografia</t>
  </si>
  <si>
    <t>TAT - complexo Trombina/Antitrombiona</t>
  </si>
  <si>
    <t>Adenograma (inclui hemograma)</t>
  </si>
  <si>
    <t>Alfa 1 anti tripsina, fenotipagem</t>
  </si>
  <si>
    <t>Analisador da função plaquetaria PFA-100</t>
  </si>
  <si>
    <t>Ameba, pesquisa antígeno nas fezes, Elisa</t>
  </si>
  <si>
    <t>Anti 68 KD (Cóclea)</t>
  </si>
  <si>
    <t>Anti citosol hepático</t>
  </si>
  <si>
    <t>Anti cromatina - IgG</t>
  </si>
  <si>
    <t>Anti GM1 - IgG/IgM</t>
  </si>
  <si>
    <t>Anti HU (Western Blot)</t>
  </si>
  <si>
    <t>Anti KU</t>
  </si>
  <si>
    <t>Anti parainfluenza tipo 1,2,3</t>
  </si>
  <si>
    <t>Anti PCNA</t>
  </si>
  <si>
    <t>Anti RI (Western Blot)</t>
  </si>
  <si>
    <t>Anti ribossomal P</t>
  </si>
  <si>
    <t>Anti transglutaminase tecidual - IgG</t>
  </si>
  <si>
    <t>Anti YO</t>
  </si>
  <si>
    <t>Anti YO líquor</t>
  </si>
  <si>
    <t>Anticorpos anti 21 hidroxilase</t>
  </si>
  <si>
    <t>Anticorpos anti anexina</t>
  </si>
  <si>
    <t>Anticorpos anti antígeno hepático solúvel</t>
  </si>
  <si>
    <t>Anticorpos anti coccidióides, soro</t>
  </si>
  <si>
    <t>Anticorpos anti colágeno tipo 2</t>
  </si>
  <si>
    <t>Anticorpos anti fator intrinseco</t>
  </si>
  <si>
    <t>Anticorpos anti febre, qualquer soro</t>
  </si>
  <si>
    <t xml:space="preserve">Anticorpos anti Fibrilarina </t>
  </si>
  <si>
    <t>Anticorpos anti fosfatidilserina - IgA/IgG/IgM</t>
  </si>
  <si>
    <t>Anticorpos anti granulócitos</t>
  </si>
  <si>
    <t>Anticorpos anti Hantavirus</t>
  </si>
  <si>
    <t>Anticorpos anti líquor bartonella</t>
  </si>
  <si>
    <t xml:space="preserve">Anticorpos anti líquor gangliosídeo, painel </t>
  </si>
  <si>
    <t>Anticorpos anti líquor GM1</t>
  </si>
  <si>
    <t xml:space="preserve">Anticorpos anti MAG </t>
  </si>
  <si>
    <t xml:space="preserve">Anticorpos anti MI-2 auto </t>
  </si>
  <si>
    <t>Anticorpos anti Mielina</t>
  </si>
  <si>
    <t>Anticorpos anti neuronal nuclear 1 e 2 LCR</t>
  </si>
  <si>
    <t>Anticorpos anti pele</t>
  </si>
  <si>
    <t>Anticorpos anti PM1</t>
  </si>
  <si>
    <t>Anticorpos anti reticulina</t>
  </si>
  <si>
    <t>Anticorpos anti strongilóides</t>
  </si>
  <si>
    <t>Anticorpos anti sulfatídeo</t>
  </si>
  <si>
    <t>Anticorpos anti vírus herpes  6 líquor - IgG/IgM</t>
  </si>
  <si>
    <t>Anticorpos anti vírus herpes 6</t>
  </si>
  <si>
    <t>Anticorpos anti vírus rábico</t>
  </si>
  <si>
    <t>Anticorpos arbovírus, painel</t>
  </si>
  <si>
    <t>Anticorpos Beta 2 glicoproteina I  - IgG/IgM/IgA</t>
  </si>
  <si>
    <t>Anticorpos contra canal de cálcio regulado por voltagem</t>
  </si>
  <si>
    <t>Anticorpos Coxsackie A, outros materiais</t>
  </si>
  <si>
    <t>Anticorpos CV2 auto, soro</t>
  </si>
  <si>
    <t xml:space="preserve">Anticorpos Desmogleina tipo 1 e 3 </t>
  </si>
  <si>
    <t>Anticorpos Fosfatidilcolina - IgG/IgM/IgA</t>
  </si>
  <si>
    <t>Anticorpos Gangliosídeos, soro</t>
  </si>
  <si>
    <t>Anticorpos Gd1A - IgG</t>
  </si>
  <si>
    <t>Anticorpos Gd1A - IgM</t>
  </si>
  <si>
    <t>Anticorpos Gd1B - IgG</t>
  </si>
  <si>
    <t>Babesia microti em líquor</t>
  </si>
  <si>
    <t>Coccidióides em líquor</t>
  </si>
  <si>
    <t>Líquor cisticercose Western Blot</t>
  </si>
  <si>
    <t>Líquor encefalite, painel</t>
  </si>
  <si>
    <t>Líquor imunofenotipagem T e B</t>
  </si>
  <si>
    <t>Líquor índice IgG para citomegalovirus</t>
  </si>
  <si>
    <t>Líquor látex para meningite</t>
  </si>
  <si>
    <t>Azul de nilo no líquido amniótico</t>
  </si>
  <si>
    <t>Chlamydia pneumoniae, painel</t>
  </si>
  <si>
    <t>CMV para imunofluorescência direta</t>
  </si>
  <si>
    <t>Cultura para listeria</t>
  </si>
  <si>
    <t>Gardnerella, cultura</t>
  </si>
  <si>
    <t>Helicobacter pylori, cultura de biópsia</t>
  </si>
  <si>
    <t>Herpes para imunofluorescência direta</t>
  </si>
  <si>
    <t>Poder bactericida (pós administração de antibiótico)</t>
  </si>
  <si>
    <t>Streptococcus B hemol cultura qualquer material</t>
  </si>
  <si>
    <t>Trichomonas, cultura para</t>
  </si>
  <si>
    <t>Yersinia enterocolitica</t>
  </si>
  <si>
    <t>Demodex folliculorum, pesquisa</t>
  </si>
  <si>
    <t>Influenza vírus, isolamento</t>
  </si>
  <si>
    <t>Lactamase, teste da cepa</t>
  </si>
  <si>
    <t>Acanthamoeba, pesquisa, vários materiais</t>
  </si>
  <si>
    <t>Acanthamoeba, cultura</t>
  </si>
  <si>
    <t>Corynebacterium diphiteriae, pesquisa</t>
  </si>
  <si>
    <t>Pesquisa de VRE</t>
  </si>
  <si>
    <t>Fenciclidina na urina (amostra isolada)</t>
  </si>
  <si>
    <t>Ferro urinário (urina 24h)</t>
  </si>
  <si>
    <t>Gordura na urina, pesquisa de</t>
  </si>
  <si>
    <t>MDMA (Êxtase), triagem (urina)</t>
  </si>
  <si>
    <t>Pesquisa de espermatozóide na urina</t>
  </si>
  <si>
    <t>Urina, pesquisa antígeno para Legionella</t>
  </si>
  <si>
    <t>Urocitograma</t>
  </si>
  <si>
    <t>Cálculo biliar, análise química</t>
  </si>
  <si>
    <t>Cristalografia análise de cálculo</t>
  </si>
  <si>
    <t>Esclerose múltipla, painel</t>
  </si>
  <si>
    <t>Pepsinogenio 2</t>
  </si>
  <si>
    <t>Perfil para líquidos biológicos</t>
  </si>
  <si>
    <t>Proteína 14-3-3</t>
  </si>
  <si>
    <t>Prova de restrição calórica</t>
  </si>
  <si>
    <t>Prova fármaco-dinâmica</t>
  </si>
  <si>
    <t>Semiologia para impotência</t>
  </si>
  <si>
    <t>Sexagem fetal</t>
  </si>
  <si>
    <t>Vírus respiratório, triagem aspirado nasofaringeo</t>
  </si>
  <si>
    <t>Vírus respiratório, triagem lavado nasofaringeo</t>
  </si>
  <si>
    <t>Vírus respiratório, triagem secreção orofaringe</t>
  </si>
  <si>
    <t>Vírus respiratório, triagem secreção traqueal</t>
  </si>
  <si>
    <t>Vírus respiratório, triagem swab nasal</t>
  </si>
  <si>
    <t>Teste respiratório da xylose</t>
  </si>
  <si>
    <t>Teste respiratório de intolerância a frutose</t>
  </si>
  <si>
    <t>Teste respiratório de intolerância a glicose</t>
  </si>
  <si>
    <t>Teste respiratório de intolerânica a lactose</t>
  </si>
  <si>
    <t>Teste respiratório de intolerância a sacarose</t>
  </si>
  <si>
    <t>Teste respiratório de intolerância a sorbitol</t>
  </si>
  <si>
    <t>Teste respiratório da lactulose (8 amostras)</t>
  </si>
  <si>
    <t>Berílio, soro</t>
  </si>
  <si>
    <t>Brometo, sangue total</t>
  </si>
  <si>
    <t>SCIH tipagem molecular de bactérias</t>
  </si>
  <si>
    <t>Clonalidade para células B, detecção por PCR, vários materiais</t>
  </si>
  <si>
    <t>Clonalidade para células T, detecção por PCR, sangue total</t>
  </si>
  <si>
    <t>Coronavirus, detecção por PCR</t>
  </si>
  <si>
    <t>Hepatite B, genotipagem</t>
  </si>
  <si>
    <t>Herpes vírus humano 1,2 por PCR</t>
  </si>
  <si>
    <t>Herpes vírus humano 6,7 por PCR</t>
  </si>
  <si>
    <t>Herpes vírus humano 8 por PCR</t>
  </si>
  <si>
    <t>Herpes vírus zoster, (Varicella) por PCR</t>
  </si>
  <si>
    <t>Clostridium Difficile Toxigênico, pesquisa DNA, fezes</t>
  </si>
  <si>
    <t>Detecção de bactérias e fungos em sangue periférico (Septifast), por PCR</t>
  </si>
  <si>
    <t>Análise de quimerismo pós transplante (STR), cada</t>
  </si>
  <si>
    <t>Teste de biologia molecular para hiperplasia adrenal congênita</t>
  </si>
  <si>
    <t>Pesquisa de mutação pré-core vírus hepatite B</t>
  </si>
  <si>
    <t>TMA qualitativo para hepatite C</t>
  </si>
  <si>
    <t>Adiponectina</t>
  </si>
  <si>
    <t>Anabolizantes esteróides na urina (amostra isolada)</t>
  </si>
  <si>
    <t>Androsterona</t>
  </si>
  <si>
    <t>Angiotensina II</t>
  </si>
  <si>
    <t>Anticorpos antinucleossomo, soro</t>
  </si>
  <si>
    <t>Antígenos prostático específico complexado, soro</t>
  </si>
  <si>
    <t>Aquaporina 4 (AQP4)</t>
  </si>
  <si>
    <t>Capacidade de ligação da vitamina B12</t>
  </si>
  <si>
    <t>Corticosterona</t>
  </si>
  <si>
    <t>CRH</t>
  </si>
  <si>
    <t>Cromogranina A, soro</t>
  </si>
  <si>
    <t>Curva de peptídeo C e insulina</t>
  </si>
  <si>
    <t xml:space="preserve">Curva glicêmica (7 dosagens) via oral ou endovenosa ou potencializada </t>
  </si>
  <si>
    <t>DCB</t>
  </si>
  <si>
    <t>Dehidro rodamina teste de oxidação</t>
  </si>
  <si>
    <t>Dosagem de 18 hidroxicortisterona</t>
  </si>
  <si>
    <t>Dosagem de ácido trans-mucônico em urina</t>
  </si>
  <si>
    <t>Fator de crescimento vascular endotelial (VEGF)</t>
  </si>
  <si>
    <t>Fator II de crescimento, símile a insulina</t>
  </si>
  <si>
    <t>Fator liberador hormônio do crescimento GH</t>
  </si>
  <si>
    <t>Glicosuria fracionada (4 dosagens)</t>
  </si>
  <si>
    <t>Globulina ligadora do cortisol</t>
  </si>
  <si>
    <t>Hipoglicemiantes (sulfonilurea painel)</t>
  </si>
  <si>
    <t>Hormônio anti muleriano</t>
  </si>
  <si>
    <t>Hormônio estimulador do alfa melanócito</t>
  </si>
  <si>
    <t>ICA 512</t>
  </si>
  <si>
    <t>IGFBP-1</t>
  </si>
  <si>
    <t>IGFBP-2</t>
  </si>
  <si>
    <t xml:space="preserve">Índice de recuperação da tireoglobulina </t>
  </si>
  <si>
    <t>Megateste</t>
  </si>
  <si>
    <t>Melatonina (sangue)</t>
  </si>
  <si>
    <t>Monitorização de glicose 1 dia</t>
  </si>
  <si>
    <t>Monitorização de glicose 2 dias</t>
  </si>
  <si>
    <t>Monitorização de glicose 3 dias</t>
  </si>
  <si>
    <t>Pregnenolona, dosagem</t>
  </si>
  <si>
    <t>Pró-insulina</t>
  </si>
  <si>
    <t>Proteína ligadora hormônio de crescimento GH</t>
  </si>
  <si>
    <t>Receptor fator de crescimento epidermal</t>
  </si>
  <si>
    <t>Sub-unidade Alfa hormônios glicoproteicos</t>
  </si>
  <si>
    <t>Sub-unidade Beta da gonadotrofina coriônica livre</t>
  </si>
  <si>
    <t>Teste de reserva funcional com l-arginina</t>
  </si>
  <si>
    <t>Tetrahidroaldosterona</t>
  </si>
  <si>
    <t>TRH, dosagem do</t>
  </si>
  <si>
    <t>Curva insulínica e glicêmica (7 dosagens)</t>
  </si>
  <si>
    <t>Curva insulínica e glicêmica (8 dosagens)</t>
  </si>
  <si>
    <t>Curva insulínica e glicêmica (9 dosagens)</t>
  </si>
  <si>
    <t>Curva glicêmica prolongada (7 dosagens)</t>
  </si>
  <si>
    <t>C-Telopeptídeo</t>
  </si>
  <si>
    <t>Grelina, polipeptídeo liberador da gastrina, dosagem</t>
  </si>
  <si>
    <t>Testosterona na saliva, dosagem</t>
  </si>
  <si>
    <t>Teste de estímulo para cortisol com insulina (cada)</t>
  </si>
  <si>
    <t>Teste para CRH para dosar ACTH e cortisol</t>
  </si>
  <si>
    <t>Curva de HGH com clonidina (cada dosagem)</t>
  </si>
  <si>
    <t>Prova de Testosterona, após HCG sem fornecimento do medicamento (por dosagem)</t>
  </si>
  <si>
    <t>APT teste</t>
  </si>
  <si>
    <t>Atividade de protease fator Von Willebrand</t>
  </si>
  <si>
    <t>Células tumorais circulante mama Cellsearch</t>
  </si>
  <si>
    <t>Coenzima Q10</t>
  </si>
  <si>
    <t>Fator alfa necrose tumoral</t>
  </si>
  <si>
    <t>Fator B properdin, dosagem soro</t>
  </si>
  <si>
    <t>Ferro medula óssea</t>
  </si>
  <si>
    <t>Índice de segmentação dos neutrófilos</t>
  </si>
  <si>
    <t>Linfócitos, cultura com candida albicans</t>
  </si>
  <si>
    <t>Molibidenio (sangue)</t>
  </si>
  <si>
    <t>Pesquisa de alfa talassemia</t>
  </si>
  <si>
    <t>Pesquisa de beta talassemia</t>
  </si>
  <si>
    <t>Protrombina fragmento 1 e 2</t>
  </si>
  <si>
    <t>Prova funcional DDAVP - hemofilia</t>
  </si>
  <si>
    <t>Viscosidade plasmática ou sanguínea</t>
  </si>
  <si>
    <t>Disfibrinogenemia, pesquisa</t>
  </si>
  <si>
    <t>HPA1 genotipagem</t>
  </si>
  <si>
    <t>Anti-fator Xa, atividade</t>
  </si>
  <si>
    <t>Imunofenotipagem Imunod nível 2</t>
  </si>
  <si>
    <t>Colesterol esterificado</t>
  </si>
  <si>
    <t>Dexametasona</t>
  </si>
  <si>
    <t>Dióxido de carbono, dosagem</t>
  </si>
  <si>
    <t>Dosagem de cafeína</t>
  </si>
  <si>
    <t>Dosagem de cortisona</t>
  </si>
  <si>
    <t>Dosagem de eletrólitos (sol. diálise)</t>
  </si>
  <si>
    <t>Dosagem de metilfenidato</t>
  </si>
  <si>
    <t>Dosagem de mitotane</t>
  </si>
  <si>
    <t>Dosagem de pema, soro</t>
  </si>
  <si>
    <t>Drogas de abuso, triagem</t>
  </si>
  <si>
    <t>Estrôncio, dosagem</t>
  </si>
  <si>
    <t>Haloperidol, dosagem</t>
  </si>
  <si>
    <t>Inibina A</t>
  </si>
  <si>
    <t>Inibina B, dosagem</t>
  </si>
  <si>
    <t>Interleucina 10</t>
  </si>
  <si>
    <t>Interleucina 1B</t>
  </si>
  <si>
    <t>Interleucina 6</t>
  </si>
  <si>
    <t>Isoenzimas de CPK</t>
  </si>
  <si>
    <t>Isotretinoina, dosagem</t>
  </si>
  <si>
    <t>Ketamina, dosagem soro</t>
  </si>
  <si>
    <t>Kunkel (sulfato de zinco), reação de</t>
  </si>
  <si>
    <t>Lindane, dosagem</t>
  </si>
  <si>
    <t>Maconha, dosagem soro</t>
  </si>
  <si>
    <t>Macroamilase</t>
  </si>
  <si>
    <t>Metanefrinas plasmáticas</t>
  </si>
  <si>
    <t>Morfina (sangue)</t>
  </si>
  <si>
    <t>Nicotina qualitativa urina (amostra isolada)</t>
  </si>
  <si>
    <t>Nifedipina, dosagem</t>
  </si>
  <si>
    <t>Opiáceos quantitativo (urina)</t>
  </si>
  <si>
    <t>Painel qualitativo para diurético (urina)</t>
  </si>
  <si>
    <t>Pesquisa de nitritos</t>
  </si>
  <si>
    <t>Polipeptídeo pancreático</t>
  </si>
  <si>
    <t>Reserpina, dosagem</t>
  </si>
  <si>
    <t>Resistência a proteína C ativada</t>
  </si>
  <si>
    <t>Respiridona, dosagem</t>
  </si>
  <si>
    <t>Serotonina (sangue)</t>
  </si>
  <si>
    <t>Somatostatina</t>
  </si>
  <si>
    <t>Substância P, dosagem</t>
  </si>
  <si>
    <t>Tioridazina, dosagem</t>
  </si>
  <si>
    <t>Titânio, dosagem</t>
  </si>
  <si>
    <t>Toxina botulinica, pesquisa (alimentos)</t>
  </si>
  <si>
    <t>Toxina botulinica, pesquisa (sangue)</t>
  </si>
  <si>
    <t>Trifluoperazina, dosagem soro</t>
  </si>
  <si>
    <t>Triptase, dosagem</t>
  </si>
  <si>
    <t>Vanádio, dosagem</t>
  </si>
  <si>
    <t>Clorpromazina, dosagem</t>
  </si>
  <si>
    <t>Heroína, dosagem</t>
  </si>
  <si>
    <t>Heroína, dosagem, cabelo</t>
  </si>
  <si>
    <t>Interleucina 4, dosagem</t>
  </si>
  <si>
    <t>Interleucina 8, dosagem</t>
  </si>
  <si>
    <t>Iodo, dosagem na urina</t>
  </si>
  <si>
    <t>Isopropanol, sangue total</t>
  </si>
  <si>
    <t>Lioresal, dosagem</t>
  </si>
  <si>
    <t>Isopropanol, urina</t>
  </si>
  <si>
    <t>LSD, dosagem</t>
  </si>
  <si>
    <t>LSD, dosagem cabelo</t>
  </si>
  <si>
    <t>Macrocreatinoquinase, pesquisa</t>
  </si>
  <si>
    <t>Manganes eritrocitário, dosagem</t>
  </si>
  <si>
    <t>Opiaceos, detecção</t>
  </si>
  <si>
    <t>Opiaceos, detecção no cabelo</t>
  </si>
  <si>
    <t>Serotonina, dosagem urinária</t>
  </si>
  <si>
    <t>Tetrahidrocanabinol (maconha), dosagem</t>
  </si>
  <si>
    <t>Tetrahidrocanabinol (maconha), dosagem, cabelo</t>
  </si>
  <si>
    <t>Vitamina H (Biotina), dosagem</t>
  </si>
  <si>
    <t>Zolpidem, dosagem</t>
  </si>
  <si>
    <t>Ácido 2 Tio-Tiazolidina 4 carboxílico</t>
  </si>
  <si>
    <t>Neopterina, dosagem</t>
  </si>
  <si>
    <t>N-Metil formamida, dosagem</t>
  </si>
  <si>
    <t>Piretróides inseticidas, dosagem</t>
  </si>
  <si>
    <t>Superoxido dismutase, dosagem</t>
  </si>
  <si>
    <t>Vitamina B5 (Pantofenato), dosagem</t>
  </si>
  <si>
    <t>Creatina eritrocitária</t>
  </si>
  <si>
    <t>Radicais livre no soro</t>
  </si>
  <si>
    <t>Radicais livre na urina</t>
  </si>
  <si>
    <t>Teste de absorção de triglicérides (sobrecarga)</t>
  </si>
  <si>
    <t>Carnitina, dosagem</t>
  </si>
  <si>
    <t>Cistatina C, dosagem no sangue</t>
  </si>
  <si>
    <t>Cocaína, dosagem, sangue total</t>
  </si>
  <si>
    <t>Colesterol LDL peroxidada</t>
  </si>
  <si>
    <t>Transcobalamina, dosagem</t>
  </si>
  <si>
    <t>Acetoacetato, dosagem</t>
  </si>
  <si>
    <t>Biperideno, dosagem</t>
  </si>
  <si>
    <t>Catalase eritrocitária</t>
  </si>
  <si>
    <t>1,3-Beta-D-Glucan, soro</t>
  </si>
  <si>
    <t>Anticorpos GQ1B - IgG</t>
  </si>
  <si>
    <t>Anticorpos Hama</t>
  </si>
  <si>
    <t>Anticorpos neutralizado do interferon</t>
  </si>
  <si>
    <t>Anticorpos PLA-2, soro</t>
  </si>
  <si>
    <t>Anticorpos protombina - IgG/IgM</t>
  </si>
  <si>
    <t>Anticorpos vírus Herpes  8</t>
  </si>
  <si>
    <t>Antigenemia para citomegalovirus</t>
  </si>
  <si>
    <t>Antígenos de aspergillus galactomannan</t>
  </si>
  <si>
    <t>Antígenos inalatórios anticorpos</t>
  </si>
  <si>
    <t>Antígenos proteinas S</t>
  </si>
  <si>
    <t>BTA qualitatitvo na urina (amostra isolada)</t>
  </si>
  <si>
    <t>C6 complemento</t>
  </si>
  <si>
    <t>C7 complemento</t>
  </si>
  <si>
    <t>C8 complemento</t>
  </si>
  <si>
    <t>C9 complemento</t>
  </si>
  <si>
    <t>Campylobacter, sorologia</t>
  </si>
  <si>
    <t>Cisticercose Western Blot</t>
  </si>
  <si>
    <t xml:space="preserve">Coxsackie A, </t>
  </si>
  <si>
    <t>Detecção antígeno histoplasma (urina)</t>
  </si>
  <si>
    <t>Detecção de CMV para RNA nasba</t>
  </si>
  <si>
    <t>Detecção de enterovirus no líquor</t>
  </si>
  <si>
    <t>Entamoeba histolytica, pesquisa (abscesso hepático)</t>
  </si>
  <si>
    <t>Epstein BARR antígeno nuclear - IgM</t>
  </si>
  <si>
    <t>Esquisocitos, pesquisa de</t>
  </si>
  <si>
    <t>Febre amarela, sorologia</t>
  </si>
  <si>
    <t>Febre do mediterrâneo</t>
  </si>
  <si>
    <t>Fenotiazinas qualitativas urina</t>
  </si>
  <si>
    <t>Fenotipagem virtual para HIV</t>
  </si>
  <si>
    <t>Fosfatidil glicerol - IgG/IgM/IgA</t>
  </si>
  <si>
    <t>Fosfatidiletanolamina - IgG/IgM/IgA</t>
  </si>
  <si>
    <t>Heptimax, dosagem</t>
  </si>
  <si>
    <t>Herpes vírus 7 - IgG/IgM</t>
  </si>
  <si>
    <t>Herpes vírus, citologia (pesquisa de células herpet) ou IFD</t>
  </si>
  <si>
    <t>Hipersensibilidade pneumonite triagem</t>
  </si>
  <si>
    <t>Histoplasma, pesquisa de</t>
  </si>
  <si>
    <t>Isoprostano</t>
  </si>
  <si>
    <t>Kleihauer</t>
  </si>
  <si>
    <t>Mata autoanticorpo</t>
  </si>
  <si>
    <t>Neisseria meningitidis IgG resp vacinal</t>
  </si>
  <si>
    <t>Painel para meningoencefalite (líquor)</t>
  </si>
  <si>
    <t>Perfil para anticorpos anti gangliosídeo</t>
  </si>
  <si>
    <t>Pesquisa antígeno da legionella</t>
  </si>
  <si>
    <t>Pesquisa de antígenos de giardia lamblia</t>
  </si>
  <si>
    <t>Pesquisa de células Tzanck</t>
  </si>
  <si>
    <t>Pesquisa de influenza A e B por imunofluorescência</t>
  </si>
  <si>
    <t>Pesquisa direta anticorpos anti plaqueta - IgG</t>
  </si>
  <si>
    <t>Pesquisa para Gardnerella</t>
  </si>
  <si>
    <t>Pesquisa para haemophilus ducreyi</t>
  </si>
  <si>
    <t>Pesquisa rápida para influenza A e B</t>
  </si>
  <si>
    <t>Pesquisa rápida para vírus sincicial respiratório</t>
  </si>
  <si>
    <t>Plaquetas induzidas por heparina anticorpo</t>
  </si>
  <si>
    <t>Proteína C antígeno</t>
  </si>
  <si>
    <t>Proteína ligadora fração C4 complemento</t>
  </si>
  <si>
    <t>Proteína para ribossomal anticorpo soro</t>
  </si>
  <si>
    <t>Reatividade contra painel de linfócitos</t>
  </si>
  <si>
    <t>Receptor de interleucina 2</t>
  </si>
  <si>
    <t>Rubéola, IHA para</t>
  </si>
  <si>
    <t>Screening para anticorpos anti HLA</t>
  </si>
  <si>
    <t>Sorologia para Babesia microti</t>
  </si>
  <si>
    <t>Sorologia para febre da montanha rochosa</t>
  </si>
  <si>
    <t>Sub-classes de IgA</t>
  </si>
  <si>
    <t>T3 autoanticorpo</t>
  </si>
  <si>
    <t>T4 autoanticorpo</t>
  </si>
  <si>
    <t>Tularemia, anti</t>
  </si>
  <si>
    <t>Unidades avançadas - triagem HCG</t>
  </si>
  <si>
    <t>Vírus respiratório, pesquisa rápida</t>
  </si>
  <si>
    <t>West Nile sorologia líquor LCR</t>
  </si>
  <si>
    <t>Filagrina, anticorpos IgG</t>
  </si>
  <si>
    <t>Bartonella, anticorpos IgG</t>
  </si>
  <si>
    <t>Bartonella, anticorpos IgM</t>
  </si>
  <si>
    <t>Borrelia burgdorferi em líquor, anticorpos IgG</t>
  </si>
  <si>
    <t>Borrelia burgdorferi em líquor, anticorpos IgM</t>
  </si>
  <si>
    <t>Calprotectina, detecção nas fezes</t>
  </si>
  <si>
    <t>Contraimunoeletroforese</t>
  </si>
  <si>
    <t>Bordetella pertussis (Coqueluche) anticorpos IgG</t>
  </si>
  <si>
    <t>Coxiella burnetti (febre Q), anticorpos IgG</t>
  </si>
  <si>
    <t>Coxiella burnetti (febre Q), anticorpos IgM</t>
  </si>
  <si>
    <t>Coxsackie A9, anticorpos IgM</t>
  </si>
  <si>
    <t>Imunoglobulina M, dosagem no líquor</t>
  </si>
  <si>
    <t>LKM, pesquisa de anticorpos por Western Blot</t>
  </si>
  <si>
    <t>Norovirus, pesquisa</t>
  </si>
  <si>
    <t>Profilagrina, anticorpos IgG</t>
  </si>
  <si>
    <t>Proteinase 3, anticorpo</t>
  </si>
  <si>
    <t>Quantiferon tb gold test</t>
  </si>
  <si>
    <t>SP 100/PML, anticorpo IgG</t>
  </si>
  <si>
    <t>Neuronal nuclear IgG, anticorpos, soro</t>
  </si>
  <si>
    <t>Complemento C1 R, pesquisa e/ou dosagem</t>
  </si>
  <si>
    <t>Gangliosídeo 4, anticorpos</t>
  </si>
  <si>
    <t>Antígenos de histocompatibilidade (séries A ou B)</t>
  </si>
  <si>
    <t>Anticorpos contra canal de potássio regulado por voltagem</t>
  </si>
  <si>
    <t>Fosfatidilserina, anticorpos IgG</t>
  </si>
  <si>
    <t>Fosfatidilserina, anticorpos IgM</t>
  </si>
  <si>
    <t>Fosfatidilserina, anticorpos IgA</t>
  </si>
  <si>
    <t>HU (anti neurônio), anticorpos</t>
  </si>
  <si>
    <t>Cadeias leves livres Kappa/Lambda, dosagem, sangue</t>
  </si>
  <si>
    <t>Cadeias leves livres Kappa/Lambda, dosagem, líquor</t>
  </si>
  <si>
    <t>Chlamydia pneumoniae, anticorpos, IgA</t>
  </si>
  <si>
    <t>CTX interligadores C terminais</t>
  </si>
  <si>
    <t>Profilagrina, anticorpos, soro</t>
  </si>
  <si>
    <t>Filagrina, anticorpos, soro</t>
  </si>
  <si>
    <t>Glicoproteína Beta 2, anticorpos, IgG</t>
  </si>
  <si>
    <t>Glicoproteína Beta 2, anticorpos, IgM</t>
  </si>
  <si>
    <t>Glicoproteína Beta 2, anticorpos, IgA</t>
  </si>
  <si>
    <t>Imunoglobulina G, líquor</t>
  </si>
  <si>
    <t>Mitocôndria, pesquisa de anticorpos por Western Blot, soro</t>
  </si>
  <si>
    <t>Saccharomyces cerevisiae (ASCA), anticorpos, IgA</t>
  </si>
  <si>
    <t>Saccharomyces cerevisiae (ASCA), anticorpos, IgG</t>
  </si>
  <si>
    <t>Receptor insulina, anticorpos</t>
  </si>
  <si>
    <t>Rotavírus, anticorpos</t>
  </si>
  <si>
    <t>Antígeno HTLV III (HIV), EIE</t>
  </si>
  <si>
    <t>Estreptococus A, sorologia</t>
  </si>
  <si>
    <t>Imunoglobulina A, dosagem no líquor</t>
  </si>
  <si>
    <t>Trichinella Spiralis, anticorpos</t>
  </si>
  <si>
    <t>RNA Polimerase III, anticorpos</t>
  </si>
  <si>
    <t>Mycobacterium Tuberculosis, IgM, anticorpos</t>
  </si>
  <si>
    <t>Células Sesary, pesquisa</t>
  </si>
  <si>
    <t>Determinação de Apoptose</t>
  </si>
  <si>
    <t>Tiroxina Fostase (IA2), anticorpos</t>
  </si>
  <si>
    <t>Ehrlichia chaffeensis, sorologia para</t>
  </si>
  <si>
    <t>Toxina butoliníca A, anticorpo</t>
  </si>
  <si>
    <t>Concentrado de hemácias CMV negativos</t>
  </si>
  <si>
    <t>Genotipagem Duffy_Gata</t>
  </si>
  <si>
    <t>Genotipagem Kell</t>
  </si>
  <si>
    <t>Genotipagem Kidd</t>
  </si>
  <si>
    <t>Genotipagem para zigosidade D</t>
  </si>
  <si>
    <t>Genotipagem RhD parcial</t>
  </si>
  <si>
    <t>Imunofluorescência direta de pele</t>
  </si>
  <si>
    <t>Descalcificação de tecido, anatomia patológica</t>
  </si>
  <si>
    <t>NAT teste de ácido nucleico HIV/HCV/HBV</t>
  </si>
  <si>
    <t>S. Anticorpo anti-CMV (IgG), por unidade de sangue total</t>
  </si>
  <si>
    <t>S. Anticorpo anti-CMV (IgM), por unidade de sangue total</t>
  </si>
  <si>
    <t>Concentrado de hemácias raras congeladas</t>
  </si>
  <si>
    <t>Fotoférese</t>
  </si>
  <si>
    <t>Genotipagem completa plaquetária (HPA 1, 6 e 15)</t>
  </si>
  <si>
    <t>Genotipagem HPA por sistema</t>
  </si>
  <si>
    <t>Genotipagem RHD, Cc, Ec, Pse, K, Kid, Df, Gata</t>
  </si>
  <si>
    <t>Genotipagem RHD, Cc, Ee, Pseudogene</t>
  </si>
  <si>
    <t>Genotipagem RHD, Cc, Ee, Pseudogene, Kell</t>
  </si>
  <si>
    <t>Genotipagem Ss</t>
  </si>
  <si>
    <t>Granulócitos CMV negativos</t>
  </si>
  <si>
    <t>Pesquisa de hemolisina</t>
  </si>
  <si>
    <t>Pesquisa e identificação de anticorpos plaquetários (MAIPA)</t>
  </si>
  <si>
    <t>Plaquetaférese CMV negativos</t>
  </si>
  <si>
    <t>Plaquetaférese HLA compatível</t>
  </si>
  <si>
    <t>Técnicas de adsorção</t>
  </si>
  <si>
    <t>Citocromo P450 2C19 genotipagem</t>
  </si>
  <si>
    <t>Colinesterase, estudo genético</t>
  </si>
  <si>
    <t>Diabetes tipo MODY 2, teste genético</t>
  </si>
  <si>
    <t>Diabetes tipo MODY 3, teste genético</t>
  </si>
  <si>
    <t>Receptor 4 do melanocorticotropina, estudo molecular do gene</t>
  </si>
  <si>
    <t>Sensibilidade genética a Warfarina padrão</t>
  </si>
  <si>
    <t>MPL W515 e MPL S505 análise mutacional</t>
  </si>
  <si>
    <t>Células B painel de linfoma, Burkitt's -T(8;14); Folicular - T(14;14) e células de manto - T(11;14), FISH</t>
  </si>
  <si>
    <t>Identificação genética - exame de paternidade (cada pessoa)</t>
  </si>
  <si>
    <t xml:space="preserve">Detecção/tipagem herpes vírus 1/2 líquor </t>
  </si>
  <si>
    <t>Absorção de gorduras</t>
  </si>
  <si>
    <t>Perdas proteicas</t>
  </si>
  <si>
    <t xml:space="preserve">RX - Abreugrafia 100 mm </t>
  </si>
  <si>
    <t>RX - Abreugrafia 35 ou 70 mm</t>
  </si>
  <si>
    <t xml:space="preserve">RX - Colangiografia venosa </t>
  </si>
  <si>
    <t xml:space="preserve">RX - Colangiografia venosa com tomografias </t>
  </si>
  <si>
    <t xml:space="preserve">RX - Colecistograma oral </t>
  </si>
  <si>
    <t>RX - Colecistograma oral com prova motora</t>
  </si>
  <si>
    <t xml:space="preserve">RX - Duodenografia hipotônica </t>
  </si>
  <si>
    <t>RX - Colangiografia endoscópica</t>
  </si>
  <si>
    <t>RX - Videodefecograma com manometria anorretal</t>
  </si>
  <si>
    <t>RX - Nefrograma, basal e após captopril</t>
  </si>
  <si>
    <t xml:space="preserve">Xeromamografia </t>
  </si>
  <si>
    <t>Biópsia de mama, dirigida por RM</t>
  </si>
  <si>
    <t>Broncografia (por punção ou entubação traqueal)</t>
  </si>
  <si>
    <t>Colocação de marcador de local da intervenção</t>
  </si>
  <si>
    <t>Angiografia Medular</t>
  </si>
  <si>
    <t>Escleroterapia de cistos (renais, hepáticos, ovarianos), orientada por imagem</t>
  </si>
  <si>
    <t>US - Estudo sonográfico dinâmico das vias urinárias (masculino)</t>
  </si>
  <si>
    <t>US - Estudo sonográfico dinâmico das vias urinárias (feminino)</t>
  </si>
  <si>
    <t>US - Prova de Boyden</t>
  </si>
  <si>
    <t>US - Adicional de reconstrução 3D - ECO</t>
  </si>
  <si>
    <t>US - Neurossonografia fetal</t>
  </si>
  <si>
    <t>TC - Artérias de membro superior</t>
  </si>
  <si>
    <t>TC - Cisternografia por tomografia</t>
  </si>
  <si>
    <t>TC - Colonoscopia virtual</t>
  </si>
  <si>
    <t>PET-CT cardiológico</t>
  </si>
  <si>
    <t>PET-CT infecção</t>
  </si>
  <si>
    <t>PET-CT neurológico</t>
  </si>
  <si>
    <t>TC - Tomossíntese digital mamária</t>
  </si>
  <si>
    <t>TC - Multifase (dinâmica)</t>
  </si>
  <si>
    <t>TC - Articular dinâmica</t>
  </si>
  <si>
    <t>Angiotomografia arterial de membro inferior</t>
  </si>
  <si>
    <t>Angiotomografia venosa de membro inferior</t>
  </si>
  <si>
    <t>Angiotomografia arterial de membro superior</t>
  </si>
  <si>
    <t>Angiotomografia venosa de membro superior</t>
  </si>
  <si>
    <t>RM - Avaliação de ferro (coração ou fígado)</t>
  </si>
  <si>
    <t>RM - Tractografia</t>
  </si>
  <si>
    <t>RM - Difusão por RM</t>
  </si>
  <si>
    <t>RM - Multiparamétrica transretal da próstata</t>
  </si>
  <si>
    <t>Angio-RM arterial de membro inferior (unilateral)</t>
  </si>
  <si>
    <t>Angio-RM venosa de membro inferior (unilateral)</t>
  </si>
  <si>
    <t>Angio-RM arterial de membro superior (unilateral)</t>
  </si>
  <si>
    <t>Angio-RM venosa de membro superior (unilateral)</t>
  </si>
  <si>
    <t>RM - Neuronavegador</t>
  </si>
  <si>
    <t>Glare (BAT) - binocular</t>
  </si>
  <si>
    <t>Olfatometria</t>
  </si>
  <si>
    <t>Ceratoscopia computadorizada da córnea por orbscan, olho</t>
  </si>
  <si>
    <t>Topografia do disco óptico - HRT - binocular</t>
  </si>
  <si>
    <t>Estudo cito-alergológico (ECA)</t>
  </si>
  <si>
    <t>Teste de imagens</t>
  </si>
  <si>
    <t>Teste de Teller - binocular</t>
  </si>
  <si>
    <t>Teste de Wepmann</t>
  </si>
  <si>
    <t>Teste suplementar de sensibilidade</t>
  </si>
  <si>
    <t>Metabolismo de repouso</t>
  </si>
  <si>
    <t>Estudo da halitose</t>
  </si>
  <si>
    <t>Teste de Wada</t>
  </si>
  <si>
    <t>Injeção intracavernosa</t>
  </si>
  <si>
    <t>Perfil de pressão uretral</t>
  </si>
  <si>
    <t>Pressão intra abdominal urológica</t>
  </si>
  <si>
    <t>Sessão de psicomotricidade em grupo</t>
  </si>
  <si>
    <t>Sessão de ludoterapia individual</t>
  </si>
  <si>
    <t>Atendimento fisioterapeutico domiciliar ao paciente com disfunção decorrente de lesao do sistema nervoso central e/ou periferico</t>
  </si>
  <si>
    <t>Atendimento fisioterapeutico domiciliar ao paciente com disfunção decorrente de alterações do sistema musculo-esqueletico</t>
  </si>
  <si>
    <t>Atendimento fisioterapeutico domiciliar ao paciente com disfunção decorrente de alterações no sistema respiratorio</t>
  </si>
  <si>
    <t>Atendimento fisioterapeutico domiciliar ao paciente com disfunção decorrente de alterações do sistema cardiovascular</t>
  </si>
  <si>
    <t>Atendimento fisioterapeutico domiciliar ao paciente com disfunção decorrente de queimaduras.</t>
  </si>
  <si>
    <t>Atendimento fisioterapeutico domiciliar ao paciente com disfunção decorrente de alterações do sistema linfatico e/ou vascular periferico</t>
  </si>
  <si>
    <t>Atendimento fisioterapeutico domiciliar no pre e pos cirurgico e em recuperação de tecidos</t>
  </si>
  <si>
    <t>Atendimento fisioterapeutico domiciliar por alterações endocrino-metabolicas</t>
  </si>
  <si>
    <t>Atendimento fisioterapeutico domiciliar para alterações inflamatorias e ou degenerativas do aparelho genito-urinario, reprodutor e/ou proctologico</t>
  </si>
  <si>
    <t>Reeducação Postural Global</t>
  </si>
  <si>
    <t>Análise acústica da voz por fonoaudiólogo</t>
  </si>
  <si>
    <t>Fisioterapia aquatica individual (Hidroterapia)</t>
  </si>
  <si>
    <t>Fisioterapia aquatica em grupo (Hidroterapia)</t>
  </si>
  <si>
    <t>Atendimento fisioterapeutico individual em Pilates</t>
  </si>
  <si>
    <t>Atendimento fisioterapeutico em grupo em Pilates</t>
  </si>
  <si>
    <t>Atendimento fisioterapeutico em Quiropraxia</t>
  </si>
  <si>
    <t>Baropodometria</t>
  </si>
  <si>
    <t>Avaliação ergonômica</t>
  </si>
  <si>
    <t>Estabilometria</t>
  </si>
  <si>
    <t>Confecção de recursos de tecnologia assistiva</t>
  </si>
  <si>
    <t>Aba "sem cobertura"</t>
  </si>
  <si>
    <t>Procedimentos sem cobertura pela RN387, com codificação TUSS. Poderão trafegar no Intercâmbio Nacional, mediante senha de autorização da Unimed de Origem para a realização do procedimento.</t>
  </si>
  <si>
    <t>DIRETRIZES CLÍNICAS - RN 387</t>
  </si>
  <si>
    <t xml:space="preserve">1. CONSULTA DE AVALIAÇÃO AMPLIADA EM GERIATRIA </t>
  </si>
  <si>
    <t>2. CONSULTA – PUERICULTURA</t>
  </si>
  <si>
    <t>3. TRATAMENTO CIRÚRGICO DA HÉRNIA DE DISCO LOMBAR</t>
  </si>
  <si>
    <t>Quando o procedimento consulta, corresponder a uma consulta de avaliacao ampliada em geriatria devera atender os seguintes criterios:</t>
  </si>
  <si>
    <t>1. Para pacientes acima de 60 anos, devera ser realizado por medico geriatra e contemplar alem da avaliacao clinica convencional, a aplicacao da Avaliacao Geriatrica Ampla (AGA), utilizando instrumento especifico reconhecido pela Sociedade Brasileira de Geriatria e Gerontologia (SBGG), disponibilizado no sitio eletronico www.sbgg.org.br, sendo obrigatoria a emissao de laudo em duas vias,preenchido pelo menos um dos criterios abaixo:</t>
  </si>
  <si>
    <t>a. Trinta dias apos internacoes clinicas com duracao igual ou superior a dez dias</t>
  </si>
  <si>
    <t>b. Trinta dias apos cirurgia de medio ou grande porte, independente do tempo de internação</t>
  </si>
  <si>
    <t>c. Anualmente, em idosos com idade . 60 anos, mesmo sem comorbidades, sendo que a primeira servira como referencia para futuras avaliacoes</t>
  </si>
  <si>
    <t>(Avaliacao de Referencia).</t>
  </si>
  <si>
    <t>d. Semestralmente, apos os sessenta e cinco anos, quando houver declinio funcional instalado.</t>
  </si>
  <si>
    <t>e. Semestralmente, apos os setenta anos, independente de resultado de avaliacoes anteriores.</t>
  </si>
  <si>
    <t>f. A qualquer momento, a partir de sessenta anos, quando da ocorrencia de qualquer uma das grandes sindromes geriatricas:</t>
  </si>
  <si>
    <t>i. - Insuficiencia cognitiva;</t>
  </si>
  <si>
    <t>ii. - Incontinencia urinaria e/ou fecal;</t>
  </si>
  <si>
    <t>iii. - Instabilidade postural e/historia de quedas;</t>
  </si>
  <si>
    <t>iv. - Imobilidade;</t>
  </si>
  <si>
    <t>v. - Iatrogenia.</t>
  </si>
  <si>
    <t>g. A qualquer momento, a partir de sessenta anos, quando do diagnostico de:</t>
  </si>
  <si>
    <t>i. - Incapacidade funcional;</t>
  </si>
  <si>
    <t>ii. - Neoplasias malignas;</t>
  </si>
  <si>
    <t>iii. - Insuficiencia cardiaca . CF II;</t>
  </si>
  <si>
    <t>iv. - Fragilidade psicossocial e/ou depressao.</t>
  </si>
  <si>
    <t>Diretrizes para a realização de uma AGA:</t>
  </si>
  <si>
    <t>a. A AGA deverá ser realizada por médicos especialistas com título em</t>
  </si>
  <si>
    <t>Geriatria pela SBGG/AMB;</t>
  </si>
  <si>
    <t>b. Ter um caráter avaliativo multidimensional;</t>
  </si>
  <si>
    <t>c. Necessita prover ao seu término, um perfil de resultados nos seus escores,</t>
  </si>
  <si>
    <t>que revelem não somente uma listagem de doenças e problemas, mas seus</t>
  </si>
  <si>
    <t>impactos funcionais;</t>
  </si>
  <si>
    <t>d. Permitir no seu laudo técnico final, apontar recursos de tratamentos que</t>
  </si>
  <si>
    <t>envolvam aspectos farmacológicos, planos de cuidados, intervenções em</t>
  </si>
  <si>
    <t>reabilitação e a necessidades de recursos comunitários.</t>
  </si>
  <si>
    <t>2. CONSULTA- PUERICULTURA</t>
  </si>
  <si>
    <t>Quando o procedimento consulta, corresponder a uma consulta de puericultura deverá atender os seguintes critérios:</t>
  </si>
  <si>
    <r>
      <t xml:space="preserve">a. </t>
    </r>
    <r>
      <rPr>
        <sz val="9"/>
        <rFont val="Trebuchet MS"/>
        <family val="2"/>
      </rPr>
      <t>atendimento ambulatorial sequencial e limitado, conforme calendário abaixo;</t>
    </r>
  </si>
  <si>
    <r>
      <t xml:space="preserve">b. </t>
    </r>
    <r>
      <rPr>
        <sz val="9"/>
        <rFont val="Trebuchet MS"/>
        <family val="2"/>
      </rPr>
      <t>incluir as ações a serem realizadas nos atendimentos agendados em conformidade com os itens abaixo descritos:</t>
    </r>
  </si>
  <si>
    <t> avaliação do estado nutricional da criança pelo indicadores clínicos definidos pelo Ministério da Saúde;</t>
  </si>
  <si>
    <t> avaliação da história alimentar;</t>
  </si>
  <si>
    <t> avaliação da curva de crescimento pelos parâmetros antropométricos adotados pelo Ministério da Saúde;</t>
  </si>
  <si>
    <t> estado vacinal segundo o calendário oficial de vacinas do Ministério da Saúde;</t>
  </si>
  <si>
    <t> avaliação do desenvolvimento neuropsicomotor;</t>
  </si>
  <si>
    <t> avaliação do desempenho escolar e dos cuidados dispensados pela escola;</t>
  </si>
  <si>
    <t> avaliação do padrão de atividades físicas diárias conforme parâmetros recomendados pelo Ministério da Saúde;</t>
  </si>
  <si>
    <t> exame da capacidade visual;</t>
  </si>
  <si>
    <t> avaliação das condições do meio ambiente conforme roteiro do Ministério da Saúde;</t>
  </si>
  <si>
    <t> avaliação dos cuidados domiciliares dispensados à criança;</t>
  </si>
  <si>
    <t> avaliação do desenvolvimento da sexualidade;</t>
  </si>
  <si>
    <t> avaliação quantitativa e qualitativa do sono;</t>
  </si>
  <si>
    <t> avaliação da função auditiva;</t>
  </si>
  <si>
    <t> avaliação da saúde bucal.</t>
  </si>
  <si>
    <r>
      <t xml:space="preserve">Referência: </t>
    </r>
    <r>
      <rPr>
        <sz val="9"/>
        <rFont val="Trebuchet MS"/>
        <family val="2"/>
      </rPr>
      <t>CBHPM, 2012.</t>
    </r>
  </si>
  <si>
    <t>O tratamento cirúrgico da hérnia de disco lombar está indicada para pacientes portadores de discopatia lombar sintomática comprovada por exame clínico e exames de imagem, associada ou não a ciatalgia, com dor discogênica, comprovadamente refratária ao tratamento conservador/clínico e que preencham ao menos um dos critérios abaixo descritos:</t>
  </si>
  <si>
    <r>
      <t xml:space="preserve">a. </t>
    </r>
    <r>
      <rPr>
        <sz val="9"/>
        <rFont val="Trebuchet MS"/>
        <family val="2"/>
      </rPr>
      <t>Espondilolistese;</t>
    </r>
  </si>
  <si>
    <r>
      <t xml:space="preserve">b. </t>
    </r>
    <r>
      <rPr>
        <sz val="9"/>
        <rFont val="Trebuchet MS"/>
        <family val="2"/>
      </rPr>
      <t>Instabilidade na coluna lombar;</t>
    </r>
  </si>
  <si>
    <r>
      <t xml:space="preserve">c. </t>
    </r>
    <r>
      <rPr>
        <sz val="9"/>
        <rFont val="Trebuchet MS"/>
        <family val="2"/>
      </rPr>
      <t>Escoliose do adulto;</t>
    </r>
  </si>
  <si>
    <r>
      <t xml:space="preserve">d. </t>
    </r>
    <r>
      <rPr>
        <sz val="9"/>
        <rFont val="Trebuchet MS"/>
        <family val="2"/>
      </rPr>
      <t>Artrose ou degeneração facetária;</t>
    </r>
  </si>
  <si>
    <r>
      <t xml:space="preserve">e. </t>
    </r>
    <r>
      <rPr>
        <sz val="9"/>
        <rFont val="Trebuchet MS"/>
        <family val="2"/>
      </rPr>
      <t>História de cirurgia prévia em coluna lombar;</t>
    </r>
  </si>
  <si>
    <r>
      <t xml:space="preserve">f. </t>
    </r>
    <r>
      <rPr>
        <sz val="9"/>
        <rFont val="Trebuchet MS"/>
        <family val="2"/>
      </rPr>
      <t>Estenose de canal vertebral;</t>
    </r>
  </si>
  <si>
    <r>
      <t xml:space="preserve">g. </t>
    </r>
    <r>
      <rPr>
        <sz val="9"/>
        <rFont val="Trebuchet MS"/>
        <family val="2"/>
      </rPr>
      <t>Fratura vertebral de origem traumática, neoplásica, osteoporótica, infecciosa e/ou reumatológica.</t>
    </r>
  </si>
  <si>
    <r>
      <rPr>
        <b/>
        <sz val="9"/>
        <rFont val="Trebuchet MS"/>
        <family val="2"/>
      </rPr>
      <t>Aba Diretrizes Clínicas:</t>
    </r>
    <r>
      <rPr>
        <sz val="9"/>
        <rFont val="Trebuchet MS"/>
        <family val="2"/>
      </rPr>
      <t xml:space="preserve"> consta as Diretrizes Clínicas previstas pela RN 387.</t>
    </r>
  </si>
  <si>
    <t>PROTOCOLO DE UTILIZAÇÃO - PROUT  (RN 387)</t>
  </si>
  <si>
    <t>1. FORNECIMENTO DE EQUIPAMENTOS COLETORES E ADJUVANTES PARA COLOSTOMIA, ILEOSTOMIA E UROSTOMIA, SONDA VESICAL DE DEMORA E COLETOR DE URINA</t>
  </si>
  <si>
    <r>
      <t>1)</t>
    </r>
    <r>
      <rPr>
        <sz val="9"/>
        <rFont val="Trebuchet MS"/>
        <family val="2"/>
      </rPr>
      <t xml:space="preserve"> Para fins desta Resolução Normativa serão utilizadas as seguintes definições: </t>
    </r>
  </si>
  <si>
    <r>
      <rPr>
        <b/>
        <sz val="9"/>
        <rFont val="Trebuchet MS"/>
        <family val="2"/>
      </rPr>
      <t>a)</t>
    </r>
    <r>
      <rPr>
        <sz val="9"/>
        <rFont val="Trebuchet MS"/>
        <family val="2"/>
      </rPr>
      <t xml:space="preserve"> Os termos ostomias e estomias serão utilizados para o mesmo fim.</t>
    </r>
  </si>
  <si>
    <r>
      <rPr>
        <b/>
        <sz val="9"/>
        <rFont val="Trebuchet MS"/>
        <family val="2"/>
      </rPr>
      <t xml:space="preserve">b) </t>
    </r>
    <r>
      <rPr>
        <sz val="9"/>
        <rFont val="Trebuchet MS"/>
        <family val="2"/>
      </rPr>
      <t>Pessoa com estomia é aquela que em decorrência de um procedimento cirúrgico que consiste na exteriorização do sistema (digestório e/ou urinário), possui uma abertura artificial entre os órgãos internos com o meio externo.</t>
    </r>
  </si>
  <si>
    <r>
      <rPr>
        <b/>
        <sz val="9"/>
        <rFont val="Trebuchet MS"/>
        <family val="2"/>
      </rPr>
      <t xml:space="preserve">c) </t>
    </r>
    <r>
      <rPr>
        <sz val="9"/>
        <rFont val="Trebuchet MS"/>
        <family val="2"/>
      </rPr>
      <t>Estomia é um procedimento cirúrgico que consiste na exteriorização do sistema digestório e/ou urinário, criando um orifício externo que se chama estoma.</t>
    </r>
  </si>
  <si>
    <r>
      <rPr>
        <b/>
        <sz val="9"/>
        <rFont val="Trebuchet MS"/>
        <family val="2"/>
      </rPr>
      <t>d)</t>
    </r>
    <r>
      <rPr>
        <sz val="9"/>
        <rFont val="Trebuchet MS"/>
        <family val="2"/>
      </rPr>
      <t xml:space="preserve"> Estomias intestinais (colonostomia e ileostomia) são intervenções cirúrgicas realizadas, tanto no cólon (intestino grosso) como no intestino delgado e consiste na exteriorização de um segmento intestinal, através da parede abdominal, criando assim uma abertura artificial para a saída do conteúdo fecal.</t>
    </r>
  </si>
  <si>
    <r>
      <rPr>
        <b/>
        <sz val="9"/>
        <rFont val="Trebuchet MS"/>
        <family val="2"/>
      </rPr>
      <t xml:space="preserve">e) </t>
    </r>
    <r>
      <rPr>
        <sz val="9"/>
        <rFont val="Trebuchet MS"/>
        <family val="2"/>
      </rPr>
      <t>Estomias urinárias ou derivações urinárias são uma abertura abdominal para a criação de um trajeto de drenagem da urina. São realizadas por diversos métodos cirúrgicos, com objetivo de preservar a função renal.</t>
    </r>
  </si>
  <si>
    <r>
      <rPr>
        <b/>
        <sz val="9"/>
        <rFont val="Trebuchet MS"/>
        <family val="2"/>
      </rPr>
      <t>f)</t>
    </r>
    <r>
      <rPr>
        <sz val="9"/>
        <rFont val="Trebuchet MS"/>
        <family val="2"/>
      </rPr>
      <t xml:space="preserve"> Os equipamentos coletores para estomas intestinais e urinários referem-se a bolsas de sistemas únicos ou compostos, descartáveis, fixadas à pele, ao redor do estoma, e que visam a coletar os efluentes, fezes ou urina, sendo de fundamental importância para o processo de reabilitação biopsicossocial da pessoa estomizada. Os equipamentos coletores para estomas intestinais e urinários são constituídos basicamente de bolsa coletora, para recolhimento do efluente, e de adesivos, para a fixação da bolsa à pele periestoma.</t>
    </r>
  </si>
  <si>
    <r>
      <rPr>
        <b/>
        <sz val="9"/>
        <rFont val="Trebuchet MS"/>
        <family val="2"/>
      </rPr>
      <t xml:space="preserve">g) </t>
    </r>
    <r>
      <rPr>
        <sz val="9"/>
        <rFont val="Trebuchet MS"/>
        <family val="2"/>
      </rPr>
      <t>Os equipamentos adjuvantes de proteção e segurança para estomas intestinais e urinários referem-se a barreiras protetoras de pele necessários para pessoas com estomias.</t>
    </r>
  </si>
  <si>
    <r>
      <rPr>
        <b/>
        <sz val="9"/>
        <rFont val="Trebuchet MS"/>
        <family val="2"/>
      </rPr>
      <t xml:space="preserve">a. Referência: </t>
    </r>
    <r>
      <rPr>
        <sz val="9"/>
        <rFont val="Trebuchet MS"/>
        <family val="2"/>
      </rPr>
      <t>Associação Brasileira Estomaterapia. Estomia, feridas e incontinências - SOBEST. Definições operacionais das características dos equipamentos e adjuvantes para estomias. Rev Estima 4(4): 40-3, 2006.</t>
    </r>
  </si>
  <si>
    <r>
      <rPr>
        <b/>
        <sz val="9"/>
        <rFont val="Trebuchet MS"/>
        <family val="2"/>
      </rPr>
      <t xml:space="preserve">2) </t>
    </r>
    <r>
      <rPr>
        <sz val="9"/>
        <rFont val="Trebuchet MS"/>
        <family val="2"/>
      </rPr>
      <t>Para solicitação de fornecimento dos equipamentos coletores e adjuvantes, é necessário o relatório médico onde obrigatoriamente conste: a doença de base que levou a confecção do estoma; tipo de cirurgia realizada; permanência do estoma: temporário, definitivo ou indeterminado; tipo da estomia: alça, terminal, duas bocas ou outras; localização da região abdominal e do sistema digestório ou urinário: íleo, cólon ascendente, transverso, descendente, sigmóide e/ou derivações urinárias; data da realização do procedimento cirúrgico; quadro clínico atual; definição dos equipamentos necessários, conforme o anexo II da Portaria nº 400, SAS/MS, 2009.</t>
    </r>
  </si>
  <si>
    <r>
      <rPr>
        <b/>
        <sz val="9"/>
        <rFont val="Trebuchet MS"/>
        <family val="2"/>
      </rPr>
      <t xml:space="preserve">3) </t>
    </r>
    <r>
      <rPr>
        <sz val="9"/>
        <rFont val="Trebuchet MS"/>
        <family val="2"/>
      </rPr>
      <t>Cabe à operadora de planos privados de assistência à saúde a definição da distribuição dos equipamentos, a organização da orientação para o uso e para o auto cuidado por meio de rede própria, credenciada, referenciada, contratada ou mediante reembolso.</t>
    </r>
  </si>
  <si>
    <r>
      <rPr>
        <b/>
        <sz val="9"/>
        <rFont val="Trebuchet MS"/>
        <family val="2"/>
      </rPr>
      <t xml:space="preserve">4) </t>
    </r>
    <r>
      <rPr>
        <sz val="9"/>
        <rFont val="Trebuchet MS"/>
        <family val="2"/>
      </rPr>
      <t>O profissional requisitante deve, quando assim solicitado pela operadora de plano privado de assistência à saúde, justificar clinicamente a sua indicação e oferecer pelo menos 03 (três) marcas de produtos de fabricantes diferentes, quando disponíveis, dentre aquelas regularizadas junto à ANVISA, que atendam às características especificadas.</t>
    </r>
  </si>
  <si>
    <r>
      <rPr>
        <b/>
        <sz val="9"/>
        <rFont val="Trebuchet MS"/>
        <family val="2"/>
      </rPr>
      <t xml:space="preserve">5) </t>
    </r>
    <r>
      <rPr>
        <sz val="9"/>
        <rFont val="Trebuchet MS"/>
        <family val="2"/>
      </rPr>
      <t>De acordo com as características da estomia, será definido o equipamento coletor e adjuvante mais adequado para cada caso.</t>
    </r>
  </si>
  <si>
    <r>
      <rPr>
        <b/>
        <sz val="9"/>
        <rFont val="Trebuchet MS"/>
        <family val="2"/>
      </rPr>
      <t xml:space="preserve">6) </t>
    </r>
    <r>
      <rPr>
        <sz val="9"/>
        <rFont val="Trebuchet MS"/>
        <family val="2"/>
      </rPr>
      <t>Para garantir o uso efetivo e adequado dos equipamentos coletores pode ser necessário o uso de equipamentos adjuvantes, de acordo com o anexo II da Portaria SAS/MS nº 400/2009 que Estabelece Diretrizes Nacionais para a Atenção à Saúde das Pessoas Ostomizadas no âmbito do Sistema Único de Saúde – SUS.</t>
    </r>
  </si>
  <si>
    <t>Relação dos equipamentos coletores e adjuvantes de proteção e segurança, conforme Portaria nº 400, SAS/MS, 2009.</t>
  </si>
  <si>
    <t>1- BOLSA DE COLOSTOMIA FECHADA C/ ADESIVO MICROPOROSO</t>
  </si>
  <si>
    <t>Descrição: bolsa fechada para estoma intestinal ou protetor de estomia, plástico antiodor, transparente ou opaca, com filtro de carvão ativado, com ou sem resina sintética ou mista (karaya), recortável ou pré-cortada, com ou sem adesivo microporoso hipoalergênico (no máximo 60 por mês).</t>
  </si>
  <si>
    <t>2 - BOLSA DE COLOSTOMIA COM ADESIVO MICROPORO DRENÁVEL</t>
  </si>
  <si>
    <t>Descrição: bolsa drenável para estoma intestinal adulto, pediátrico ou neonatal, plástico antiodor, transparente ou opaca, com ou sem a segunda abertura, com ou sem filtro de carvão ativado, resina sintética ou mista (karaya), recortável ou pré-cortada, com ou sem adesivo microporoso hipoalergênico (no máximo 30 por mês).</t>
  </si>
  <si>
    <t>3 - CONJUNTO DE PLACA E BOLSA P/ ESTOMIA INTESTINAL</t>
  </si>
  <si>
    <t>Descrição: sistema compatível de bolsa e base adesiva para estoma intestinal adulto ou pediátrico, bolsa drenável, fechada ou protetor de estoma, plástico antiodor, transparente ou opaca, com ou sem filtro de carvão ativado, base adesiva de resina sintética, recortável ou pré-cortada, com ou sem adesivo microporoso hipoalergênico. (no máximo de 10 por mês).</t>
  </si>
  <si>
    <t>4 - BARREIRAS PROTETORAS DE PELE SINTÉTICA E/OU MISTA EM FORMA DE PÓ / PASTA E/OU PLACA</t>
  </si>
  <si>
    <t>Descrição: barreira protetora de pele, de resina sintética ou formadora de película disponibilizada como 1 (um) tubo de pó ou 1 (um) tubo de pasta ou 20 (vinte anéis planos ou convexos ou 5 (cinco) tiras ou 15 (quinze) placas 10 x 10 cm ou 10 (dez) placas 15 x 15 cm ou 8 (oito) placas 20 x 20 cm ou 1 (um) frasco formador de película (1 tubo/frasco ou 1 kit por mês).</t>
  </si>
  <si>
    <t>5 - BOLSA COLETORA P/ UROSTOMIZADOS</t>
  </si>
  <si>
    <t>Descrição: bolsa para estoma urinário adulto ou pediátrico, plástico antiodor, transparente ou opaca, com sistema anti-refluxo e válvula de drenagem, com oxido de zinco ou resina sintética, plana ou convexa, recortável ou pré-cortada, com ou sem adesivo microporoso hipoalergênico. (no máximo 30 por mês).</t>
  </si>
  <si>
    <t>6 - COLETOR URINÁRIO DE PERNA OU DE CAMA</t>
  </si>
  <si>
    <t>Descrição: coletor urinário de perna ou de cama, plástico antiodor, com tubo para conexão em dispositivo coletor para estomas ou incontinência urinária, com sistema anti-refluxo e válvula de drenagem. O coletor de perna deverá conter cintas de fixação para pernas. (no máximo 4 por mês).</t>
  </si>
  <si>
    <t>7 - CONJUNTO DE PLACA E BOLSA P/ UROSTOMIZADOS</t>
  </si>
  <si>
    <t>Descrição: sistema compatível de duas peças (bolsa e base adesiva), para estoma urinário adulto ou pediátrico, bolsa com plástico antiodor, transparente ou opaca, sistema anti-refluxo e válvula de drenagem, base adesiva de resina sintética, plana ou convexa, recortável ou pré-cortada, com ou sem adesivo microporoso hipoalergênico. (no máximo de 15 por mês).</t>
  </si>
  <si>
    <r>
      <rPr>
        <b/>
        <sz val="9"/>
        <rFont val="Trebuchet MS"/>
        <family val="2"/>
      </rPr>
      <t>Aba Protocolo de Utilização:</t>
    </r>
    <r>
      <rPr>
        <sz val="9"/>
        <rFont val="Trebuchet MS"/>
        <family val="2"/>
      </rPr>
      <t xml:space="preserve"> consta os Procotolos de Utilização previstos pela RN 387.</t>
    </r>
  </si>
  <si>
    <t>DIRETRIZES DE UTILIZAÇÃO RN 387</t>
  </si>
  <si>
    <t>1. ABLAÇÃO POR RADIOFREQUÊNCIA/CRIOABLAÇÃO DO CÂNCER PRIMÁRIO HEPÁTICO POR LAPAROTOMIA; ABLAÇÃO POR RADIOFREQUÊNCIA/CRIOABLAÇÃO DO</t>
  </si>
  <si>
    <t>CÂNCER PRIMÁRIO HEPÁTICO POR VIDEOLAPAROSCOPIA; ABLAÇÃO POR RADIOFREQUÊNCIA/CRIOABLAÇÃO PERCUTÂNEA DO CÂNCER</t>
  </si>
  <si>
    <t>PRIMÁRIO HEPÁTICO GUIADA POR ULTRASSONOGRAFIA E/OU TOMOGRAFIA COMPUTADORIZADA</t>
  </si>
  <si>
    <t>2. ACILCARNITINAS, PERFIL QUALITATIVO E/OU QUANTITATIVO COM ESPECTROMETRIA DE MASSA EM TANDEM</t>
  </si>
  <si>
    <t xml:space="preserve">3. ANGIOTOMOGRAFIA CORONARIANA </t>
  </si>
  <si>
    <t xml:space="preserve">4. ANTICORPOS ANTI PEPTÍDEO CÍCLICO CITRULINADO - IGG (ANTI CCP) </t>
  </si>
  <si>
    <t>5. AUDIOMETRIA VOCAL COM MENSAGEM COMPETITIVA/ AVALIAÇÃO DO PROCESSAMENTO AUDITIVO CENTRAL</t>
  </si>
  <si>
    <t xml:space="preserve">6. AVIDEZ DE IGG PARA TOXOPLASMOSE </t>
  </si>
  <si>
    <t xml:space="preserve">7. BIÓPSIA PERCUTÂNEA A VÁCUO GUIADA POR RAIO X OU ULTRASSONOGRAFIA - US (MAMOTOMIA) </t>
  </si>
  <si>
    <t xml:space="preserve">8. BLOQUEIO COM TOXINA BOTULÍNICA TIPO A PARA TRATAMENTO DE DISTONIAS FOCAIS, ESPASMO HEMIFACIAL E ESPASTICIDADE </t>
  </si>
  <si>
    <t xml:space="preserve">9. BRAF </t>
  </si>
  <si>
    <t>10. CINTILOGRAFIA DO MIOCÁRDIO – CORRESPONDE AOS SEGUINTES PROCEDIMENTOS: CINTILOGRAFIA DO MIOCÁRDIO PERFUSÃO – ESTRESSE FARMACOLÓGICO;</t>
  </si>
  <si>
    <t xml:space="preserve">CINTILOGRAFIA DO MIOCÁRDIO PERFUSÃO – ESTRESSE FÍSICO; CINTILOGRAFIA DO MIOCÁRDIO PERFUSÃO – REPOUSO </t>
  </si>
  <si>
    <t>11. CIRURGIA DE ESTERILIZAÇÃO FEMININA (LAQUEADURA TUBÁRIA/ LAQUEADURA TUBÁRIA LAPAROSCÓPICA)</t>
  </si>
  <si>
    <t xml:space="preserve">12. CIRURGIA DE ESTERILIZAÇÃO MASCULINA (VASECTOMIA) </t>
  </si>
  <si>
    <t xml:space="preserve">13. CIRURGIA REFRATIVA - PRK OU LASIK </t>
  </si>
  <si>
    <t>14. CITOMEGALOVÍRUS – QUALITATIVO, POR PCR</t>
  </si>
  <si>
    <t xml:space="preserve">15. COLOBOMA - CORREÇÃO CIRÚRGICA </t>
  </si>
  <si>
    <t xml:space="preserve">16. COLOCAÇÃO DE BANDA GÁSTRICA POR VIDEOLAPAROSCOPIA OU POR VIA LAPAROTÔMICA </t>
  </si>
  <si>
    <t xml:space="preserve">17. CORDOTOMIA-MIELOTOMIAS POR RADIOFREQUÊNCIA </t>
  </si>
  <si>
    <t>18. DERMOLIPECTOMIA</t>
  </si>
  <si>
    <t xml:space="preserve">19. DÍMERO-D </t>
  </si>
  <si>
    <t xml:space="preserve">20. ECODOPPLERCARDIOGRAMA FETAL COM MAPEAMENTO DE FLUXO </t>
  </si>
  <si>
    <t xml:space="preserve">21. EGFR </t>
  </si>
  <si>
    <t>22. ELETROFORESE DE PROTEÍNAS DE ALTA RESOLUÇÃO</t>
  </si>
  <si>
    <t xml:space="preserve">23. EMBOLIZAÇÃO DE ARTÉRIA UTERINA </t>
  </si>
  <si>
    <t xml:space="preserve">24. ESTIMULAÇÃO ELÉTRICA TRANSCUTÂNEA </t>
  </si>
  <si>
    <t xml:space="preserve">25. FATOR V LEIDEN, ANÁLISE DE MUTAÇÃO </t>
  </si>
  <si>
    <t>26. GALACTOSE-1-FOSFATO URIDILTRANSFERASE</t>
  </si>
  <si>
    <t>27. GASTROPLASTIA (CIRURGIA BARIÁTRICA) POR VIDEOLAPAROSCOPIA OU POR VIA LAPAROTÔMICA</t>
  </si>
  <si>
    <t xml:space="preserve">28. HEPATITE B - TESTE QUANTITATIVO </t>
  </si>
  <si>
    <t xml:space="preserve">29. HEPATITE C - GENOTIPAGEM </t>
  </si>
  <si>
    <t>30. HER-2</t>
  </si>
  <si>
    <t xml:space="preserve">31. HIV, GENOTIPAGEM </t>
  </si>
  <si>
    <t xml:space="preserve">32. HLA-B27, FENOTIPAGEM </t>
  </si>
  <si>
    <t xml:space="preserve">33. IMPLANTE COCLEAR </t>
  </si>
  <si>
    <t xml:space="preserve">34. IMPLANTE DE ANEL INTRAESTROMAL </t>
  </si>
  <si>
    <t xml:space="preserve">35. IMPLANTE DE CARDIODESFIBRILADOR IMPLANTÁVEL - CDI (INCLUI ELETRODOS E GERADOR) </t>
  </si>
  <si>
    <t xml:space="preserve">36. IMPLANTE DE CARDIODESFIBRILADOR MULTISSÍTIO - TRC-D (GERADOR E ELETRODOS) </t>
  </si>
  <si>
    <t>37. IMPLANTE DE ELETRODOS E/OU GERADOR PARA ESTIMULAÇÃO MEDULAR</t>
  </si>
  <si>
    <t xml:space="preserve">38. IMPLANTE DE ELETRODOS E/OU GERADOR PARA ESTIMULAÇÃO CEREBRAL PROFUNDA </t>
  </si>
  <si>
    <t xml:space="preserve">39. IMPLANTE DE GERADOR PARA NEUROESTIMULAÇÃO </t>
  </si>
  <si>
    <t>40. IMPLANTE DE MARCA-PASSO BICAMERAL (GERADOR + ELETRODOS ATRIAL E VENTRICULAR)</t>
  </si>
  <si>
    <t>41. IMPLANTE DE MARCA-PASSO MONOCAMERAL (GERADOR + ELETRODOS ATRIAL OU VENTRICULAR)</t>
  </si>
  <si>
    <t xml:space="preserve">42. IMPLANTE DE MARCAPASSO MULTISSÍTIO (INCLUI ELETRODOS E GERADOR) </t>
  </si>
  <si>
    <t xml:space="preserve">43. IMPLANTE DE MONITOR DE EVENTOS (LOOPER IMPLANTÁVEL) </t>
  </si>
  <si>
    <t>44. IMPLANTE DE PRÓTESE AUDITIVA ANCORADA NO OSSO</t>
  </si>
  <si>
    <t xml:space="preserve">45. IMPLANTE INTRA-TECAL DE BOMBAS PARA INFUSÃO DE FÁRMACOS (INCLUI MEDICAMENTO) </t>
  </si>
  <si>
    <t xml:space="preserve">46. IMPLANTE INTRAVÍTREO DE POLÍMERO FARMACOLÓGICO DE LIBERAÇÃO CONTROLADA </t>
  </si>
  <si>
    <t>47. IMUNOFIXAÇÃO PARA PROTEÍNAS</t>
  </si>
  <si>
    <t>48. INCONTINÊNCIA URINÁRIA - TRATAMENTO CIRÚRGICO SLING OU ESFÍNCTER ARTIFICIAL</t>
  </si>
  <si>
    <t>49. INIBIDOR DOS FATORES DA HEMOSTASIA</t>
  </si>
  <si>
    <t>50. K-RAS</t>
  </si>
  <si>
    <t xml:space="preserve">51. LASERTERAPIA PARA O TRATAMENTO DA MUCOSITE ORAL/OROFARINGE </t>
  </si>
  <si>
    <t xml:space="preserve">52. MAMOGRAFIA DIGITAL </t>
  </si>
  <si>
    <t xml:space="preserve">53. MAPEAMENTO ELETROANATÔMICO CARDÍACO TRIDIMENSIONAL </t>
  </si>
  <si>
    <t>54. MEDICAMENTOS PARA O CONTROLE DE EFEITOS ADVERSOS E ADJUVANTES RELACIONADOS A TRATAMENTOS ANTINEOPLÁSICOS</t>
  </si>
  <si>
    <t>54.1- TERAPIA PARA ANEMIA RELACIONADA AO USO DE ANTINEOPLÁSICOS COM ESTIMULADORES DA ERITROPOIESE</t>
  </si>
  <si>
    <t>54.2-TERAPIA PARA PROFILAXIA E TRATAMENTO DE INFECÇÕES RELACIONADAS AO USO DE ANTINEOPLÁSICOS</t>
  </si>
  <si>
    <t xml:space="preserve">54.3- TERAPIA PARA DIARRÉIA RELACIONADA AO USO DE ANTINEOPLÁSICOS </t>
  </si>
  <si>
    <t xml:space="preserve">54.4- TERAPIA PARA DOR RELACIONADA AO USO DE ANTINEOPLÁSICOS </t>
  </si>
  <si>
    <t xml:space="preserve">54.5- TERAPIA PARA PROFILAXIA E TRATAMENTO DA NEUTROPENIA RELACIONADA AO USO DE ANTINEOPLÁSICOS COM FATORES DE CRESCIMENTO </t>
  </si>
  <si>
    <t xml:space="preserve">DE COLÔNIAS DE GRANULÓCITOS </t>
  </si>
  <si>
    <t xml:space="preserve">54.6- TERAPIA PARA PROFILAXIA E TRATAMENTO DA NÁUSEA E VÔMITO RELACIONADOS AO USO DE ANTINEOPLÁSICOS </t>
  </si>
  <si>
    <t>54.7- TERAPIA PARA PROFILAXIA E TRATAMENTO DO RASH CUTÂNEO RELACIONADO AO USO DE ANTINEOPLÁSICOS</t>
  </si>
  <si>
    <t xml:space="preserve">54.8- TERAPIA PARA PROFILAXIA E TRATAMENTO DO TROMBOEMBOLISMO RELACIONADO AO USO DE ANTINEOPLÁSICOS </t>
  </si>
  <si>
    <t xml:space="preserve">55. MICROCIRURGIA “A CÉU ABERTO” POR RADIOFREQUÊNCIA DA ZONA DE ENTRADA DA RAIZ DORSAL (DREZOTOMIA - DREZ) </t>
  </si>
  <si>
    <t xml:space="preserve">56. MONITORIZAÇÃO AMBULATORIAL DA PRESSÃO ARTERIAL - MAPA (24 HORAS) </t>
  </si>
  <si>
    <t xml:space="preserve">57. N-RAS </t>
  </si>
  <si>
    <t xml:space="preserve">58. OXIGENOTERAPIA HIPERBÁRICA </t>
  </si>
  <si>
    <t xml:space="preserve">59. PANTOFOTOCOAGULAÇÃO A LASER NA RETINOPATIA DA PREMATURIDADE </t>
  </si>
  <si>
    <t>60. PET-SCAN ONCOLÓGICO</t>
  </si>
  <si>
    <t xml:space="preserve">61. PROTROMBINA, PESQUISA DE MUTAÇÃO </t>
  </si>
  <si>
    <t xml:space="preserve">62. RIZOTOMIA PERCUTÂNEA COM OU SEM RADIOFREQUENCIA </t>
  </si>
  <si>
    <t xml:space="preserve">63. SUCCINIL ACETONA </t>
  </si>
  <si>
    <t xml:space="preserve">64. TERAPIA ANTINEOPLÁSICA ORAL PARA TRATAMENTO DO CÂNCER </t>
  </si>
  <si>
    <t>65. TERAPIA IMUNOBIOLÓGICA ENDOVENOSA PARA TRATAMENTO DE ARTRITE REUMATÓIDE, ARTRITE PSORIÁSICA, DOENÇA DE CROHN E ESPONDILITE ANQUILOSANTE</t>
  </si>
  <si>
    <t xml:space="preserve">TERAPIA IMUNOBIOLÓGICA SUBCUTÂNEA PARA TRATAMENTO DE ARTRITE REUMATÓIDE, ARTRITE PSORIÁSICA, DOENÇA DE CROHN E ESPONDILITE ANQUILOSANTE </t>
  </si>
  <si>
    <t xml:space="preserve">66. TERMOTERAPIA TRANSPUPILAR A LASER </t>
  </si>
  <si>
    <t>67. TESTE DE INCLINAÇÃO ORTOSTÁTICA (TILT TEST)</t>
  </si>
  <si>
    <t xml:space="preserve">68. TESTE ERGOMÉTRICO (INCLUI ECG BASAL CONVENCIONAL) </t>
  </si>
  <si>
    <t xml:space="preserve">69. TOMOGRAFIA DE COERÊNCIA ÓPTICA </t>
  </si>
  <si>
    <t xml:space="preserve">70. TRANSPLANTE ALOGÊNICO DE MEDULA ÓSSEA </t>
  </si>
  <si>
    <t xml:space="preserve">71. TRANSPLANTE AUTÓLOGO DE MEDULA ÓSSEA </t>
  </si>
  <si>
    <t xml:space="preserve">72. TRATAMENTO CIRÚRGICO DA EPILEPSIA </t>
  </si>
  <si>
    <t xml:space="preserve">73. TRATAMENTO DA HIPERATIVIDADE VESICAL: INJEÇÃO INTRAVESICAL DE TOXINA BOTULÍNICA </t>
  </si>
  <si>
    <t xml:space="preserve">74. TRATAMENTO OCULAR QUIMIOTERÁPICO COM ANTIANGIOGÊNICO </t>
  </si>
  <si>
    <t xml:space="preserve">75. ULTRASSONOGRAFIA OBSTÉTRICA MORFOLÓGICA </t>
  </si>
  <si>
    <t xml:space="preserve">76. ULTRASSONOGRAFIA OBSTÉTRICA COM TRANSLUCÊNCIA NUCAL </t>
  </si>
  <si>
    <t>77. VITAMINA E, PESQUISA E/OU DOSAGEM</t>
  </si>
  <si>
    <t xml:space="preserve">78. ADEQUAÇÃO DO MEIO BUCAL </t>
  </si>
  <si>
    <t>79. APLICAÇÃO DE CARIOSTÁTICO</t>
  </si>
  <si>
    <t xml:space="preserve">80. APLICAÇÃO DE SELANTE </t>
  </si>
  <si>
    <t xml:space="preserve">81. BIÓPSIA DE BOCA </t>
  </si>
  <si>
    <t xml:space="preserve">82. BIÓPSIA DE GLÂNDULA SALIVAR </t>
  </si>
  <si>
    <t>83. BIÓPSIA DE LÁBIO</t>
  </si>
  <si>
    <t xml:space="preserve">84. BIÓPSIA DE LÍNGUA </t>
  </si>
  <si>
    <t xml:space="preserve">85. BIÓPSIA DE MANDÍBULA/MAXILA </t>
  </si>
  <si>
    <t xml:space="preserve">86. CONDICIONAMENTO EM ODONTOLOGIA </t>
  </si>
  <si>
    <t>87. TRATAMENTO CIRÚRGICO DE TUMORES BENIGNOS ODONTOGÊNICOS SEM RECONSTRUÇÃO</t>
  </si>
  <si>
    <t xml:space="preserve">88. TRATAMENTO CIRÚRGICO DE TUMORES BENIGNOS DE TECIDOS ÓSSEOS/CARTILAGINOSOS NA REGIÃO BUCO-MAXILO-FACIAL; TRATAMENTO CIRÚRGICO </t>
  </si>
  <si>
    <t xml:space="preserve">DE HIPERPLASIAS DE TECIDOS ÓSSEOS/CARTILAGINOSOS NA REGIÃO BUCO-MAXILO-FACIAL </t>
  </si>
  <si>
    <t xml:space="preserve">89. REABILITAÇÃO COM COROA DE ACETATO/AÇO OU POLICARBONATO </t>
  </si>
  <si>
    <t>90. COROA UNITÁRIA PROVISÓRIA COM OU SEM PINO/PROVISÓRIO PARA PREPARO DE RESTAURAÇÃO METÁLICA FUNDIDA (RMF)</t>
  </si>
  <si>
    <t xml:space="preserve">91. EXÉRESE DE PEQUENOS CISTOS DE MANDÍBULA/MAXILA </t>
  </si>
  <si>
    <t xml:space="preserve">92. REABILITAÇÃO COM COROA TOTAL DE CERÔMERO UNITÁRIA - INCLUI A PEÇA PROTÉTICA </t>
  </si>
  <si>
    <t xml:space="preserve">93. REABILITAÇÃO COM COROA TOTAL METÁLICA UNITÁRIA- INCLUI A PEÇA PROTÉTICA </t>
  </si>
  <si>
    <t xml:space="preserve">94. REABILITAÇÃO COM NÚCLEO METÁLICO FUNDIDO/NÚCLEO PRÉ-FABRICADO - INCLUI A PEÇA PROTÉTICA </t>
  </si>
  <si>
    <t>95. REABILITAÇÃO COM RESTAURAÇÃO METÁLICA FUNDIDA (RMF) UNITÁRIA - INCLUI A PEÇA PROTÉTICA</t>
  </si>
  <si>
    <t xml:space="preserve">96. REDUÇÃO DE LUXAÇÃO DA ATM </t>
  </si>
  <si>
    <t xml:space="preserve">97. SUTURA DE FERIDA EM REGIÃO BUCO-MAXILO-FACIAL </t>
  </si>
  <si>
    <t>98. TRATAMENTO CIRÚRGICO DAS FÍSTULAS BUCO-NASAL; TRATAMENTO CIRÚRGICO DAS FÍSTULAS BUCOSINUSAL</t>
  </si>
  <si>
    <t>99. TRATAMENTO CIRÚRGICO DOS TUMORES BENIGNOS DE TECIDOS MOLES NA REGIÃO BUCO-MAXILOFACIAL; TRATAMENTO CIRÚRGICO DE HIPERPLASIAS DE</t>
  </si>
  <si>
    <t>TECIDOS MOLES NA REGIÃO BUCO-MAXILO-FACIAL ...</t>
  </si>
  <si>
    <t>100. TRATAMENTO RESTAURADOR ATRAUMÁTICO</t>
  </si>
  <si>
    <t>101. TUNELIZAÇÃO</t>
  </si>
  <si>
    <t xml:space="preserve">102. CONSULTA COM FISIOTERAPEUTA </t>
  </si>
  <si>
    <t xml:space="preserve">103. CONSULTA COM NUTRICIONISTA </t>
  </si>
  <si>
    <t xml:space="preserve">104. CONSULTA/SESSÃO COM FONOAUDIÓLOGO </t>
  </si>
  <si>
    <t>105. CONSULTA/SESSÃO COM PSICÓLOGO</t>
  </si>
  <si>
    <t>106. CONSULTA/SESSÃO COM PSICÓLOGO E/OU TERAPEUTA OCUPACIONAL</t>
  </si>
  <si>
    <t xml:space="preserve">107. CONSULTA/SESSÃO COM TERAPEUTA OCUPACIONAL </t>
  </si>
  <si>
    <t xml:space="preserve">108. SESSÃO DE PSICOTERAPIA </t>
  </si>
  <si>
    <t xml:space="preserve">109. ATENDIMENTO/ACOMPANHAMENTO EM HOSPITAL-DIA PSIQUIÁTRICO </t>
  </si>
  <si>
    <t xml:space="preserve">110. ANÁLISE MOLECULAR DE DNA; PESQUISA DE MICRODELEÇÕES/MICRODUPLICAÇÕES POR FISH (FLUORESCENCE IN SITU HYBRIDIZATION); INSTABILIDADE </t>
  </si>
  <si>
    <t xml:space="preserve">DE MICROSSATÉLITES (MSI), DETECÇÃO POR PCR, BLOCO DE PARAFINA </t>
  </si>
  <si>
    <t xml:space="preserve">110.1 - ACONDROPLASIA/HIPOCONDROPLASIA </t>
  </si>
  <si>
    <t>110.2 - ADRENOLEUCODISTROFIA</t>
  </si>
  <si>
    <t xml:space="preserve">110.3 - AMILOIDOSE FAMILIAR (TTR) </t>
  </si>
  <si>
    <t xml:space="preserve">110.4 - ATAXIA DE FRIEDREICH </t>
  </si>
  <si>
    <t>110.5 - ATAXIAS ESPINOCEREBELARES (SCA)</t>
  </si>
  <si>
    <t>110.6 - ATROFIA MUSCULAR ESPINHAL – AME</t>
  </si>
  <si>
    <t>110.7 - CÂNCER DE MAMA E OVÁRIO HEREDITÁRIOS - GENE BRCA1/BRCA2</t>
  </si>
  <si>
    <t xml:space="preserve">110.8 - COMPLEXO DA ESCLEROSE TUBEROSA </t>
  </si>
  <si>
    <t>110.9 - DEFICIÊNCIA DE ALFA 1 – ANTITRIPSINA</t>
  </si>
  <si>
    <t>110.10 - DISPLASIA CAMPOMÉLICA</t>
  </si>
  <si>
    <t xml:space="preserve">110.11 - DISTROFIA MIOTÔNICA TIPO I E II </t>
  </si>
  <si>
    <t xml:space="preserve">110.12 - DISTROFIA MUSCULAR DE DUCHENNE/BECKER </t>
  </si>
  <si>
    <t xml:space="preserve">110.13 -DOENÇA DE HUNTINGTON </t>
  </si>
  <si>
    <t xml:space="preserve">110.14 - DOENÇAS RELACIONADAS AO COLÁGENO DO TIPO 2 (COL2A1), INCLUINDO DISPLASIA ESPÔNDILOEPIFISÁRIA CONGÊNITA, DISPLASIA DE KNIEST, DISPLASIA </t>
  </si>
  <si>
    <t xml:space="preserve">ESPÔNDILO-EPI-METAFISÁRIA DO TIPO STRUDWICK, DISPLASIA PLATISPONDÍLICA DO TIPO TORRANCE, SÍNDROME DE STICKLER TIPO I </t>
  </si>
  <si>
    <t>110.15 - DOENÇAS RELACIONADAS AO COLÁGENO DO TIPO 3 (COL3A1), EHLERS-DANLOS TIPO IV E ANEURISMA AÓRTICO ABDOMINAL FAMILIAL (AAA)</t>
  </si>
  <si>
    <t xml:space="preserve">110.16 - DOENCAS RELACIONADAS AO GENE FMR1 (SÍNDROME DO X FRÁGIL, SÍNDROME DE ATAXIA/TREMOR ASSOCIADOS AO X FRÁGIL - FXTAS E FALÊNCIA OVARIANA </t>
  </si>
  <si>
    <t xml:space="preserve">PREMATURA - FOP) </t>
  </si>
  <si>
    <t xml:space="preserve">110.17 - FIBROSE CÍSTICA E DOENÇAS RELACIONADAS AO GENE CFTR </t>
  </si>
  <si>
    <t>110.18 - HEMOCROMATOSE</t>
  </si>
  <si>
    <t xml:space="preserve">110.19 - HEMOFILIA A </t>
  </si>
  <si>
    <t xml:space="preserve">110.20 - HEMOFILIA B </t>
  </si>
  <si>
    <t xml:space="preserve">110.21 - MUCOPOLISSACARIDOSE </t>
  </si>
  <si>
    <t xml:space="preserve">110.22 - NEOPLASIA ENDRÓCRINA MÚLTIPLA TIPO I-MEN1 </t>
  </si>
  <si>
    <t xml:space="preserve">110.23 - NEOPLASIA ENDRÓCRINA MÚLTIPLA TIPO 2A– MEN2A </t>
  </si>
  <si>
    <t>110.24 - OSTEOGÊNESE IMPERFEITA</t>
  </si>
  <si>
    <t xml:space="preserve">110.25 - POLIPOSE COLÔNICA </t>
  </si>
  <si>
    <t xml:space="preserve">110.26 - SÍNDROME CHARGE </t>
  </si>
  <si>
    <t xml:space="preserve">110.27 - SÍNDROME DE ANGELMAN E SÍNDROME DE PRADER-WILLI </t>
  </si>
  <si>
    <t>110.28 - SINDROME DE COWDEN</t>
  </si>
  <si>
    <t xml:space="preserve">110.29 - SÍNDROME DE HIPOFOSFATASIA </t>
  </si>
  <si>
    <t xml:space="preserve">110.30 - SÍNDROME DE LI-FRAUMENI </t>
  </si>
  <si>
    <t>110.31 - SÍNDROME DE LYNCH – CÂNCER COLORRETAL NÃO POLIPOSO HEREDITÁRIO (HNPCC)</t>
  </si>
  <si>
    <t xml:space="preserve">110.32 - SÍNDROME DE MARFAN </t>
  </si>
  <si>
    <t xml:space="preserve">110.33 - SÍNDROME DE NOONAN </t>
  </si>
  <si>
    <t xml:space="preserve">110.34 - SÍNDROME DE RETT </t>
  </si>
  <si>
    <t xml:space="preserve">110.35 - SÍNDROME DE WILLIAMS-BEUREN </t>
  </si>
  <si>
    <t xml:space="preserve">110.36 - SÍNDROME DO CÂNCER GÁSTRICO DIFUSO HEREDITÁRIO </t>
  </si>
  <si>
    <t xml:space="preserve">110.37 - SÍNDROMES DE ANOMALIAS CROMOSSÔMICAS SUBMICROSCÓPICAS NÃO RECONHECÍVEIS CLINICAMENTE (ARRAY) </t>
  </si>
  <si>
    <t xml:space="preserve">110.38 - SÍNDROMES DE DELEÇÕES SUBMICROSCÓPICAS RECONHECÍVEIS CLINICAMENTE </t>
  </si>
  <si>
    <t xml:space="preserve">110.39 - TRANSTORNO DO ESPECTRO AUTISTA </t>
  </si>
  <si>
    <t>1. ABLAÇÃO POR RADIOFREQUÊNCIA/CRIOABLAÇÃO DO CÂNCER PRIMÁRIO HEPÁTICO POR LAPAROTOMIA; ABLAÇÃO POR RADIOFREQUÊNCIA/CRIOABLAÇÃO DO CÂNCER PRIMÁRIO HEPÁTICO POR VIDEOLAPAROSCOPIA; ABLAÇÃO POR RADIOFREQUÊNCIA/CRIOABLAÇÃO PERCUTÂNEA DO CÂNCER PRIMÁRIO HEPÁTICO GUIADA POR ULTRASSONOGRAFIA E/OU TOMOGRAFIA COMPUTADORIZADA</t>
  </si>
  <si>
    <t xml:space="preserve">Cobertura obrigatória para pacientes Child A ou B com carcinoma hepático primário quando a doença for restrita ao fígado e as lesões forem menores </t>
  </si>
  <si>
    <t>que 4cm.</t>
  </si>
  <si>
    <t>Cobertura obrigatória quando preenchido pelo menos um dos seguintes critérios:</t>
  </si>
  <si>
    <t>(letargia, ataxia, convulsões ou coma), precipitada por jejum prolongado, ou baixa ingesta, como por exemplo, por vômitos, ou por aumento das</t>
  </si>
  <si>
    <t>necessidades energéticas (exercício prolongado, febre, infecções); hepática);</t>
  </si>
  <si>
    <t>3. ANGIOTOMOGRAFIA CORONARIANA</t>
  </si>
  <si>
    <t>Referências Bibliográficas</t>
  </si>
  <si>
    <t>4. ANTICORPOS ANTI PEPTÍDEO CÍCLICO CITRULINADO - IGG (ANTI CCP)</t>
  </si>
  <si>
    <t>Cobertura obrigatória na investigação diagnóstica de Artrite Reumatóide, quando o fator reumatóide for negativo.</t>
  </si>
  <si>
    <t>Grupo I</t>
  </si>
  <si>
    <t>Grupo II</t>
  </si>
  <si>
    <t>6. AVIDEZ DE IGG PARA TOXOPLASMOSE</t>
  </si>
  <si>
    <t>7. BIÓPSIA PERCUTÂNEA A VÁCUO GUIADA POR RAIO X OU ULTRASSONOGRAFIA - US (MAMOTOMIA)</t>
  </si>
  <si>
    <t>8. BLOQUEIO COM TOXINA BOTULÍNICA TIPO A PARA TRATAMENTO DE DISTONIAS FOCAIS, ESPASMO HEMIFACIALE ESPASTICIDADE</t>
  </si>
  <si>
    <t>9. BRAF</t>
  </si>
  <si>
    <t>10. CINTILOGRAFIA DO MIOCÁRDIO – corresponde aos seguintes procedimentos: CINTILOGRAFIA DO MIOCÁRDIO PERFUSÃO – ESTRESSE FARMACOLÓGICO, CINTILOGRAFIA DO MIOCÁRDIO PERFUSÃO – ESTRESSE FÍSICO, CINTILOGRAFIA DO MIOCÁRDIO PERFUSÃO – REPOUSO</t>
  </si>
  <si>
    <t>11. CIRURGIA DE ESTERILIZAÇÃO FEMININA (LAQUEADURA TUBÁRIA / LAQUEADURA TUBÁRIA LAPAROSCÓPICA)</t>
  </si>
  <si>
    <t>12. CIRURGIA DE ESTERILIZAÇÃO MASCULINA (VASECTOMIA)</t>
  </si>
  <si>
    <t>A esterilização masculina por método cirúrgico é um conjunto de ações complexas das quais o ato médico-cirúrgico de ligadura bilateral dos canais</t>
  </si>
  <si>
    <t>deferentes é apenas uma das etapas.</t>
  </si>
  <si>
    <t>A esterilização cirúrgica voluntária como método contraceptivo através da Vasectomia (Cirurgia para esterilização masculina) tem cobertura obrigatória quando preenchidos todos os critérios do Grupo I e nenhum dos critérios do Grupo II:</t>
  </si>
  <si>
    <t>Referência Bibliográfica:</t>
  </si>
  <si>
    <t>Lei nº 9.263 de 12 de Janeiro de 1996.</t>
  </si>
  <si>
    <t>13. CIRURGIA REFRATIVA - PRK OU LASIK</t>
  </si>
  <si>
    <t>14. CITOMEGALOVÍRUS – QUALITATIVO POR PCR</t>
  </si>
  <si>
    <t>15. COLOBOMA – CORREÇÃO CIRÚRGICA</t>
  </si>
  <si>
    <t>16. COLOCAÇÃO DE BANDA GÁSTRICA POR VIDEOLAPAROSCOPIA OU POR VIA LAPAROTÔMICA</t>
  </si>
  <si>
    <t>17. CORDOTOMIA-MIELOTOMIA POR RADIOFREQUÊNCIA</t>
  </si>
  <si>
    <t>19. DÍMERO-D</t>
  </si>
  <si>
    <t>20. ECODOPPLERCARDIOGRAMA FETAL COM MAPEAMENTO DE FLUXO</t>
  </si>
  <si>
    <t>Cobertura obrigatória para gestantes com idade gestacional a partir de 18 semanas de gestação no momento da solicitação de autorização do procedimento.</t>
  </si>
  <si>
    <t>21. EGFR</t>
  </si>
  <si>
    <t>Cobertura obrigatória para o diagnóstico de elegibilidade de pacientes com indicação de uso de medicação em que a bula determine a análise de presença/mutação dos genes para o início do tratamento.</t>
  </si>
  <si>
    <t>Cobertura obrigatória em casos de investigação do mieloma múltiplo, plasmocitoma, gamopatia monoclonal e outras doenças imunoproliferativas.</t>
  </si>
  <si>
    <t>23. EMBOLIZAÇÃO DE ARTÉRIA UTERINA</t>
  </si>
  <si>
    <t>*exceto quando contra-indicada a miomectomia ou outras alternativas terapêuticas conservadoras.</t>
  </si>
  <si>
    <t>24. ESTIMULAÇÃO ELÉTRICA TRANSCUTÂNEA</t>
  </si>
  <si>
    <t> marcapassos cardíacos;</t>
  </si>
  <si>
    <t> arritmias cardíacas, a menos que tenha sido recomendada pelo médico assistente;</t>
  </si>
  <si>
    <t> dor de etiologia desconhecida;</t>
  </si>
  <si>
    <t> epilepsia, a menos que tenha sido recomendada pelo médico assistente.</t>
  </si>
  <si>
    <t> na parte anterior do pescoço;</t>
  </si>
  <si>
    <t> na região da cabeça, quando posicionado de forma transcerebral;</t>
  </si>
  <si>
    <t> pele com solução de continuidade;</t>
  </si>
  <si>
    <t> pele com parestesia ou anestesia (sensibilidade anormal);</t>
  </si>
  <si>
    <t> abdomen durante a gestação;</t>
  </si>
  <si>
    <t> regiões com implantes metálicos;</t>
  </si>
  <si>
    <t> áreas recentemente irradiadas;</t>
  </si>
  <si>
    <t> próximo à boca e sobre os olhos;</t>
  </si>
  <si>
    <t> sobre o seio carotídeo.</t>
  </si>
  <si>
    <t>25. FATOR V LEIDEN, ANÁLISE DE MUTAÇÃO</t>
  </si>
  <si>
    <t>28. HEPATITE B - TESTE QUANTITATIVO</t>
  </si>
  <si>
    <t>29. HEPATITE C – GENOTIPAGEM</t>
  </si>
  <si>
    <t>* Exceto nos casos de pacientes com hepatite viral aguda C com diagnóstico bem estabelecido, hemofilia ou cirrose compensada com varizes de esôfago e indícios ecográficos dessa situação, por ser a biópsia hepática contra-indicada nestas situações.</t>
  </si>
  <si>
    <t>31. HIV, GENOTIPAGEM</t>
  </si>
  <si>
    <t>32. HLA-B27, FENOTIPAGEM</t>
  </si>
  <si>
    <t>Cobertura obrigatória na investigação diagnóstica de Espondilite Anquilosante quando a ressonância magnética for inconclusiva para a presença ou não de sacro-iliíte.</t>
  </si>
  <si>
    <t>33. IMPLANTE COCLEAR</t>
  </si>
  <si>
    <t>Cobertura obrigatória, unilateral ou bilateral, conforme indicação do médico assistente, nos seguintes casos:</t>
  </si>
  <si>
    <t>Está vedado o Implante Coclear quando preenchidos pelo menos um dos seguintes critérios:</t>
  </si>
  <si>
    <t>34. IMPLANTE DE ANEL INTRAESTROMAL</t>
  </si>
  <si>
    <t>35. IMPLANTE DE CÁRDIO-DESFIBRILADOR IMPLANTÁVEL - CDI (INCLUI ELETRODOS E GERADOR)</t>
  </si>
  <si>
    <t> FEVE menor ou igual a 35% e classe funcional II-III;</t>
  </si>
  <si>
    <t> fração de ejeção menor ou igual a 30% e classe funcional I;</t>
  </si>
  <si>
    <t> fração de ejeção menor ou igual a 40%, TV não sustentada espontânea e TV / FV sustentada indutível ao estudo eletrofisiológico.</t>
  </si>
  <si>
    <t>Referências Bibliográficas:</t>
  </si>
  <si>
    <t>technology appraisal guidance [TA314]. June 2014.</t>
  </si>
  <si>
    <t>37. IMPLANTE DE ELETRODO E/OU GERADOR PARA ESTIMULAÇÃO MEDULAR</t>
  </si>
  <si>
    <t>38. IMPLANTE DE ELETRODOS E/OU GERADOR PARA ESTIMULAÇÃO CEREBRAL PROFUNDA</t>
  </si>
  <si>
    <t>Cobertura obrigatória para:</t>
  </si>
  <si>
    <t>39. IMPLANTE DE GERADOR PARA NEUROESTIMULAÇÃO</t>
  </si>
  <si>
    <t>2. Estimulação do plexo sacral em pacientes com incontinência fecal ou com incontinência urinária por hiperatividade do detrusor, quando atestado pelo médico o preenchimento de todos os seguintes critérios:</t>
  </si>
  <si>
    <t>42. IMPLANTE DE MARCAPASSO MULTISSÍTIO (INCLUI ELETRODOS E GERADOR)</t>
  </si>
  <si>
    <t>43. IMPLANTE DE MONITOR DE EVENTOS (LOOPER IMPLANTÁVEL)</t>
  </si>
  <si>
    <t>hearing aid system application for unilateral congenital conductive hearing impairment: audiometric results. Otol Neurotol 2008; 29: 2–7.</t>
  </si>
  <si>
    <t>45. IMPLANTE INTRA-TECAL DE BOMBAS PARA INFUSÃO DE FÁRMACOS (INCLUI MEDICAMENTO)</t>
  </si>
  <si>
    <t>46. IMPLANTE INTRAVÍTREO DE POLÍMERO FARMACOLÓGICO DE LIBERAÇÃO CONTROLADA</t>
  </si>
  <si>
    <t>51. LASERTERAPIA PARA O TRATAMENTO DA MUCOSITE ORAL/OROFARINGE</t>
  </si>
  <si>
    <t>52. MAMOGRAFIA DIGITAL</t>
  </si>
  <si>
    <t>53. MAPEAMENTO ELETROANATÔMICO CARDÍACO TRIDIMENSIONAL</t>
  </si>
  <si>
    <t>OBS: Se o paciente não apresentar resposta após 12 semanas do uso do medicamento, este deverá ser descontinuado.</t>
  </si>
  <si>
    <t>American Society of Clinical Oncology/American Society of Hematology Clinical Practice Guideline Update on the Use of Epoetin and Darbepoetin in Adult</t>
  </si>
  <si>
    <t>Patients With Cancer - 2010</t>
  </si>
  <si>
    <t>NCCN Clinical Practice Guidelines in Oncology (NCCN Guidelines) – Prevention and Treatment of Cancer-Related Infections. 2012;10:1412-1445 J Natl Compr Canc Netw.</t>
  </si>
  <si>
    <t>54.3- TERAPIA PARA DIARRÉIA RELACIONADA AO USO DE ANTINEOPLÁSICOS</t>
  </si>
  <si>
    <t>54.4- TERAPIA PARA DOR RELACIONADA AO USO DE ANTINEOPLÁSICOS</t>
  </si>
  <si>
    <t>54.5- TERAPIA PARA PROFILAXIA E TRATAMENTO DA NEUTROPENIA RELACIONADA AO USO DE ANTINEOPLÁSICOS COM FATORES DE CRESCIMENTO DE COLÔNIAS DE GRANULÓCITOS</t>
  </si>
  <si>
    <t>Grupo I (Definição)</t>
  </si>
  <si>
    <t>OBS: O uso de Fatores de Crescimento de Colônia de Granulócitos é contraindicado para pacientes em tratamento concomitante com quimioterápicos e radioterapia.</t>
  </si>
  <si>
    <t>NCCN Clinical Practice Guidelines in Oncology (NCCN Guidelines) - Myeloid Growth Factors. J Natl Compr Canc Netw 2009;7:64-83</t>
  </si>
  <si>
    <t>54.6- TERAPIA PARA PROFILAXIA E TRATAMENTO DA NÁUSEA E VÔMITO RELACIONADOS AO USO DE ANTINEOPLÁSICOS</t>
  </si>
  <si>
    <t> Profilaxia/Prevenção de náuseas, vômitos relacionados a agentes antineoplásicos</t>
  </si>
  <si>
    <t> Náuseas e vômitos antecipatórios</t>
  </si>
  <si>
    <t> Tratamento de Náuseas e vômitos</t>
  </si>
  <si>
    <t> Tratamento de resgate para náuseas e vômitos</t>
  </si>
  <si>
    <t>Tabela de Risco Emetogênico para Antineoplásico</t>
  </si>
  <si>
    <t> Cálculo de risco para associações de antineoplásicos</t>
  </si>
  <si>
    <t>Para os pacientes que estejam em uso de outros antineoplásicos associados, sejam eles orais ou venosos o cálculo de risco deve ser realizado como descrito abaixo:</t>
  </si>
  <si>
    <t>OBS: Para os medicamentos que não estejam nas listas apresentadas acima, a indicação do nível de risco deve ser feita pelo médico assistente baseado na literatura médica.</t>
  </si>
  <si>
    <t>54.8- TERAPIA PARA PROFILAXIA E TRATAMENTO DO TROMBOEMBOLISMO RELACIONADO AO USO DE ANTINEOPLÁSICOS</t>
  </si>
  <si>
    <t>Journal of Clinical Oncology (2010) – American Society of Clinical Oncology / ESMO Guidelines Working Group (Annals of Oncology 22 supplement 6: v85- v92, 2011/ NCCN National Comprehensive Cancer Network - vol 9, n. 7, 2011.</t>
  </si>
  <si>
    <t>55. MICROCIRURGIA “A CÉU ABERTO” POR RADIOFREQUÊNCIA DA ZONA DE ENTRADA DA RAIZ DORSAL (DREZOTOMIA - DREZ)</t>
  </si>
  <si>
    <t>56. MONITORIZAÇÃO AMBULATORIAL DA PRESSÃO ARTERIAL - MAPA (24 HORAS)</t>
  </si>
  <si>
    <t>57. N-RAS</t>
  </si>
  <si>
    <t>58. OXIGENOTERAPIA HIPERBÁRICA</t>
  </si>
  <si>
    <t>ESCALA “USP” DE GRAVIDADE - AVALIAÇÃO PARA TRATAMENTO COM OHB *</t>
  </si>
  <si>
    <t>59. PANTOFOTOCOAGULAÇÃO A LASER NA RETINOPATIA DA PREMATURIDADE</t>
  </si>
  <si>
    <t>61. PROTROMBINA, PESQUISA DE MUTAÇÃO</t>
  </si>
  <si>
    <t>62. RIZOTOMIA PERCUTÂNEA COM OU SEM RADIOFREQUÊNCIA</t>
  </si>
  <si>
    <t>63. SUCCINIL ACETONA</t>
  </si>
  <si>
    <t>64. TERAPIA ANTINEOPLÁSICA ORAL PARA TRATAMENTO DO CÂNCER</t>
  </si>
  <si>
    <t>* apesar das evidências relacionadas ao desfecho não demonstrarem os resultados esperados e utilizados pelo Grupo Técnico do Rol como parâmetros de incorporação, os medicamentos orais para rim e melanoma foram incluídos nesta lista de medicamentos obrigatórios por demonstrarem mais benefícios em relação a custo-minimização quando comparados aos medicamentos já cobertos para o mesmo fim.</t>
  </si>
  <si>
    <t>65. TERAPIA IMUNOBIOLÓGICA ENDOVENOSA PARA TRATAMENTO DE ARTRITE REUMATÓIDE, ARTRITE PSORIÁSICA, DOENÇA DE CROHN E ESPONDILITE ANQUILOSANTE; TERAPIA IMUNOBOLÓGICA SUBCUTÂNEA PARA TRATAMENTO DE ARTRITE REUMATÓIDE, ARTRITE PSORIÁSICA, DOENÇA DE CROHN E ESPONDILITE ANGUILOSANTE</t>
  </si>
  <si>
    <t>66. TERMOTERAPIA TRANSPUPILAR A LASER</t>
  </si>
  <si>
    <t>NHMRC. Clinical Practice Guidelines for the Management of Melanoma in Australia and New Zealand Ocular and Periocular Melanoma: Supplementary Document.National Health and Medical Research Council. 2008</t>
  </si>
  <si>
    <t>Guidelines for the diagnosis and management of syncope (version 2009)-The Task Force for the Diagnosis and Management of Syncope of the European Society of Cardiology (ESC).</t>
  </si>
  <si>
    <t>68. TESTE ERGOMÉTRICO (INCLUI ECG BASAL CONVENCIONAL)</t>
  </si>
  <si>
    <t>Cobertura obrigatória nas seguintes situações:</t>
  </si>
  <si>
    <t>69. TOMOGRAFIA DE COERÊNCIA ÓPTICA</t>
  </si>
  <si>
    <t> edema macular cistóide (relacionado ou não à obstrução venosa);</t>
  </si>
  <si>
    <t> edema macular diabético;</t>
  </si>
  <si>
    <t> buraco macular;</t>
  </si>
  <si>
    <t> membrana neovascular sub-retiniana (que pode estar presente em</t>
  </si>
  <si>
    <t> degeneração Macular Relacionada à Idade, estrias angióides, alta miopia,</t>
  </si>
  <si>
    <t> tumores oculares, coroidopatia serosa central);</t>
  </si>
  <si>
    <t> membrana epirretiniana;</t>
  </si>
  <si>
    <t> distrofias retinianas.</t>
  </si>
  <si>
    <t>70. TRANSPLANTE ALOGÊNICO DE MEDULA ÓSSEA</t>
  </si>
  <si>
    <t>Receptores com idade igual ou inferior a 65 anos, portadores de uma das seguintes patologias:</t>
  </si>
  <si>
    <t>Receptores com idade igual ou inferior a 70 anos, portadores de uma das seguintes patologias:</t>
  </si>
  <si>
    <t>71. TRANSPLANTE AUTÓLOGO DE MEDULA ÓSSEA</t>
  </si>
  <si>
    <t>72. TRATAMENTO CIRÚRGICO DA EPILEPSIA</t>
  </si>
  <si>
    <t>73. TRATAMENTO DA HIPERATIVIDADE VESICAL: INJEÇÃO INTRAVESICAL DE TOXINA BOTULÍNICA</t>
  </si>
  <si>
    <t>Grupo I (Inclusão)</t>
  </si>
  <si>
    <t>Grupo II (Exclusão)</t>
  </si>
  <si>
    <t>Grupo III (Descontinuidade)</t>
  </si>
  <si>
    <t>74. TRATAMENTO OCULAR QUIMIOTERÁPICO COM ANTIANGIOGÊNICO</t>
  </si>
  <si>
    <t>Grupo III</t>
  </si>
  <si>
    <t>75. ULTRASSONOGRAFIA OBSTÉTRICA MORFOLÓGICA</t>
  </si>
  <si>
    <t>76. ULTRASSONOGRAFIA OBSTÉTRICA COM TRANSLUCÊNCIA NUCAL</t>
  </si>
  <si>
    <t>78. ADEQUAÇÃO DO MEIO BUCAL</t>
  </si>
  <si>
    <t>80. APLICAÇÃO DE SELANTE</t>
  </si>
  <si>
    <t>81. BIÓPSIA DE BOCA</t>
  </si>
  <si>
    <t>82. BIÓPSIA DE GLÂNDULA SALIVAR</t>
  </si>
  <si>
    <t>84. BIÓPSIA DE LÍNGUA</t>
  </si>
  <si>
    <t>85. BIÓPSIA DE MANDÍBULA/MAXILA</t>
  </si>
  <si>
    <t>86. CONDICIONAMENTO EM ODONTOLOGIA</t>
  </si>
  <si>
    <t>88. TRATAMENTO CIRÚRGICO DE TUMORES BENIGNOS DE TECIDOS ÓSSEOS/CARTILAGINOSOS NA REGIÃO BUCO-MAXILO-FACIAL; TRATAMENTO CIRÚRGICO DE HIPERPLASIAS DE TECIDOS ÓSSEOS/CARTILAGINOSOS NA REGIÃO BUCO-MAXILO-FACIAL</t>
  </si>
  <si>
    <t>89. REABILITAÇÃO COM COROA DE ACETATO, AÇO OU POLICARBONATO</t>
  </si>
  <si>
    <t>91. EXÉRESE DE PEQUENOS CISTOS DE MANDÍBULA/MAXILA</t>
  </si>
  <si>
    <t>92. REABILITAÇÃO COM COROA TOTAL DE CERÔMERO UNITÁRIA - INCLUI A PEÇA PROTÉTICA</t>
  </si>
  <si>
    <t>93. REABILITAÇÃO COM COROA TOTAL METÁLICA UNITÁRIA- INCLUI A PEÇA PROTÉTICA</t>
  </si>
  <si>
    <t>94. REABILITAÇÃO COM NÚCLEO METÁLICO FUNDIDO/NÚCLEO PRÉ-FABRICADO - INCLUI A PEÇA PROTÉTICA</t>
  </si>
  <si>
    <t>96. REDUÇÃO DE LUXAÇÃO DA ATM</t>
  </si>
  <si>
    <t>97. SUTURA DE FERIDA BUCO-MAXILO-FACIAL</t>
  </si>
  <si>
    <t>98. TRATAMENTO CIRÚRGICO DAS FÍSTULAS BUCO-NASAL; TRATAMENTO CIRÚRGICO DAS FÍSTULAS BUCO-SINUSAL</t>
  </si>
  <si>
    <t>99. TRATAMENTO CIRÚRGICO DOS TUMORES BENIGNOS DE TECIDOS MOLES NA REGIÃO BUCO-MAXILO-FACIAL; TRATAMENTO CIRÚRGICO DE HIPERPLASIAS DE TECIDOS MOLES NA REGIÃO BUCO-MAXILO-FACIAL</t>
  </si>
  <si>
    <t>102. CONSULTA COM FISIOTERAPEUTA</t>
  </si>
  <si>
    <t>103. CONSULTA COM NUTRICIONISTA</t>
  </si>
  <si>
    <t>104. CONSULTA/SESSÃO COM FONOAUDIÓLOGO</t>
  </si>
  <si>
    <t>107. CONSULTA/SESSÃO COM TERAPEUTA OCUPACIONAL</t>
  </si>
  <si>
    <t>108. SESSÃO DE PSICOTERAPIA</t>
  </si>
  <si>
    <t>109. ATENDIMENTO/ACOMPANHAMENTO EM HOSPITAL-DIA PSIQUIÁTRICO</t>
  </si>
  <si>
    <t>110. ANÁLISE MOLECULAR DE DNA; PESQUISA DE MICRODELEÇÕES/MICRODUPLICAÇÕES POR FISH (FLUORESCENCE IN SITU HYBRIDIZATION); INSTABILIDADE DE MICROSSATÉLITES (MSI), DETECÇÃO POR PCR, BLOCO DE PARAFINA</t>
  </si>
  <si>
    <t>OBS relativa apenas ao item c: Os exames realizados por técnicas de pesquisas em painel, tais como PCR Multiplex, CGH-Array (Hibridização Genômica Comparativa), MLPA (Multiplex Ligation-dependent Probe Amplification), Sequenciamento de Nova Geração (NGS), Sequenciamento completo de todos os éxons do Genoma Humano (Exoma) e Sequenciamento do Genoma (Genoma), screening de risco pessoal ou de planejamento familiar em paciente assintomático quando desvinculado de história familiar, não estão contemplados no item “c”.</t>
  </si>
  <si>
    <t>OBS geral 1: Nas diretrizes de utilização abaixo são considerados:</t>
  </si>
  <si>
    <t>OBS geral 2: Para as diretrizes de utilização em que o método escalonado contemple a técnica CGH-Array (Hibridização Genômica Comparativa), a resolução mínima obrigatória é a densidade de 180k. No caso de plataformas que utilizem apenas SNP- array (Polimorfismo de um único nucleotídeo), a resolução mínima obrigatória é a densidade de 750k.</t>
  </si>
  <si>
    <t>OBS geral 3: O sequenciamento por NGS ou Sanger dos exons dos genes associados a cada síndrome deve ser realizado na região codificadora do gene e se estender também às regiões intrônicas adjacentes aos exons (pelo menos seis, idealmente dez nucleotídeos imediatamente adjacentes às extremidades 5' e 3' dos exons).</t>
  </si>
  <si>
    <t>OBS geral 4: O material inicial a ser utilizado para o sequenciamento é o DNA.</t>
  </si>
  <si>
    <t>Patologias ou síndromes de cobertura obrigatória referentes ao item a desta Diretriz de Utilização:</t>
  </si>
  <si>
    <t>110.1 - ACONDROPLASIA/HIPOCONDROPLASIA</t>
  </si>
  <si>
    <t>Método de análise:</t>
  </si>
  <si>
    <t>Método de análise utilizado de forma escalonada:</t>
  </si>
  <si>
    <t>110.3 - AMILOIDOSE FAMILIAR (TTR)</t>
  </si>
  <si>
    <t>110.4 - ATAXIA DE FRIEDREICH</t>
  </si>
  <si>
    <t>In: Pagon RA, Adam MP, Ardinger HH, Wallace SE, Amemiya A, Bean LJH, Bird TD, Dolan CR, Fong CT, Smith RJH, Stephens K, editors. GeneReviews®. Seattle (WA): University of Washington, Seattle; 1993-2015. Available from</t>
  </si>
  <si>
    <t>Para pacientes enquadrados nos itens 1, 2, 3, 4 ou 5:</t>
  </si>
  <si>
    <t>Para pacientes enquadrados no item 6:</t>
  </si>
  <si>
    <t>(*) No caso de câncer de mama bilateral ou duas neoplasias primárias na mesma mama (comprovado por laudos anatomo-patológicos), cada um dos tumores deve ser considerado independentemente.</t>
  </si>
  <si>
    <t>sexo feminino em uma das linhagens – materna ou paterna - que tenha vivido além dos 45 anos de idade).</t>
  </si>
  <si>
    <t xml:space="preserve">judaica Ashkenazi nos quais a mutação familiar for uma mutação fundadora, está justificada a realização da análise das 3 mutações fundadoras </t>
  </si>
  <si>
    <t>Ashkenazi ao invés da análise somente da mutação familiar pela possibilidade da ocorrência de mais de uma mutação em genes BRCA em famílias</t>
  </si>
  <si>
    <t>Ashkenazi. Se a família for de origem judaica Ashkenazi e a mutação familiar não for uma das 3 mutações fundadoras, ainda assim justifica-se</t>
  </si>
  <si>
    <t>a realização do teste destas 3 mutações além da mutação que sabidamente segrega na família.</t>
  </si>
  <si>
    <t>casos que envolvam câncer de mama masculino ou câncer de pâncreas em que se inicia pelo gene BRCA2. Quando o primeiro sequenciamento for</t>
  </si>
  <si>
    <t>negativo, realizar o sequenciamento do outro gene (BRCA2 ou BRCA1);</t>
  </si>
  <si>
    <t>185delAG (c.66_67delAG, p.Glu23fs), BRCA1 5382insC (c.5263insC, p.Gln1756fs), e BRCA2 6174delT (c.5946delT, p.Ser1982fs). Se nenhuma destas</t>
  </si>
  <si>
    <t>mutações for identificada e outros critérios de elegibilidade forem contemplados conforme descrito nos itens 1, 2, 3, 4, 5, 7 e 8, deve ser realizada</t>
  </si>
  <si>
    <t>a análise seguindo os critérios de análise escalona descrito para cada item.</t>
  </si>
  <si>
    <t>salpingo-ooforectomia redutoras de risco, bem como a reconstrução das mamas são de cobertura obrigatória da mesma forma que a cobertura prevista</t>
  </si>
  <si>
    <t>para pacientes com diagnóstico de câncer, quando indicado pelo médico assistente.</t>
  </si>
  <si>
    <t>serão incluídos na definição “câncer de ovário” os tumores epiteliais de ovário, trompas de falópio e tumores primários de peritônio.</t>
  </si>
  <si>
    <t xml:space="preserve">Socorro Maciel M, Michelli RA, de Lyra EC, Grosso SH, Soares FA, Achatz MI, Brentani H, Moreira-Filho CA, Brentani MM. Comprehensive analysis of </t>
  </si>
  <si>
    <t>BRCA1, BRCA2 and TP53 germline mutation and tumor characterization: a portrait ofearly-onset breast cancer in Brazil. PLoS One. 2013;8(3):e57581. doi:</t>
  </si>
  <si>
    <t>10.1371/journal.pone.0057581. Epub 2013 Mar 1.</t>
  </si>
  <si>
    <t>JI, Beckmann MW, Janni W, Rack B, Ekici AB, Slamon DJ, Konstantopoulou I, Fostira F, Vratimos A, Fountzilas G, Pelttari LM, Tapper WJ, Durcan L, Cross SS,</t>
  </si>
  <si>
    <t>Pilarski R, Shapiro CL, Klemp J, Yao S, Garber J, Cox A, Brauch H, Ambrosone C, Nevanlinna H, Yannoukakos D, Slager SL, Vachon CM, Eccles DM, Fasching</t>
  </si>
  <si>
    <t>PA. Inherited mutations in 17 breast cancer susceptibility genes among a large triplenegative breast cancer cohort unselected for family history of breast cancer. J</t>
  </si>
  <si>
    <t>cancer. J Clin Oncol. 2015; 33(4):304-11. doi: 10.1200/JCO.2014.57.1414. Epub 2014 Dec 1.</t>
  </si>
  <si>
    <t>10.1016/j.suc.2013.01.005. Epub 2013 Feb 11</t>
  </si>
  <si>
    <t>familial/hereditary breast cancer – comparison of guidelines and recommendations from the UK, France, the Netherlands and Germany. J Community</t>
  </si>
  <si>
    <t>Genet 2011; 2:53-69. Doi:10.1007/s12687-011-0042-4.</t>
  </si>
  <si>
    <t>cohort. Ann Surg Oncol 2013;20:3254–3258.</t>
  </si>
  <si>
    <t>Ardern-Jones A, Bancroft E, Salmon A, Barwell J, Eeles R, Oosterwijk JC. Phenotypic expression of double heterozygosity for BRCA1 and BRCA2 germline</t>
  </si>
  <si>
    <t>mutations. J Med Genet. 2005 42(3):e20.</t>
  </si>
  <si>
    <t>2004;22:735–742.</t>
  </si>
  <si>
    <t>Ovarian. Version 2.2014. Disponível em URL: www.nccn.org</t>
  </si>
  <si>
    <t>management of breast cancer and related risks in people with a family history of breast cancer. NICE Guideline CG 164. June 2013. Disponível em URL:</t>
  </si>
  <si>
    <t>http://www.nice.org.uk/ guidance/cg164. Acessado em 14 de fevereiro de 2015.</t>
  </si>
  <si>
    <t>targeted BRCA1/BRCA2 mutation analysis in hereditary breast/ovarian cancer families of Portuguese ancestry.Clin Genet. 2014 Jun 10. doi:</t>
  </si>
  <si>
    <t>10.1111/cge.12441. [Epub ahead of print].</t>
  </si>
  <si>
    <t>ovarian cancer. Am J Hum Genet 2001;68:700–710.</t>
  </si>
  <si>
    <t>parallel sequencing. Proc Natl Acad Sci USA 2011;108:18032–18037.</t>
  </si>
  <si>
    <t>gene mutation status in single cases of breast cancer. JAMA. 2007;297:2587-95.</t>
  </si>
  <si>
    <t>110.8 - COMPLEXO DA ESCLEROSE TUBEROSA</t>
  </si>
  <si>
    <t>menos dois critérios do Grupo II*:</t>
  </si>
  <si>
    <t xml:space="preserve">* Para pacientes que apresentem Esclerose Tuberosa Definitiva e que preencham dois critérios do Grupo I ou um critério do Grupo I e dois critérios do </t>
  </si>
  <si>
    <t>Grupo II, a cobertura do diagnóstico molecular não é obrigatória.</t>
  </si>
  <si>
    <t>Grupo I (Sinais maiores):</t>
  </si>
  <si>
    <t>Grupo II (Sinais menores):</t>
  </si>
  <si>
    <t>molecular confirmado.</t>
  </si>
  <si>
    <t>mutação patogênica através do Sequenciamento do gene TSC2, realizar o Sequenciamento por Sanger gene TSC1.</t>
  </si>
  <si>
    <t>para o gene TSC2.</t>
  </si>
  <si>
    <t>para o gene TSC1.</t>
  </si>
  <si>
    <t>GeneReviews® [Internet]. Seattle (WA): University of Washington, Seattle; 1993-2015. Available from: http://www.ncbi.nlm.nih.gov/books/NBK1220/</t>
  </si>
  <si>
    <t>tuberous sclerosis complex. Rev. Assoc. Med. Bras., São Paulo , v. 60, n. 2, p. 94-96, 2014 .</t>
  </si>
  <si>
    <t>Available from &lt;http://www.scielo.br/scielo.php?script=sci_arttext&amp;pid=S0104-42302014000200094&amp;lng=en&amp;nrm=iso&gt;. access on 13 Oct. 2015.</t>
  </si>
  <si>
    <t>http://dx.doi.org/10.1590/1806-9282.60.02.002.</t>
  </si>
  <si>
    <t>necrosante ou vasculite com anticorpo anti-citoplasma de neutrófilos positivo (ANCA) ou bronquiectasia, quando preenchido pelo menos um dos</t>
  </si>
  <si>
    <t>seguintes critérios:</t>
  </si>
  <si>
    <t>um dos seguintes critérios:</t>
  </si>
  <si>
    <t xml:space="preserve">escápula e/ou hipoplasia de púbis e/ou asas ilíacas estreitas e verticalizadas e/ ou deformidades de mãos e pés e/ou platispondilia cervical </t>
  </si>
  <si>
    <t>e/ou tórax estreito e/ou hipomineralização do esterno e/ou braquidactilia e/ou sequência de Pierre Robin);</t>
  </si>
  <si>
    <t>110.11 - DISTROFIA MIOTÔNICA TIPO I E II</t>
  </si>
  <si>
    <t>quando preenchido pelo menos um dos seguintes critérios:</t>
  </si>
  <si>
    <t>Distrofia Miotônica.</t>
  </si>
  <si>
    <t>previsão de procedimento cirúrgico com anestesia geral.</t>
  </si>
  <si>
    <t>agarose ou eletroforese capilar ou Método de Southern Blot.</t>
  </si>
  <si>
    <t xml:space="preserve">mutação dinâmica por expansão de repetições CCTG no íntron 1 do gene ZNF9 por Reação em Cadeia da Polimerase (PCR) </t>
  </si>
  <si>
    <t>em gel de agarose ou eletroforese capilar ou Método de Southern Blot.</t>
  </si>
  <si>
    <t>110.12 - DISTROFIA MUSCULAR DE DUCHENNE/BECKER</t>
  </si>
  <si>
    <t>[eletroneuromiografia] alterada, com ou sem biópsia muscular), para pesquisar o gene distrofina.</t>
  </si>
  <si>
    <t>– doença recessiva ligada ao X), quando preenchido pelo menos um dos seguintes critérios:</t>
  </si>
  <si>
    <t>Para o item 1:</t>
  </si>
  <si>
    <t>um procedimento independente.</t>
  </si>
  <si>
    <t>codificantes de todo o gene DMD.</t>
  </si>
  <si>
    <t>Para o item 2:</t>
  </si>
  <si>
    <t>específico).</t>
  </si>
  <si>
    <t>descrito a seguir:</t>
  </si>
  <si>
    <t>por um procedimento independente.</t>
  </si>
  <si>
    <t>regiões codificantes de todo o gene DMD.</t>
  </si>
  <si>
    <t>110.13 -DOENÇA DE HUNTINGTON</t>
  </si>
  <si>
    <t>de doença de Huntington confirmados por análise molecular.</t>
  </si>
  <si>
    <t>ou 3º graus confirmados por análise molecular.</t>
  </si>
  <si>
    <t>HTT.</t>
  </si>
  <si>
    <t>doi:10.1038/ejhg.2013.206; published online 9 October 2013</t>
  </si>
  <si>
    <t>CR, Fong CT, Smith RJH, Stephens K, editors. GeneReviews® [Internet]. Seattle (WA): University of Washington, Seattle; 1993-2014. Available from</t>
  </si>
  <si>
    <t>http://www.ncbi.nlm.nih.gov/books/NBK1305/</t>
  </si>
  <si>
    <t>110.14 - DOENÇAS RELACIONADAS AO COLÁGENO DO TIPO 2 (COL2A1), INCLUINDO DISPLASIA ESPÔNDILO-EPIFISÁRIA CONGÊNITA , DISPLASIA DE</t>
  </si>
  <si>
    <t>KNIEST, DISPLASIA ESPÔNDILO-EPI-METAFISÁRIA DO TIPO STRUDWICK, DISPLASIA PLATISPONDÍLICA DO TIPO TORRANCE, SÍNDROME DE STICKLER</t>
  </si>
  <si>
    <t>TIPO I</t>
  </si>
  <si>
    <t>colagenopatia do tipo 2 e baixa estatura desproporcionada (abaixo do percentil 5) com tronco curto quando preenchidos pelo menos 2 critérios</t>
  </si>
  <si>
    <t>do Grupo I e pelo menos 3 critérios do Grupo II.</t>
  </si>
  <si>
    <t>Grupo I (Critérios clínicos):</t>
  </si>
  <si>
    <t>Grupo II (Critérios radiológicos):</t>
  </si>
  <si>
    <t>percentil 5) com tronco curto quando preenchidos pelo menos 4 critérios do Grupo II.</t>
  </si>
  <si>
    <t>Dysplasia Congenita or a Related Phenotype. Am J Med Genet A. 2015 Mar;167(3):461-75.</t>
  </si>
  <si>
    <t>deformidades esqueléticas quando preenchido 1 critério do Grupo I e pelo menos 2 critérios do Grupo II.*</t>
  </si>
  <si>
    <t>Grupo I:</t>
  </si>
  <si>
    <t>Grupo II:</t>
  </si>
  <si>
    <t>* Para pacientes que preencham dois critérios do Grupo I a cobertura do diagnóstico molecular não é obrigatória.</t>
  </si>
  <si>
    <t>mutação no caso índice.</t>
  </si>
  <si>
    <t>110.16 - DOENCAS RELACIONADAS AO GENE FMR1 (SÍNDROME DO X FRÁGIL, SÍNDROME DE ATAXIA/TREMOR ASSOCIADOS AO X FRÁGIL - FXTAS E FALÊNCIA</t>
  </si>
  <si>
    <t>OVARIANA PREMATURA - FOP)</t>
  </si>
  <si>
    <t>apresentando pelo menos um dos seguintes critérios:</t>
  </si>
  <si>
    <t>de cariótipo, dosagem de LH e FSH.</t>
  </si>
  <si>
    <t>intenção com história familiar positiva de doenças relacionadas ao FMR1 e cujas causas comuns não genéticas de ataxia tenham sido excluídas.</t>
  </si>
  <si>
    <t>confirmação molecular.</t>
  </si>
  <si>
    <t>comprimento dos fragmentos de restrição em gel de agarose ou por eletroforese capilar.</t>
  </si>
  <si>
    <t>eletroforese capilar.</t>
  </si>
  <si>
    <t>110.17 - FIBROSE CÍSTICA E DOENÇAS RELACIONADAS AO GENE CFTR</t>
  </si>
  <si>
    <t>duvidosos ou normais realizados em dias diferentes (dosagem de Cloro no suor normais ou limítrofes &lt;60meq/l).</t>
  </si>
  <si>
    <t>dosagens realizadas em dias diferentes.</t>
  </si>
  <si>
    <t>espermogramas realizados em dias diferentes e exame de imagem que demonstre agenesia de ductos deferentes.</t>
  </si>
  <si>
    <t>parceiro/cônjuge tiver diagnóstico bioquímico ou molecular de Fibrose Cística.</t>
  </si>
  <si>
    <t>específicas.</t>
  </si>
  <si>
    <t>Sanger ou Sequenciamento de Nova Geração dos éxons do gene CFTR.</t>
  </si>
  <si>
    <t>as seguintes mutações G542X, S549R, G551D, Q552X no gene CFTR. No caso do exame anterior ser negativo, realizar painel de pelo menos 32 mutações</t>
  </si>
  <si>
    <t>para o sexo feminino e 32 mutações e pesquisa variantes poliT no intron 8 para o sexo masculino.</t>
  </si>
  <si>
    <t>Cystic Fibrosis. Thorax. 2006 Jul; 61(7): 627–635.</t>
  </si>
  <si>
    <t>Schwartz M, Witt M, Schwarz M, Girodon E. Best practice guidelines for molecular genetic diagnosis of cystic fibrosis and CFTR-related disorders--updated</t>
  </si>
  <si>
    <t>European recommendations. Cold Spring Harb Perspect Med. 2012 December; 2(12</t>
  </si>
  <si>
    <t>179–196.</t>
  </si>
  <si>
    <t>J. Dodge, Doull I, Farrell P, Ferec C, Girodon E, Johannesson M, Kerem B, Knowles M, Munck A, Pignatti PF, Radojkovic D, Rizzotti P, Schwarz M,</t>
  </si>
  <si>
    <t>Stuhrmann M, Tzetis M, Zielenski J, Elborn JS Genet Med. 2008 December; 10(12): 851–868.</t>
  </si>
  <si>
    <t>and CFTR-related disorders Expert Rev Mol Diagn. 2014 Jun;14(5):605-22 http://www.uptodate.com/contents/cystic-fibrosis-clinical-manifestations-</t>
  </si>
  <si>
    <t>anddiagnosis? topicKey=PEDS%2F6367&amp;elapsedTimeMs=0&amp;view=print&amp;displayedVie w=full (acesso em 09/03/2015)</t>
  </si>
  <si>
    <t>Wolff DJ, Friedman KJ, Highsmith WE, Lin E, Ong FS. Clinical investigational studies for validation of a next-generation sequencing in vitro diagnostic</t>
  </si>
  <si>
    <t>device for cystic fibrosis testing.</t>
  </si>
  <si>
    <t>haja persistência de índice de saturação de transferrina maior que 45% em pelo menos duas dosagens.</t>
  </si>
  <si>
    <t>dos fragmentos de restrição (RFLP) ou PCR multiplex.</t>
  </si>
  <si>
    <t>110.19 - HEMOFILIA A</t>
  </si>
  <si>
    <t>parentes de 1º e 2º graus do sexo feminino da linhagem materna tenham desejo de engravidar.</t>
  </si>
  <si>
    <t xml:space="preserve"> – doença recessiva ligada ao X), apenas a partir do diagnóstico molecular do caso índice.</t>
  </si>
  <si>
    <t>F8.</t>
  </si>
  <si>
    <t>dos 26 éxons do gene F8.</t>
  </si>
  <si>
    <t>110.20 - HEMOFILIA B</t>
  </si>
  <si>
    <t>doença recessiva ligada ao X), apenas a partir do diagnóstico molecular do caso índice.</t>
  </si>
  <si>
    <t>por Sanger dos 8 éxons do gene F9.</t>
  </si>
  <si>
    <t>110.21 - MUCOPOLISSACARIDOSE</t>
  </si>
  <si>
    <t>aconselhamento genético de parentes de 1º e 2º graus com desejo de engravidar com finalidade de diagnóstico pré-natal.</t>
  </si>
  <si>
    <t>para aconselhamento genético de parentes da linhagem materna de 1º, 2º e 3º graus com desejo de engravidar.</t>
  </si>
  <si>
    <t>masculino com mucopolissacaridose II e mutação patogênica identificada.</t>
  </si>
  <si>
    <t>dos éxons do gene correspondente à mucopolissacaridose de acordo com análise enzimática identificada.</t>
  </si>
  <si>
    <t>detecte alterações, realizar MLPA (Multiplex Ligation-dependent Probe Amplification) ou Hibridização Comparativa para pesquisa de deleções do</t>
  </si>
  <si>
    <t>cromossomo X.</t>
  </si>
  <si>
    <t>Geração e MLPA (Multiplex Ligation-dependent Probe Amplification) normais, realizar pesquisa de rearranjo entre o gene IDS e o pseudogene IDS2.</t>
  </si>
  <si>
    <t>110.22 - NEOPLASIA ENDRÓCRINA MÚLTIPLA TIPO I-MEN1</t>
  </si>
  <si>
    <t>molecular de MEN1 .</t>
  </si>
  <si>
    <t>110.23 - NEOPLASIA ENDRÓCRINA MÚLTIPLA TIPO 2A– MEN2A</t>
  </si>
  <si>
    <t>Pacientes com diagnóstico de:</t>
  </si>
  <si>
    <t>Parentes de 1º e 2º graus com diagnóstico de:</t>
  </si>
  <si>
    <t>*exceto em pacientes que apresentem apenas hábito marfanóide isoladamente nos Grupos I e II.</t>
  </si>
  <si>
    <t>2. Sequenciamento bidirecional pelo método analítico de Sanger dos éxons 5, 8, 10, 11, 13, 14, 15 e 16 do gene RET ou Sequenciamento de Nova Geração</t>
  </si>
  <si>
    <t>do gene RET.</t>
  </si>
  <si>
    <t>indicada pelo médico assistente.</t>
  </si>
  <si>
    <t>ou sem histórico familiar, com dosagem sérica de cálcio e fósforo normais e fosfatase alcalina normal ou aumentada quando os seus genitores ou o</t>
  </si>
  <si>
    <t>individuo sintomático tenham desejo de engravidar.</t>
  </si>
  <si>
    <t>casos em que houver calcificação da membrana interóssea do antebraço ou perna, deslocamento da cabeça do rádio ou calo ósseo hiperplásico.</t>
  </si>
  <si>
    <t>abaixo:</t>
  </si>
  <si>
    <t>110.25 - POLIPOSE COLÔNICA</t>
  </si>
  <si>
    <t>excluído o diagnóstico de Síndrome Lynch a partir de critérios clínicos, endoscópicos e histopatológicos, e nos quais o diagnóstico molecular seja</t>
  </si>
  <si>
    <t>necessário para avaliação de risco da prole.</t>
  </si>
  <si>
    <t>gene APC no caso índice.</t>
  </si>
  <si>
    <t>disponível, Sequenciamento bidirecional por Sanger dos exons de APC seguido de Sequenciamento bidirecional por Sanger dos éxons de MUTYH (se o teste</t>
  </si>
  <si>
    <t>de APC for negativo).</t>
  </si>
  <si>
    <t>gerações, ou nos casos isolados de câncer colorretal e/ou polipose colônica em que os pais são consangüíneos, realizar inicialmente Sequenciamento de Nova</t>
  </si>
  <si>
    <t>Geração ou Sequenciamento Sanger dos éxons de MUTYH.</t>
  </si>
  <si>
    <t>OBS: Nos pacientes com polipose adenomatosa, a colectomia é de cobertura obrigatória, quando indicada pelo médico assistente.</t>
  </si>
  <si>
    <t>110.26 - SÍNDROME CHARGE</t>
  </si>
  <si>
    <t>menores da síndrome CHARGE.</t>
  </si>
  <si>
    <t>Características maiores:</t>
  </si>
  <si>
    <t>anormalidades do osso temporal, ausência ou hipoplasia de canais semicirculares).</t>
  </si>
  <si>
    <t>Características menores:</t>
  </si>
  <si>
    <t>GeneReviews: http://www.ncbi.nlm.nih.gov/books/NBK1117/</t>
  </si>
  <si>
    <t>110.27 - SÍNDROME DE ANGELMAN E SÍNDROME DE PRADER-WILLI</t>
  </si>
  <si>
    <t>Síndrome de Angelman ou Síndrome de Prader-Willi.</t>
  </si>
  <si>
    <t>UBE3A (para Síndrome de Angelman).</t>
  </si>
  <si>
    <t>gene UBE3A.</t>
  </si>
  <si>
    <t>da região cromossômica do gene SNRPN (15q11.2):</t>
  </si>
  <si>
    <t>da região 15q11.2</t>
  </si>
  <si>
    <t>Microssatélites para pesquisa de dissomia uniparental da região 15q11.2.</t>
  </si>
  <si>
    <t>mutações nos éxons do UBE3A por Sequenciamento bidirecional pelo método analítico de Sanger ou Sequenciamento de Nova Geração dos éxons do gene</t>
  </si>
  <si>
    <t>UBE3A.</t>
  </si>
  <si>
    <t>i. múltiplos hamartomas gastrointestinais;</t>
  </si>
  <si>
    <t>ii. ganglioneuromas;</t>
  </si>
  <si>
    <t>iii. pigmentação macular da glande do pênis;</t>
  </si>
  <si>
    <t>iv. um triquilemoma comprovado por biópsia;</t>
  </si>
  <si>
    <t>v. múltiplas queratoses palmo-plantares;</t>
  </si>
  <si>
    <t>vi. papilomatose multifocal ou extensa de mucosa oral;</t>
  </si>
  <si>
    <t>vii. inúmeras pápulas faciais.</t>
  </si>
  <si>
    <t>da Síndrome de Cowden entendida como presença de pelo menos três dos itens abaixo:</t>
  </si>
  <si>
    <t>Cowden (Carcinoma de células renais, Câncer de cólon, Câncer de tireóide papilífero, ≥3 Acantoses esofágicas glicogênicas, lipomas, lipomatose testicular,</t>
  </si>
  <si>
    <t>adenoma de tireoide, nódulo de tireoide ou bócio multinodular de tireoide, anomalias vasculares incluindo múltiplas anomalias venosas intracranianas de</t>
  </si>
  <si>
    <t>desenvolvimento, Déficit cognitivo com QI ≤75, transtorno do espectro autista).</t>
  </si>
  <si>
    <t>câncer de tireoide folicular) e mais três das lesões menores da Síndrome de Cowden (Carcinoma de células renais, Câncer de cólon, Câncer de tireóide</t>
  </si>
  <si>
    <t>papilífero, ≥3 Acantoses esofágicas glicogênicas, lipomas, lipomatose testicular, adenoma de tireoide, nódulo de tireoide ou bócio multinodular de tireoide,</t>
  </si>
  <si>
    <t>anomalias vasculares incluindo múltiplas anomalias venosas intracranianas de desenvolvimento, Déficit cognitivo com QI ≤ 75, transtorno do espectro autista).</t>
  </si>
  <si>
    <t>hamartomas gastrointestinais, ganglioneuromas, pigmentação macular da glande do pênis, triquilemomas, múltiplas queratoses palmo-plantares, papilomatose</t>
  </si>
  <si>
    <t>de mucosa oral, inúmeras pápulas faciais) e mais três das lesões menores da Síndrome de Cowden (Carcinoma de células renais, Câncer de cólon, Câncer de</t>
  </si>
  <si>
    <t>tireoide papilífero, ≥ 3 Acantoses esofágicas glicogênicas, lipomas, lipomatose testicular, adenoma de tireoide, nódulo de tireoide ou bócio multinodular de</t>
  </si>
  <si>
    <t>tireoide, anomalias vasculares incluindo múltiplas anomalias venosas intracranianas de desenvolvimento, Déficit cognitivo com QI ≤ 75, transtorno do</t>
  </si>
  <si>
    <t>espectro autista).</t>
  </si>
  <si>
    <t>por biópsia.</t>
  </si>
  <si>
    <t>independente do sexo, quando houver mutação deletéria em PTEN em familiar de 1º, 2º ou 3º graus.</t>
  </si>
  <si>
    <t>10.1016/j.suc.2013.01.005. Epub 2013 Feb 11.</t>
  </si>
  <si>
    <t>National Society of Genetic Counselors: referral indications for cancer predisposition assessment. Genet Med. 2015 Jan;17(1):70-87. doi:</t>
  </si>
  <si>
    <t>10.1038/gim.2014.147. Epub 2014 Nov 13. 1. Jelsig AM1, Qvist N, Brusgaard K, Nielsen CB, Hansen TP, Ousager LB. Hamartomatous polyposis syndromes: a review</t>
  </si>
  <si>
    <t>Orphanet J Rare Dis. 2014 Jul 15;9:101. doi: 10.1186/1750-1172-9-101.</t>
  </si>
  <si>
    <t>2. National Comprehensive Cancer Network (NCCN). NCCN Clinical Practice Guidelines in Oncology. Genetic/Familial High Risk Assessment: Breast and</t>
  </si>
  <si>
    <t>Ovarian. Version 2.2014. Disponível em URL: www.nccn.org . Acessado em: 15 de fevereiro de 2015.</t>
  </si>
  <si>
    <t>revised diagnostic criteria. J Natl Cancer Inst. 2013 Nov 6;105(21):1607-16. doi: 10.1093/jnci/djt277. Epub 2013 Oct 17.</t>
  </si>
  <si>
    <t>110.29 - SÍNDROME DE HIPOFOSFATASIA</t>
  </si>
  <si>
    <t>de apresentação da doença com ou sem histórico familiar, com dosagem sérica de fosfatase alcalina diminuída, quando os seus genitores ou o indivíduo</t>
  </si>
  <si>
    <t>sintomático desejarem uma gestação.</t>
  </si>
  <si>
    <t>Método analítico:</t>
  </si>
  <si>
    <t>110.30 - SÍNDROME DE LI-FRAUMENI</t>
  </si>
  <si>
    <t>um familiar de 1º grau antes dos 45 anos e mais um caso de câncer em um familiar de 1º ou 2º graus do mesmo lado da família com câncer antes dos 45</t>
  </si>
  <si>
    <t>anos ou sarcoma em qualquer idade.</t>
  </si>
  <si>
    <t>osteossarcoma, tumor de Sistema Nervoso Central, câncer de mama, carcinoma adrenocortical, leucemia, adenocarcinoma de pulmão) antes dos 46 anos</t>
  </si>
  <si>
    <t>quando preenchido um dos seguintes critérios:</t>
  </si>
  <si>
    <t>câncer de mama, carcinoma adrenocortical, leucemia, adenocarcinoma de pulmão);</t>
  </si>
  <si>
    <t>de Sistema Nervoso Central, câncer de mama, carcinoma adrenocortical, leucemia, adenocarcinoma de pulmão). Se o caso índice tiver sido</t>
  </si>
  <si>
    <t>diagnosticado com câncer de mama, o familiar deverá ter desenvolvido outro tumor do espectro Li-fraumeni diferente de câncer de mama.</t>
  </si>
  <si>
    <t>de Li-Fraumeni tiver sido confirmado na família.</t>
  </si>
  <si>
    <t>Para pacientes enquadrados nos itens 1, 2, 3 e 4:</t>
  </si>
  <si>
    <t>Para pacientes enquadrados no item 5:</t>
  </si>
  <si>
    <t>descrito na diretriz específica de BRCA1 e BRCA2.</t>
  </si>
  <si>
    <t>Lynch (HNPCC) diagnosticadas em qualquer idade;</t>
  </si>
  <si>
    <t>sendo uma destas diagnosticada antes dos 50 anos;</t>
  </si>
  <si>
    <t>independentemente da idade.</t>
  </si>
  <si>
    <t>endométrio, carcinoma urotelial [ureter e de pelve-renal], adenocarcinoma de ovário, adenocarcinoma gástrico; câncer de intestino delgado; glioblastoma;</t>
  </si>
  <si>
    <t>adenocarcinoma sebáceo; câncer do trato biliar e câncer de pâncreas) desde que preenchidos todos os critérios de Amsterdam II para a história familiar.</t>
  </si>
  <si>
    <t>Critérios de Amsterdam II :</t>
  </si>
  <si>
    <t>de história familiar.</t>
  </si>
  <si>
    <t>índice.</t>
  </si>
  <si>
    <t>realizar Sequenciamento de Nova Geração ou se não for possível realizar Sanger para estes genes especificamente;</t>
  </si>
  <si>
    <t>realizar pesquisa da mutação V600E do gene BRAF ou metilação do promotor do gene MLH1 no tumor para diferenciar instabilidade de origem somática ou</t>
  </si>
  <si>
    <t>hereditária;</t>
  </si>
  <si>
    <t>realizar MLPA para pesquisa de rearranjos em MSH2 e EPCAM;</t>
  </si>
  <si>
    <t>diagnosis of Lynch syndrome. Dig Dis Sci. 2014 Dec;59(12):2913-26.</t>
  </si>
  <si>
    <t>Version 2.2014. Disponível em URL: www.nccn.org. Acessado em: 19 de fevereiro de 2015.</t>
  </si>
  <si>
    <t>110.32 - SÍNDROME DE MARFAN</t>
  </si>
  <si>
    <t>preencha ambos os critérios abaixo, a cobertura do diagnóstico molecular não é obrigatória):</t>
  </si>
  <si>
    <t>Cálculo do Escore Sistêmico:</t>
  </si>
  <si>
    <t>Sinal do punho e do polegar – 3 (punho ou polegar – 1)</t>
  </si>
  <si>
    <t>Peito carenado – 2 (peito escavado ou assimetria de tórax – 1)</t>
  </si>
  <si>
    <t>Deformidade dos pés – 2 (pés planos – 1)</t>
  </si>
  <si>
    <t>Pneumotórax – 2</t>
  </si>
  <si>
    <t>Ectasia dural – 2</t>
  </si>
  <si>
    <t>Protrusão acetabular – 2</t>
  </si>
  <si>
    <t>Relação Segmento Superior/Segmento Inferior reduzida e Relação Envergadura/Estatura aumentada e escoliose leve – 1</t>
  </si>
  <si>
    <t>Escoliose ou cifose toracolombar – 1</t>
  </si>
  <si>
    <t>Extensão reduzida do cotovelo – 1</t>
  </si>
  <si>
    <t>Características faciais (3/5) – 1 (dolicocefalia, enoftalmia, fendas palpebrais com inclinação para baixo, hipoplasia malar, retrognatia)</t>
  </si>
  <si>
    <t>Estrias na pele – 1</t>
  </si>
  <si>
    <t>Miopia &gt; 3 dpt – 1</t>
  </si>
  <si>
    <t>Prolapso de valva mitral (todos os tipos) – 1</t>
  </si>
  <si>
    <t>Total = 20 pontos; escore ≥ 7 indica envolvimento sistêmico; SS/SI = razão do segmento superior/segmento inferior.</t>
  </si>
  <si>
    <t>familiares de 1º, 2º ou 3º graus confirmados por análise molecular.</t>
  </si>
  <si>
    <t>gene FBN1.</t>
  </si>
  <si>
    <t>2. Arslan-Kirchner M, Arbustini E, Boileau C, Child A, Collod-Beroud G, De Paepe A, Epplen J, Jondeau G, Loeys B, Faivre L. Clinical utility gene card for:</t>
  </si>
  <si>
    <t>Marfan syndrome type 1 and related phenotypes [FBN1]. Eur J Hum Genet. 2010 Sep;18(9). doi: 10.1038/ejhg.2010.42. Epub 2010 Apr 7.</t>
  </si>
  <si>
    <t>110.33 - SÍNDROME DE NOONAN</t>
  </si>
  <si>
    <t>sugestivas da doença e excluída a Síndrome de Turner.</t>
  </si>
  <si>
    <t>sugestivas da doença.</t>
  </si>
  <si>
    <t>110.34 - SÍNDROME DE RETT</t>
  </si>
  <si>
    <t>do desenvolvimento neuropsicomotor seguido por recuperação parcial ou estabilização e que se enquadrem em um dos itens abaixo:</t>
  </si>
  <si>
    <t>Grupo I (Critérios principais):</t>
  </si>
  <si>
    <t>Grupo II (Critérios de exclusão):</t>
  </si>
  <si>
    <t>Grupo III (Critérios de apoio):</t>
  </si>
  <si>
    <t>AK. Rett syndrome: revised diagnostic criteria and nomenclature. Ann Neurol. 2010;68:944–50. [PMC free article] [PubMed]. Acesso em 31 de março de 2015</t>
  </si>
  <si>
    <t>GeneReviews® [Internet]. Seattle (WA): University of Washington, Seattle; 1993-2015. Available from:http://www.ncbi.nlm.nih.gov/books/NBK1220/.</t>
  </si>
  <si>
    <t>110.35 - SÍNDROME DE WILLIAMS-BEUREN</t>
  </si>
  <si>
    <t>(Multiplex Ligation-dependent Probe Amplification) não estiver disponível.</t>
  </si>
  <si>
    <t>Probe Amplification).</t>
  </si>
  <si>
    <t>110.36 - SÍNDROME DO CÂNCER GÁSTRICO DIFUSO HEREDITÁRIO</t>
  </si>
  <si>
    <t>com câncer gástrico difuso, sendo um deles com diagnóstico em idade ≤ 50 anos</t>
  </si>
  <si>
    <t>câncer gástrico difuso em qualquer idade.</t>
  </si>
  <si>
    <t>pelo menos um deles diagnosticado em idade ≤ 50 anos.</t>
  </si>
  <si>
    <t>do Câncer Gástrico Difuso Hereditário tiver sido confirmado na família.</t>
  </si>
  <si>
    <t>gene CDH1.</t>
  </si>
  <si>
    <t>International Gastric Cancer Linkage Consortium. Hereditary diffuse gastric cancer: updated consensus guidelines for clinical management and directions for</t>
  </si>
  <si>
    <t>future research. J Med Genet. 2010 Jul;47(7):436-44.</t>
  </si>
  <si>
    <t>Lancet Oncol. 2015 Feb;16(2):e60-e70.</t>
  </si>
  <si>
    <t>110.37 - SÍNDROMES DE ANOMALIAS CROMOSSÔMICAS SUBMICROSCÓPICAS NÃO RECONHECÍVEIS CLINICAMENTE (ARRAY)</t>
  </si>
  <si>
    <t>preenchidos pelo menos dois dos seguintes critérios:</t>
  </si>
  <si>
    <t>(Hibridização Genômica Comparativa) ou SNP-array (Polimorfismo de um único nucleotídeo) no caso índice.</t>
  </si>
  <si>
    <t>Comparativa) por provável micro-rearranjo (translocação equilibrada ou inversões) no caso índice.</t>
  </si>
  <si>
    <t>Nos pacientes enquadrados nos itens 1 e 2 e 3:</t>
  </si>
  <si>
    <t>(Polimorfismo de um único nucleotídeo) dos pais do caso índice.</t>
  </si>
  <si>
    <t>Nos pacientes (pais do caso índice) enquadrados no item 4:</t>
  </si>
  <si>
    <t>110.38 - SÍNDROMES DE DELEÇÕES SUBMICROSCÓPICAS RECONHECÍVEIS CLINICAMENTE</t>
  </si>
  <si>
    <t>Magenis (del17p11) ou Deleção 22q11 ou Miller-Dieker (del17p13) ou WAGR(del11p13), quando preenchidos todos os seguintes critérios:</t>
  </si>
  <si>
    <t>molecular ou citogenético (Cariótipo ou FISH - Hibridação In Situ Fluorescente) de Wolf-Hirschhorn (del4p) ou Cri du Chat (del5p) ou Deleção 1p36 ou Smith-</t>
  </si>
  <si>
    <t>Magenis (del17p11) ou Deleção 22q11 ou Miller-Dieker (del17p13) ou WAGR (del11p13).</t>
  </si>
  <si>
    <t>MLPA (Multiplex Ligation-dependent Probe Amplification).</t>
  </si>
  <si>
    <t>Comparativa) ou SNP-array (Polimorfismo de um único nucleotídeo).</t>
  </si>
  <si>
    <t>110.39 - TRANSTORNO DO ESPECTRO AUTISTA</t>
  </si>
  <si>
    <t>presentes pelo menos um dos critérios do Grupo I e nenhum dos critérios do Grupo II:</t>
  </si>
  <si>
    <t>dos pais do caso índice.</t>
  </si>
  <si>
    <t>Brasileira. – Rio de Janeiro: ANS, 2009. http://www.ans.gov.br/portal/upload/biblioteca/Primeiras_Diretrizes_Clinicas.pdf</t>
  </si>
  <si>
    <t>http://www.ncbi.nlm.nih.gov/books/NBK1116/</t>
  </si>
  <si>
    <t>Descrição do Rol de Procedimentos Médicos Unimed</t>
  </si>
  <si>
    <t>Alterações</t>
  </si>
  <si>
    <t>Aba "diferenças entre as versões"</t>
  </si>
  <si>
    <t>Baixo risco</t>
  </si>
  <si>
    <t>Quantidade</t>
  </si>
  <si>
    <t>Imediato</t>
  </si>
  <si>
    <t>Avaliação da função auditiva central (com diretriz definida pela ANS - nº 5)</t>
  </si>
  <si>
    <t>Anticorpos anti peptídeo cíclico citrulinado - IgG (com diretriz definida pela ANS - nº 4)</t>
  </si>
  <si>
    <t>HLA B27, fenotipagem  (com diretriz definida pela ANS - nº 32)</t>
  </si>
  <si>
    <t xml:space="preserve">TMO - prova cruzada para histocompatibilidade de transplante de medula óssea (com diretriz definida pela ANS - nº 70) </t>
  </si>
  <si>
    <t xml:space="preserve">Defeitos congênitos da glicolização - Focalização isoelétrica da transferrina (com diretriz definida pela ANS - nº 110) </t>
  </si>
  <si>
    <t>Translocação AML1-ETO t(8,21) por PCR (com diretriz definida pela ANS - nº 110)</t>
  </si>
  <si>
    <t>Análise da mutação IgVH-cadeia pesada da imunoglobulina (com diretriz definida pela ANS - nº 110)</t>
  </si>
  <si>
    <t>CCR-5, pesquisa de mutação por PCR (com diretriz definida pela ANS - nº 110)</t>
  </si>
  <si>
    <t>Cromossomo Y, microdeleções por PCR (com diretriz definida pela ANS - nº 110)</t>
  </si>
  <si>
    <t xml:space="preserve">Distrofia miotonica, análise por DNA (com diretriz definida pela ANS - nº 110) </t>
  </si>
  <si>
    <t xml:space="preserve">Disautonomia familiar, análise por DNA (com diretriz definida pela ANS - nº 110) </t>
  </si>
  <si>
    <t xml:space="preserve">Neurofibromatose tipo 1, estudo molecular (com diretriz definida pela ANS - nº 110) </t>
  </si>
  <si>
    <t>JAK2 (gene), detecção das mutações por PCR (com diretriz definida pela ANS - nº 110)</t>
  </si>
  <si>
    <t>CCND1 e IGH (genes), hibridização in situ por fluore (com diretriz definida pela ANS - nº 110)</t>
  </si>
  <si>
    <t xml:space="preserve">Hemofilia A, análise do DNA (com diretriz definida pela ANS - nº 110) </t>
  </si>
  <si>
    <t xml:space="preserve">Hemofilia B, análise do DNA (com diretriz definida pela ANS - nº 110) </t>
  </si>
  <si>
    <t xml:space="preserve">Hipolactasia, análise molecular (com diretriz definida pela ANS - nº 110) </t>
  </si>
  <si>
    <t xml:space="preserve">Hormônio de crescimento, estudo do gene receptor  (com diretriz definida pela ANS - nº 110) </t>
  </si>
  <si>
    <t xml:space="preserve">Hormônio de crescimento, estudo molecular do gene  (com diretriz definida pela ANS - nº 110) </t>
  </si>
  <si>
    <t>Neoplasia endócrina múltipla, tipo 1, sangue total (com diretriz definida pela ANS - nº 110)</t>
  </si>
  <si>
    <t xml:space="preserve">Hemocromatose, análise por PCR (com diretriz definida pela ANS - nº 110) </t>
  </si>
  <si>
    <t xml:space="preserve">Prader-Willi/Angelman, síndrome, diagnóstico (com diretriz definida pela ANS - nº 110) </t>
  </si>
  <si>
    <t xml:space="preserve">PROP1, estudo molecular do gene, sangue total (com diretriz definida pela ANS - nº 110) </t>
  </si>
  <si>
    <t xml:space="preserve">PTPN11, estudo molecular do gene, sangue total (com diretriz definida pela ANS - nº 110) </t>
  </si>
  <si>
    <t>Rearranjo 8q24 fish (medula óssea) (com diretriz definida pela ANS - nº 110)</t>
  </si>
  <si>
    <t>Rearranjo 8q24 fish (sangue) (com diretriz definida pela ANS - nº 110)</t>
  </si>
  <si>
    <t>Rearranjo BCL6 3q27 (NHL) fish (com diretriz definida pela ANS - nº 110)</t>
  </si>
  <si>
    <t xml:space="preserve">Rearranjo gênico células B por PCR (com diretriz definida pela ANS nº 110) </t>
  </si>
  <si>
    <t>Rearranjo gênico células T por PCR (com diretriz definida pela ANS - nº 110)</t>
  </si>
  <si>
    <t xml:space="preserve">Rearranjo gênico quantitativo BCR/ABL por PCR  (com diretriz definida pela ANS - nº 110) </t>
  </si>
  <si>
    <t>SHOX, estudo molecular do gene, sangue total  (com diretriz definida pela ANS - nº 110)</t>
  </si>
  <si>
    <t>Translocação 4;14 fish (IgH/FGFR3) (com diretriz definida pela ANS - nº 110)</t>
  </si>
  <si>
    <t>C kit análise mutacional (com diretriz definida pela ANS - nº 110)</t>
  </si>
  <si>
    <t xml:space="preserve">CYP21, estudo molecular do gene, sangue (com diretriz definida pela ANS - nº 110) </t>
  </si>
  <si>
    <t xml:space="preserve">Detecção de Del/Dupl no gene MLH1 MSH2 (com diretriz definida pela ANS - nº 110) </t>
  </si>
  <si>
    <t xml:space="preserve">Detecção de mutações no gene MLH1 MSH2 (com diretriz definida pela ANS - nº 110) </t>
  </si>
  <si>
    <t xml:space="preserve">Detecção de mutações no gene MSH6 (com diretriz definida pela ANS - nº 110) </t>
  </si>
  <si>
    <t xml:space="preserve">FLT3 pesquisa de mutações por PCR (cada)  (com diretriz definida pela ANS) </t>
  </si>
  <si>
    <t xml:space="preserve">Atrofia muscular e bulbar (Kennedy), por PCR  (com diretriz definida pela ANS - nº 110) </t>
  </si>
  <si>
    <t xml:space="preserve">Mucolipidosis tipo 4 análise da mutação (com diretriz definida pela ANS - nº 110) </t>
  </si>
  <si>
    <t>FLT3 pesquisa de mutações por eletroforese capilar (cada) (com diretriz definida pela ANS - nº 110)</t>
  </si>
  <si>
    <t>Distrofia muscular (Duchenne), por PCR  (com diretriz definida pela ANS - nº 110)</t>
  </si>
  <si>
    <t xml:space="preserve">Pesquisa dea mutação 35delg da conexina  (com diretriz definida pela ANS - nº 110) </t>
  </si>
  <si>
    <t xml:space="preserve">Atrofia dentato-rubro-palido-luysiana, DRPLA, sangue total  (com diretriz definida pela ANS - nº 110) </t>
  </si>
  <si>
    <t>Detecção de Niemann Pick tipo Cc (com diretriz definida pela ANS - nº 110)</t>
  </si>
  <si>
    <t xml:space="preserve">EGFR, pesquisa de mutação (com diretriz definida pela ANS - nº 21) </t>
  </si>
  <si>
    <t xml:space="preserve">K-RAS, pesquisa de mutação (com diretriz definida pela ANS - nº 50) </t>
  </si>
  <si>
    <t xml:space="preserve">BRAF, pesquisa de mutação (com diretriz definida pela ANS - nº 9) </t>
  </si>
  <si>
    <t xml:space="preserve">NRAS PCR ou sequenciamento de Sanger para mutações nos éxons 2,3 e 4 do gene, no tumor (com diretriz definida pela ANS - nº 57) </t>
  </si>
  <si>
    <t xml:space="preserve">Sequenciamento de Nova Geração (NGS) - genes isolados, paineis e grandes regiões genômicas (inclui Captura, Amplificação e Sequenciamento)  (com diretriz definida pela ANS - nº 110) </t>
  </si>
  <si>
    <t xml:space="preserve">Sequenciamento de Nova geração de todas as regiões codificadoras (exons) de todos os genes do genoma - sequenciamento do Exoma (inclui Captura, Amplificação e Sequenciamento)  (com diretriz definida pela ANS - nº 110) </t>
  </si>
  <si>
    <t xml:space="preserve">Mutação familial especifica - PCR do loccus identificado (com diretriz definida pela ANS - nº 110) </t>
  </si>
  <si>
    <t xml:space="preserve">Mutação familial especifica - sequenciamento de Sanger do loccus identificado (com diretriz definida pela ANS - nº 110) </t>
  </si>
  <si>
    <t>Cintilografia de perfusão do miocárido, associada à Dobutamina (com diretriz definida pela ANS - nº 10)</t>
  </si>
  <si>
    <t>Avaliação do processamento auditivo central por fonoaudiólogo (com diretriz definida pela ANS - nº 5)</t>
  </si>
  <si>
    <t>imediato</t>
  </si>
  <si>
    <t>Aplicação de medicação não coberta prescrita em consultório nos casos em que há autorização da Unimed Origem</t>
  </si>
  <si>
    <t>Classificação</t>
  </si>
  <si>
    <t xml:space="preserve">Documentação </t>
  </si>
  <si>
    <t>Documentação na Racionalização</t>
  </si>
  <si>
    <t xml:space="preserve">Origem </t>
  </si>
  <si>
    <t xml:space="preserve">Executora </t>
  </si>
  <si>
    <t xml:space="preserve">Total </t>
  </si>
  <si>
    <t xml:space="preserve">Prazo </t>
  </si>
  <si>
    <t xml:space="preserve">imediato </t>
  </si>
  <si>
    <t>Prazo</t>
  </si>
  <si>
    <t>Executora</t>
  </si>
  <si>
    <t xml:space="preserve">Baixo Risco </t>
  </si>
  <si>
    <t>Baixo Risco</t>
  </si>
  <si>
    <t>Relatório Médico</t>
  </si>
  <si>
    <t xml:space="preserve">HER2 FISH para amplificação gênica em tumor de mama (com diretriz definida pela ANS - nº 30 e nº 110) </t>
  </si>
  <si>
    <t xml:space="preserve">HER2 CISH para amplificação gênica em tumor de mama (com diretriz definida pela ANS - nº 30 e nº 110) </t>
  </si>
  <si>
    <t>a. crianças de qualquer idade que apresentem um episódio ou episódios recorrentes de hipoglicemia hipocetótica ou deterioração neurológica rápida</t>
  </si>
  <si>
    <t xml:space="preserve">b. crianças de qualquer idade com síndrome de Reye ou “Reye-like” (encefalopatia aguda não inflamatória com hiperamonemia e disfunção </t>
  </si>
  <si>
    <t>c. pacientes de qualquer idade com cardiomiopatia dilatada ou hipertrófica sem diagnóstico etiológico;</t>
  </si>
  <si>
    <t>d. pacientes de qualquer idade com miopatia esquelética (fraqueza e dor muscular, episódios de rabdomiólise) ou doenças neuromusculares.</t>
  </si>
  <si>
    <t>1. Cobertura obrigatória quando preenchido pelo menos um dos seguintes critérios (realização apenas em aparelhos multislice com 64 colunas de detectores ou mais):</t>
  </si>
  <si>
    <t>a. avaliação inicial de pacientes sintomáticos com probabilidade pré-teste de 10 a 70% calculada segundo os critérios de Diamond Forrester revisado1, como uma opção aos outros métodos diagnósticos de doença arterial coronariana;</t>
  </si>
  <si>
    <t>b. dor torácica aguda, em pacientes com TIMI RISK 1 e 2, com sintomas compatíveis com síndrome coronariana aguda ou equivalente anginoso e sem alterações isquêmicas ao ECG e marcadores de necrose miocárdica;</t>
  </si>
  <si>
    <t>c. para descartar doença coronariana isquêmica, em pacientes com diagnóstico estabelecido de insuficiência cardíaca (IC) recente, onde permaneça dúvida sobre a etiologia da IC mesmo após a realização de outros exames complementares;</t>
  </si>
  <si>
    <t>d. em pacientes com quadro clínico e exames complementares conflitantes, quando permanece dúvida diagnóstica mesmo após a realização de exames funcionais para avaliação de isquemia;</t>
  </si>
  <si>
    <t>e. pacientes com suspeita de coronárias anômalas.</t>
  </si>
  <si>
    <t>1. Genders TS, Steyerberg EW, Alkadhi H, Leschka S, Desbiolles L, Nieman K, Galema TW, Meijboom WB, Mollet NR, de Feyter PJ, Cademartiri F, Maffei E, Dewey M, Zimmermann E, Laule M, Pugliese F, Barbagallo R, Sinitsyn V, Bogaert J, Goetschalckx K, Schoepf UJ, Rowe GW, Schuijf JD, Bax JJ, de Graaf FR, Knuuti J, Kajander S, van Mieghem CA, Meijs MF, Cramer MJ, Gopalan D, Feuchtner G, Friedrich G, Krestin GP, Hunink MG. A clinical prediction rule for the diagnosis of coronary artery disease: validation, updating, and extension. Eur Heart J. 2011</t>
  </si>
  <si>
    <t>2. Jensen JM, Voss M, Hansen VB, Andersen LK, Johansen PB, Munkholm H, Nørgaard BL. Risk stratification of patients suspected of coronary artery disease: comparison of five different models. Atherosclerosis. 2012 Feb;220(2):557-62.</t>
  </si>
  <si>
    <t>3. Mark DB, Berman DS, Budoff MJ, et al. ACCF/ACR/AHA/NASCI/SAIP/SCAI/SCCT 2010 expert consensus document on coronary computed tomographic angiography: a report of the American College of Cardiology Foundation Task Force on Expert Consensus Documents. Circulation 2010;121:2509-43.</t>
  </si>
  <si>
    <t>4. Taylor AJ, Cerqueira M, Hodgson JM, et al. ACCF/SCCT/ACR/AHA/ASE/ASNC/NASCI/SCAI/SCMR 2010 Appropriate Use Criteria for Cardiac Computed Tomography. A Report of the American College of Cardiology Foundation Appropriate Use Criteria Task Force, the Society of Cardiovascular Computed Tomography, the American College of Radiology, the American Heart Association, the American Society of Echocardiography, the American Society of Nuclear Cardiology, the North American Society for Cardiovascular Imaging, the Society for Cardiovascular Angiography and Interventions, and the Society for Cardiovascular Magnetic Resonance. Circulation 2010;122:e525-55.</t>
  </si>
  <si>
    <t>5. Min JK, Shaw LJ, Berman DS. The present state of coronary computed tomography angiography a process in evolution. J Am Coll Cardiol;55:957-65.</t>
  </si>
  <si>
    <t>6. [Guideline of Sociedade Brasileira de Cardiologia for Resonance and cardiovascular tomography. Executive Summary]. Arq Bras Cardiol 2006;87 Suppl 3:e1-12.</t>
  </si>
  <si>
    <t>7. Dennie CJ, Leipsic J, Brydie A. Canadian Association of Radiologists: Consensus Guidelines and Standards for Cardiac CT. Can Assoc Radiol J 2009;60:19-34.</t>
  </si>
  <si>
    <t>8. Diamond GA, Kaul S. Bayesian classification of clinical practice guidelines. Arch Intern Med 2009;169:1431-5.</t>
  </si>
  <si>
    <t>9. Pryor DB, Shaw L, McCants CB, et al. Value of the history and physical in identifying patients at increased risk for coronary artery disease. Ann Intern Med 1993;118:81-90.</t>
  </si>
  <si>
    <t>10.Diamond GA, Forrester JS. Analysis of probability as an aid in the clinical diagnosis of coronary-artery disease. N Engl J Med 1979;300:1350-8.</t>
  </si>
  <si>
    <t>11.Gibbons RJ, Balady GJ, Bricker JT, et al. ACC/AHA 2002 guideline update for exercise testing: summary article: a report of the American College of Cardiology/American Heart Association Task Force on Practice Guidelines (Committee to Update the 1997 Exercise Testing Guidelines). Circulation 2002;106:1883-92.</t>
  </si>
  <si>
    <t>12.Gibbons RJ, Abrams J, Chatterjee K, et al. ACC/AHA 2002 guideline update for the management of patients with chronic stable angina--summary article: a report of the American College of Cardiology/American Heart Association Task Force on Practice Guidelines (Committee on the Management of Patients With Chronic Stable Angina). Circulation 2003;107:149-58.</t>
  </si>
  <si>
    <t>1. Cobertura obrigatória para pacientes a partir de 3 anos de idade, conforme indicação do médico assistente, quando preenchido pelo menos um dos critérios do Grupo I e nenhum dos critérios do Grupo II:</t>
  </si>
  <si>
    <t>a. dificuldades de aprendizagem;</t>
  </si>
  <si>
    <t>b. dificuldade de compreensão em ambientes ruidosos;</t>
  </si>
  <si>
    <t>c. dificuldade de comunicação oral e/ou escrita;</t>
  </si>
  <si>
    <t>d. agitados, hiperativos ou muito quietos;</t>
  </si>
  <si>
    <t>e. alteração de comportamento e/ou de atenção;</t>
  </si>
  <si>
    <t>f. dificuldades auditivas não orgânicas (resultado de audiometria tonal normal).</t>
  </si>
  <si>
    <t>a. pacientes com habilidades de linguagem receptiva e emissiva insuficientes para compreender as tarefas verbais solicitadas ou que apresentem problemas cognitivos;</t>
  </si>
  <si>
    <t>b. ausência de avaliação audiológica básica prévia.</t>
  </si>
  <si>
    <t>1. Momensohn-Santos, T. M.; Branco-Barreiro, F. C. A. - Avaliação e Intervenção Fonoaudiológica no Transtorno de Processamento Auditivo Central – In: Ferreira, L. P. (Org.) – Tratado de Fonoaudiologia – São Paulo: Roca, 2004.</t>
  </si>
  <si>
    <t>2. Pereira, L. D. – Avaliação do Processamento Auditivo Central. In: Filho, O. L. (Org.) – Tratado de Fonoaudiologia – 2a. edição, Ribeirão Preto, SP: Tecmedd, 2005.</t>
  </si>
  <si>
    <t>1. Cobertura obrigatória para gestantes com sorologia IgM positiva para toxoplasmose, quando preenchido pelo menos um dos seguintes critérios:</t>
  </si>
  <si>
    <t>a. quando o resultado do IgM for maior que 2;</t>
  </si>
  <si>
    <t>b. quando o resultado do IgM estiver entre 1 e 2 na primeira testagem e aumentar na segunda testagem, realizada após intervalo de 3 a 4 semanas.</t>
  </si>
  <si>
    <t>1. Cobertura obrigatória quando preenchidos todos os seguintes critérios:</t>
  </si>
  <si>
    <t>a. estudo histopatológico de lesões não palpáveis;</t>
  </si>
  <si>
    <t>b. nódulos mamários menores que 2 cm;</t>
  </si>
  <si>
    <t>c. nódulos mamários nas categorias 4 e 5 de BI-RADS.</t>
  </si>
  <si>
    <t>1. Cobertura obrigatória para o tratamento das distonias focais e segmentares quando preenchido pelo menos um dos critérios do Grupo I e nenhum dos critérios do Grupo II:</t>
  </si>
  <si>
    <t>a. blefaroespasmo;</t>
  </si>
  <si>
    <t>b. distonia laríngea;</t>
  </si>
  <si>
    <t>c. espasmo hemifacial;</t>
  </si>
  <si>
    <t>d. distonia cervical;</t>
  </si>
  <si>
    <t>e. distonia oromandibular; e</t>
  </si>
  <si>
    <t>f. câimbra do escrivão.</t>
  </si>
  <si>
    <t>a. gravidez ou amamentação;</t>
  </si>
  <si>
    <t>b. hipersensibilidade à toxina botulínica ou a um de seus componentes;</t>
  </si>
  <si>
    <t>c. doença neuromuscular associada (por exemplo: doenças do neurônio motor, miastenia gravis);</t>
  </si>
  <si>
    <t>d. uso concomitante de potencializadores do bloqueio neuromuscular (por exemplo: aminoglicosídeos);</t>
  </si>
  <si>
    <t>e. presença provável de anticorpos contra a toxina botulínica, definida por perda de resposta terapêutica, após um determinado número de aplicações, em paciente com melhora inicial;</t>
  </si>
  <si>
    <t>f. perda definitiva de amplitude articular por anquilose ou retração tendínea.</t>
  </si>
  <si>
    <t>1. Portaria SAS/MS nº 376, de 10 de novembro de 2009.</t>
  </si>
  <si>
    <t>2. Cobertura obrigatória para portadores de espasticidade que apresentarem comprometimento funcional, ou dor ou risco de estabelecimento de deformidades osteomusculares, desde que esteja garantida a segurança do paciente (pelos seus familiares ou cuidadores no seguimento do tratamento, monitorização dos efeitos adversos e adesão às medidas instituídas) quando preenchido pelo menos um dos critérios do Grupo I e nenhum dos critérios do Grupo II:</t>
  </si>
  <si>
    <t>a. Paraplegia espástica tropical (CID G04.1);</t>
  </si>
  <si>
    <t>b. Paralisia cerebral espástica (CID G80.0 );</t>
  </si>
  <si>
    <t>c. Diplegia espástica (CID G80.1);</t>
  </si>
  <si>
    <t>d. Hemiplegia infantil (CID G80.2);</t>
  </si>
  <si>
    <t>e. Hemiplegia espástica (CID G81.1);</t>
  </si>
  <si>
    <t>f. Paraplegia espástica (CID G82.1);</t>
  </si>
  <si>
    <t>g. Tetraplegia espástica (CID G82.4);</t>
  </si>
  <si>
    <t>h. Sequelas de hemorragia subaracnóidea (CID I69.0);</t>
  </si>
  <si>
    <t>i. Sequelas de hemorragia intracerebral (CID I69.1);</t>
  </si>
  <si>
    <t>j. Sequelas de outras hemorragias intracranianas não traumáticas (CID I69.2);</t>
  </si>
  <si>
    <t>k. Sequelas de infarto cerebral (CID I69.3);</t>
  </si>
  <si>
    <t>l. Sequelas de acidente vascular cerebral não especifcado como hemorrágico ou isquêmico (CID I69.4);</t>
  </si>
  <si>
    <t>m. Sequelas de outras doenças cerebrovasculares e das não especificadas (CID I69.8);</t>
  </si>
  <si>
    <t>n. Sequelas de traumatismo intracraniano (CID T90.5); e</t>
  </si>
  <si>
    <t>o. Sequelas de outros traumatismos especificados da cabeça (CID T90.8).</t>
  </si>
  <si>
    <t>a. hipersensibilidade a um ou mais componentes da formulação das apresentações de TBA;</t>
  </si>
  <si>
    <t>b. perda definitiva da mobilidade articular por contratura fixa ou anquilose com EAM grau 4 (Escala de Ashworth Modifcada);</t>
  </si>
  <si>
    <t>c. doenças da junção neuromuscular (miastenia gravis, síndrome de Eaton-Lambert);</t>
  </si>
  <si>
    <t>d. desenvolvimento de anticorpos contra TBA;</t>
  </si>
  <si>
    <t>e. infecção no local de aplicação;</t>
  </si>
  <si>
    <t>f. gravidez ou amamentação;</t>
  </si>
  <si>
    <t>g. uso concomitante de potencializadores do bloqueio neuromuscular (por exemplo, aminoglicosídios ou espectiomicina);</t>
  </si>
  <si>
    <t>h. impossibilidade de seguimento do acompanhamento médico e de manutenção dos cuidados de reabilitação propostos.</t>
  </si>
  <si>
    <t>1. PORTARIA SAS/MS nº 377, DE 10 DE NOVEMBRO DE 2009.</t>
  </si>
  <si>
    <t>1. Cobertura obrigatória para o diagnóstico de elegibilidade de pacientes com indicação de uso de medicação em que a bula determine a análise de presença/mutação dos genes para o início do tratamento.</t>
  </si>
  <si>
    <t>1. Cobertura obrigatória de cintilografia de perfusão miocárdica em repouso na suspeita de Síndrome Coronariana Aguda quando ECG não diagnóstico (normal ou inconclusivo) e marcador de necrose miocárdica negativo, quando preenchido pelo menos um dos seguintes critérios:</t>
  </si>
  <si>
    <t>a. suspeita de infarto de ventrículo direito;</t>
  </si>
  <si>
    <t>b. suspeita de infarto com reperfusão, não diagnosticado por exames convencionais;</t>
  </si>
  <si>
    <t>c. na investigação de dor torácica em situação de emergência.</t>
  </si>
  <si>
    <t>2. Cobertura obrigatória de cintilografia de perfusão miocárdica em repouso em pacientes com dor torácica aguda na suspeita de inflamação ou infiltração miocárdica.</t>
  </si>
  <si>
    <t>3. Cobertura obrigatória da cintilografia de perfusão miocárdica de repouso e de estresse na avaliação e estratificação de risco de paciente com Síndrome Coronariana Aguda confirmada para:</t>
  </si>
  <si>
    <t>a. avaliação de isquemia miocárdica residual, avaliação de miocárdio viável e para avaliação funcional de lesões coronarianas detectadas no estudo anatômico das coronárias;</t>
  </si>
  <si>
    <t>b. Identificação da gravidade e extensão da área de isquemia induzida em pacientes com estabilização clínica com terapia medicamentosa.</t>
  </si>
  <si>
    <t>4. Cobertura obrigatória de cintilografia de perfusão miocárdica de estresse e repouso na identificação do vaso relacionado à isquemia quando preenchido pelo menos um dos seguintes critérios:</t>
  </si>
  <si>
    <t>a. doença arterial coronária (DAC) comprovada quando há necessidade de localização e/ou quantificação da área isquêmica a ser revascularizada;</t>
  </si>
  <si>
    <t>b. avaliação de isquemia em lesão intermediária (de 50 a 80% de estenose) identificada na coronariografia diagnóstica ou angiotomografia.</t>
  </si>
  <si>
    <t>5. Cobertura obrigatória para detecção de viabilidade miocárdica em pacientes com disfunção ventricular grave (fração de ejeção do ventrículo esquerdo &lt; 40%) com DAC suspeita ou confirmada.</t>
  </si>
  <si>
    <t>6. Cobertura obrigatória de cintilografia de perfusão miocárdica de estresse e repouso para estratificação de risco, quando há suspeita de DAC e quando preenchido pelo menos um dos seguintes critérios:</t>
  </si>
  <si>
    <t>a. na estratificação pré-operatória de cirurgia vascular arterial em pacientes com pelo menos 1 dos seguintes fatores de risco clínicos: história prévia de DAC, história de insuficiência cardíaca, história de doença cerebrovascular, diabetes melitus, e/ou creatinina sérica maior que 2mg/dL;</t>
  </si>
  <si>
    <t>b. estratificação pré-operatória de cirurgia geral em pacientes com diagnóstico confirmado das seguintes cardiopatias: infarto agudo do miocárdio ocorrido nos últimos 6 meses, angina instável, insuficiência cardíaca descompensada ou doença valvar grave;</t>
  </si>
  <si>
    <t>c. estratificação pré-operatória antes de cirurgia geral de risco intermediário ou alto 6 em pacientes com capacidade funcional menor ou igual a 4 METS ou que seja impossível avaliar a capacidade funcional quando preenchido pelo menos 1 dos seguintes fatores de risco: história prévia de DAC, história de insuficiência cardíaca, história de doença cerebrovascular, diabetes melitus, e/ou creatinina sérica maior que 2mg/dL.</t>
  </si>
  <si>
    <t>7. Cobertura obrigatória de cintilografia de perfusão miocárdica de estresse e repouso para estratificação de risco, quando há suspeita de DAC ou DAC confirmada e quando preenchido pelo menos um dos seguintes critérios:</t>
  </si>
  <si>
    <t>a. paciente sintomático com probabilidade pré-teste de 10 a 90% segundo Diamond Forrester e com incapacidade realização de teste ergométrico ou contra-indicação;</t>
  </si>
  <si>
    <t>b. paciente com teste ergométrico inconclusivo ou positivo, escore de DUKE intermediário ou alto, quando houver suspeita de ser falso positivo ou quando houver necessidade de quantificar o grau e extensão da isquemia para definição de tratamento;</t>
  </si>
  <si>
    <t>c. probabilidade pré-teste menor ou igual a 10%, pelos critérios de Diamond e Forrester, mas incapazes de realizar o teste de esforço ou com ECG basal alterado e de difícil interpretação devido a ritmo de marcapasso, síndrome de Wolf Parkinson White, infra de ST &gt; 1mm ou BRE completo;</t>
  </si>
  <si>
    <t>d. paciente sintomático com lesão coronária com estenose inferior a 50%, documentada por métodos anatômicos, para definição da presença de isquemia miocárdica funcional.</t>
  </si>
  <si>
    <t>8. Paciente com suspeita de DAC submetidos a exames prévios para avaliação de isquemia com resultados inconclusivos ou conflitantes:</t>
  </si>
  <si>
    <t>a. pacientes com diabetes mellitus quando preenchido pelo menos um dos seguintes critérios: com doença há pelo menos dez anos ou microangiopatia diabética ou fatores de risco para DAC (HAS, Tabagismo, dislipidemia ou historia familiar de DAC precoce);</t>
  </si>
  <si>
    <t>b. pacientes com evidência de aterosclerose documentada por exames complementares;</t>
  </si>
  <si>
    <t>c. Escore de Framingham indicando risco maior ou igual a 20% de eventos em 10 anos.</t>
  </si>
  <si>
    <t>9. Cobertura obrigatória de cintilografia de perfusão miocárdica de estresse e repouso na investigação de pacientes com revascularização miocárdica prévia (cirúrgica ou percutânea) quando preenchido pelo menos um dos seguintes critérios:</t>
  </si>
  <si>
    <t>a. presença de resultados sub-ótimos ou complicações durante o procedimento, para definição de isquemia residual;</t>
  </si>
  <si>
    <t>b. recorrência dos sintomas ou equivalentes isquêmicos como dispnéia, síncope ou arritmia ventricular após revascularização;</t>
  </si>
  <si>
    <t>c. estratificação de risco do paciente após revascularização.</t>
  </si>
  <si>
    <t>10. Cobertura obrigatória da cintilografia miocárdica de repouso e de estresse na avaliação e estratificação de risco de paciente com DAC conhecida submetido a terapia medicamentosa após 6 meses de inicio e/ou alteração do tratamento.</t>
  </si>
  <si>
    <t>1. S. R. Underwood, C. Anagnostopoulos, M. Cerqueira, P. J. Ell, E. J. Flint, M. Harbinson, A. D. Kelion, A. Al-Mohammad, E. M. Prvulovich, L. J. Shaw, A. C. Tweddel. Myocardial perfusion scintigraphy: the evidence. Eur J Nucl Med Mol Imaging (2004) 31:261–291.</t>
  </si>
  <si>
    <t>2. Klocke FJ, Baird MG, Bateman TM, Berman DS, Carabello BA, Cerqueira MD, DeMaria AN, Kennedy JW, Lorell BH, Messer JV, O’Gara PT, Russell RO Jr, St. John Sutton MG, Udelson JE, Verani MS, Williams KA. ACC/AHA/ASNC guidelines for the clinical use of cardiac radionuclide imaging—executive summary: a report of the American College of Cardiology/American Heart Association Task Force on Practice Guidelines (ACC/AHA/ASNC Committee to Revise the 1995 Guidelines for the Clinical Use of Radionuclide Imaging). J Am Coll Cardiol 2003;42:1318 –33.</t>
  </si>
  <si>
    <t>3. Chalela W, Meneguetti C, et al. I Diretriz sobre Cardiologia Nuclear . Arq Bras Cardiol volume 78, (suplemento III), 2002.</t>
  </si>
  <si>
    <t>4. Greenland P, Alpert JS, Beller GA, Benjamin EJ, Budoff MJ, Fayad ZA, Foster E, Hlatky MA, Hodgson JMcB, Kushner FG, Lauer MS, Shaw LJ, Smith SC, Jr., Taylor AJ, Weintraub WS, Wenger NK. 2010 ACCF/AHA guideline for assessment of cardiovascular risk in asymptomatic adults: a report of the American College of Cardiology Foundation/American Heart Association Task Force on Practice Guidelines. J Am Coll Cardiol 2010; 56:e50–103.</t>
  </si>
  <si>
    <t>5. FEITOSA, Gilson Soares and DERC et al. I Diretriz da Sociedade Brasileira de Cardiologia Sobre Cardiologia Nuclear. Arq. Bras. Cardiol. [online]. 2002, vol.78, suppl.3 [cited 2013-06-17], pp. 1-42</t>
  </si>
  <si>
    <t>6. Grundy SM, Pasternak R, Greenland P, et al. Assessment of cardiovascular risk by use of multiple-risk-factor assessment equations: a statement for healthcare professionals from the American Heart Association and the American College of Cardiology. Circulation. 1999; 100: 1481–1492.</t>
  </si>
  <si>
    <t>7. Diabetes mellitus: a major risk factor for cardiovascular disease. A joint editorial statement by the American Diabetes Association; The National Heart, Lung, and Blood Institute; The Juvenile Diabetes Foundation International; The National Institute of Diabetes and Digestive and Kidney Diseases; and The American Heart Association. Circulation. 1999; 100: 1132–1133.</t>
  </si>
  <si>
    <t>8. Kang X, Berman DS, Lewin HC, et al. Incremental prognostic value of myocardial perfusion single photon emission computed tomography in patients with diabetes mellitus. Am Heart J. 1999; 138: 1025–1032.</t>
  </si>
  <si>
    <t>9. Gibbons RJ. Noninvasive diagnosis and prognosis assessment in chronic coronary artery disease: stress testing with and without imaging perspective. Circ Cardiovasc Imaging. 2008 Nov;1(3):257-69;</t>
  </si>
  <si>
    <t>10. Hachamovitch R, Berman DS, Kiat H, Cohen I, Cabico JA, Friedman J, Diamond GA. Exercise myocardial perfusion SPECT in patients without known coronary artery disease: incremental prognostic value and use in risk stratification. Circulation. 1996 Mar 1;93(5):905-14.</t>
  </si>
  <si>
    <t>11.Hachamovitch R, Berman DS, Kiat H, Bairey CN, Cohen I, Cabico A, Friedman J, Germano G, Van Train KF, Diamond GA. Effective risk stratification using exercise myocardial perfusion SPECT in women: gender-related differences in prognostic nuclear testing. J Am Coll Cardiol. 1996 Jul;28(1):34-44.</t>
  </si>
  <si>
    <t>12.Cerci MS, Cerci JJ, Cerci RJ, Pereira Neto CC, Trindade E, Delbeke D, da Cunha CL, Vitola JV. Myocardial perfusion imaging is a strong predictor of death in women. JACC Cardiovasc Imaging. 2011 Aug;4(8):880-8. doi: 10.1016/j.jcmg.2011.06.009.</t>
  </si>
  <si>
    <t>1. Cobertura obrigatória em casos de risco à vida ou à saúde da mulher ou do futuro concepto, testemunhado em relatório escrito e assinado por dois médicos, ou quando preenchidos todos os seguintes critérios:</t>
  </si>
  <si>
    <t>a. mulheres com capacidade civil plena;</t>
  </si>
  <si>
    <t>b. maiores de vinte e cinco anos de idade ou com, pelo menos, dois filhos vivos;</t>
  </si>
  <si>
    <t>c. seja observado o prazo mínimo de sessenta dias entre a manifestação da vontade e o ato cirúrgico para os devidos aconselhamentos e informações;</t>
  </si>
  <si>
    <t>d. seja apresentado documento escrito e firmado, com a expressa manifestação da vontade da pessoa, após receber informações a respeito dos riscos da cirurgia, possíveis efeitos colaterais, dificuldades de sua reversão e opções de contracepção reversíveis existentes;</t>
  </si>
  <si>
    <t>e. em caso de casais, com o consentimento de ambos os cônjuges expresso em documento escrito e firmado;</t>
  </si>
  <si>
    <t>f. toda esterilização cirúrgica será objeto de notificação compulsória à direção do Sistema Único de Saúde.</t>
  </si>
  <si>
    <t>2. É vedada a realização de laqueadura tubária quando preenchidos pelo menos um dos seguintes critérios:</t>
  </si>
  <si>
    <t>a. durante os períodos de parto ou aborto, exceto nos casos de comprovada necessidade, por cesarianas sucessivas anteriores;</t>
  </si>
  <si>
    <t>b. através de cesárea indicada para fim exclusivo de esterilização;</t>
  </si>
  <si>
    <t>c. quando a manifestação de vontade expressa para fins de esterilização cirúrgica (laqueadura) ocorrer durante alterações na capacidade de discernimento por influência de álcool, drogas, estados emocionais alterados ou incapacidade mental temporária ou permanente;</t>
  </si>
  <si>
    <t>d. em pessoas absolutamente incapazes, exceto mediante autorização judicial, regulamentada na forma da Lei.</t>
  </si>
  <si>
    <t>1. Lei nº 9.263 de 12 de Janeiro de 1996.</t>
  </si>
  <si>
    <t>a. homens com capacidade civil plena;</t>
  </si>
  <si>
    <t>f. o procedimento cirúrgico deve ser devidamente registrado em prontuário e será objeto de notificação compulsória à direção do Sistema Único de Saúde, cabendo ao médico executor do procedimento fazê-la;</t>
  </si>
  <si>
    <t>g. seja realizado por profissional habilitado para proceder a sua reversão;</t>
  </si>
  <si>
    <t>h. avaliação psicológica prévia da condição emocional e psicológica do paciente.</t>
  </si>
  <si>
    <t>a. durante a ocorrência de alterações na capacidade de discernimento por influência de álcool, drogas, estados emocionais alterados, incapacidade mental temporária ou permanente e devidamente registradas no parecer psicológico e/ou psiquiátrico;</t>
  </si>
  <si>
    <t>b. em pessoas incapazes, exceto mediante autorização judicial, regulamentada na forma da lei.</t>
  </si>
  <si>
    <t>1. Cobertura obrigatória para pacientes com mais de 18 anos e grau estável há pelo menos 1 ano, quando preenchido pelo menos um dos seguintes critérios:</t>
  </si>
  <si>
    <t>a. miopia moderada e grave, de graus entre - 5,0 a – 10,0 DE, com ou sem astigmatismo associado com grau até –4,0 DC com a refração medida através de cilindro negativo;</t>
  </si>
  <si>
    <t>b. hipermetropia até grau 6,0 DE, com ou sem astigmatismo associado com grau até 4,0 DC, com a refração medida através de cilindro negativo.</t>
  </si>
  <si>
    <t>1. Cobertura obrigatória quando preenchido pelo menos um dos seguintes critérios:</t>
  </si>
  <si>
    <t>a. pacientes imunocomprometidos (condição clínica que interfira na resposta imunológica detectável por método sorológico);</t>
  </si>
  <si>
    <t>b. pacientes com infecções congênitas.</t>
  </si>
  <si>
    <t>a. Exposição corneal;</t>
  </si>
  <si>
    <t>b. Risco de úlcera e perfuração de córnea.</t>
  </si>
  <si>
    <t>1. Cobertura obrigatória para pacientes com idade entre 18 e 65 anos, com falha no tratamento clínico realizado por, pelo menos, 2 anos e obesidade mórbida instalada há mais de cinco anos, quando preenchido pelo menos um dos critérios listados no grupo I e nenhum dos critérios listados no grupo II:</t>
  </si>
  <si>
    <t>a. Índice de Massa Corpórea (IMC) entre 35 Kg/m2 e 39,9 Kg/m2, com co-morbidades (doenças agravadas pela obesidade e que melhoram quando a mesma é tratada de forma eficaz) que ameacem a vida (diabetes, ou apnéia do sono, ou hipertensão arterial, ou dislipidemia, ou doença coronariana, ou osteo-artrites, entre outras);</t>
  </si>
  <si>
    <t>b. IMC entre 40 Kg/m2 e 50 Kg/m2, com ou sem co-morbidade.</t>
  </si>
  <si>
    <t>a. pacientes com IMC superior a 50 kg/m2;</t>
  </si>
  <si>
    <t>b. pacientes psiquiátricos descompensados, especialmente aqueles com quadros psicóticos ou demenciais graves ou moderados (risco de suicídio);</t>
  </si>
  <si>
    <t>c. uso de álcool ou drogas ilícitas nos últimos 5 anos;</t>
  </si>
  <si>
    <t>d. hábito excessivo de comer doces.</t>
  </si>
  <si>
    <t>1. Resolução do CFM nº 1.942/2010.</t>
  </si>
  <si>
    <t>a. dor de origem neoplásica;</t>
  </si>
  <si>
    <t>b. espasticidade em pacientes paraplégicos não deambuladores, para o tratamento da dor nociceptiva (dor aguda ou tipo choque).</t>
  </si>
  <si>
    <t>1. Cobertura obrigatória em casos de pacientes que apresentem abdome em avental decorrente de grande perda ponderal (em consequência de tratamento clínico para obesidade mórbida ou após cirurgia de redução de estômago), e apresentem uma ou mais das seguintes complicações: candidíase de repetição, infecções bacterianas devido às escoriações pelo atrito, odor fétido, hérnias, etc.</t>
  </si>
  <si>
    <t>a. avaliação de pacientes adultos com sinais e sintomas de trombose venosa profunda dos membros inferiores;</t>
  </si>
  <si>
    <t>b. avaliação hospitalar ou em unidades de emergência de pacientes adultos com sinais e sintomas de embolia pulmonar.</t>
  </si>
  <si>
    <t>1. Cobertura obrigatória para mulheres portadoras de leiomiomas uterinos intramurais sintomáticos ou miomas múltiplos sintomáticos na presença do intramural quando preenchidos todos os critérios do grupo I e nenhum dos critérios do grupo II:</t>
  </si>
  <si>
    <t>a. queixa de menorragia/metrorragia, dismenorreia, dor pélvica, sensação de pressão supra-púbica e/ou compressão de órgãos adjacentes;</t>
  </si>
  <si>
    <t>b. alteração significativa da qualidade de vida ou capacidade laboral.</t>
  </si>
  <si>
    <t>a. mulheres assintomáticas;</t>
  </si>
  <si>
    <t>b. adenomiose isolada;</t>
  </si>
  <si>
    <t>c. mioma subseroso pediculado;</t>
  </si>
  <si>
    <t>d. leiomioma submucoso (50% do diâmetro na cavidade uterina);</t>
  </si>
  <si>
    <t>e. eiomioma intraligamentar;</t>
  </si>
  <si>
    <t>f. diâmetro maior que 10 cm;</t>
  </si>
  <si>
    <t>g. extensão do mioma acima da cicatriz umbilical;</t>
  </si>
  <si>
    <t>h. neoplasia ou hiperplasia endometriais;</t>
  </si>
  <si>
    <t>i. presença de malignidade;</t>
  </si>
  <si>
    <t>j. gravidez/amamentação;</t>
  </si>
  <si>
    <t>k. doença inflamatória pélvica aguda;</t>
  </si>
  <si>
    <t>l. vasculite ativa;</t>
  </si>
  <si>
    <t>m. história de irradiação pélvica;</t>
  </si>
  <si>
    <t>n. coagulopatias incontroláveis;</t>
  </si>
  <si>
    <t>o. inficiência renal;</t>
  </si>
  <si>
    <t>p. uso concomitante de análogos de GnRH;</t>
  </si>
  <si>
    <t>q. desejo de gravidez*</t>
  </si>
  <si>
    <t>1. Cobertura obrigatória quando preenchido pelo menos um dos critérios listados no grupo I e nenhum dos critérios do grupo II:</t>
  </si>
  <si>
    <t>a. dor neurogênica;</t>
  </si>
  <si>
    <t>b. dor músculo-esquelética;</t>
  </si>
  <si>
    <t>c. dor visceral;</t>
  </si>
  <si>
    <t>d. dor simpaticamente mediada;</t>
  </si>
  <si>
    <t>e. dor pós-traumática;</t>
  </si>
  <si>
    <t>f. dor leve a moderada pós-operatória;</t>
  </si>
  <si>
    <t>g. espasticidade da lesão medular e hemiplegia decorrente de acidente vascular encefálico.</t>
  </si>
  <si>
    <t>a. paciente no primeiro trimestre da gestação;</t>
  </si>
  <si>
    <t>b. para melhora do equilíbrio dos pacientes com sequela de AVE em fase crônica;</t>
  </si>
  <si>
    <t>c. pacientes portadores de:</t>
  </si>
  <si>
    <t>d. quando a estimulação ocorrer nas seguintes regiões:</t>
  </si>
  <si>
    <t>a. pacientes com trombose venosa recorrente;</t>
  </si>
  <si>
    <t>b. pacientes com trombose venosa em veia cerebral, mesentérica ou hepática;</t>
  </si>
  <si>
    <t>c. pacientes gestantes ou usuárias de contraceptivos orais com trombose venosa;</t>
  </si>
  <si>
    <t>d. pacientes do sexo feminino e idade inferior a 50 anos com Infato Agudo do Miocárdio (IAM);</t>
  </si>
  <si>
    <t>e. pacientes com idade inferior a 50 anos, com qualquer forma de trombose venosa;</t>
  </si>
  <si>
    <t>f. familiares de pacientes com trombose venosa em idade inferior a 50 anos.</t>
  </si>
  <si>
    <t>a. recém-nascidos com teste de triagem neonatal positivo para galactosemia (concentração sanguínea de galactose aumentada);</t>
  </si>
  <si>
    <t>b. pacientes com suspeita de doenças do metabolismo da galactose, especialmente galactosemia clássica.</t>
  </si>
  <si>
    <t>b. IMC igual ou maior do que 40 Kg/m2, com ou sem co-morbidades.</t>
  </si>
  <si>
    <t>a. pacientes psiquiátricos descompensados, especialmente aqueles com quadros psicóticos ou demenciais graves ou moderados (risco de suicídio);</t>
  </si>
  <si>
    <t>b. uso de álcool ou drogas ilícitas nos últimos 5 anos.</t>
  </si>
  <si>
    <t>1.Resolução do CFM nº 1.942/2010.</t>
  </si>
  <si>
    <t>a. para a caracterização da fase replicativa da infecção pelo vírus da hepatite B (HBV), quando o HBeAg for negativo, nos pacientes cirróticos ou com coagulopatias em avaliação para início de tratamento para a hepatite B;</t>
  </si>
  <si>
    <t>b. na avaliação inicial pré-tratamento para a hepatite B de qualquer paciente portador de hepatite B, quando este apresentar HBsAg positivo, ALT elevada e HBeAg negativo;</t>
  </si>
  <si>
    <t>c. na monitorização após o tratamento medicamentoso de pacientes com prováveis cepas mutantes pre-core, a cada seis meses no 1º ano de acompanhamento e, após este período, uma vez por ano.</t>
  </si>
  <si>
    <t>1. Cobertura obrigatória na avaliação para início de tratamento da hepatite C, na presença de atividade necro-inflamatória e fibrose moderada a intensa evidenciada em biópsia hepática realizada nos últimos 2 anos*, quando preenchidos pelo menos um dos critérios listados no grupo I e nenhum dos critérios listados no grupo II:</t>
  </si>
  <si>
    <t>a. pacientes com hepatite viral aguda C;</t>
  </si>
  <si>
    <t>b. pacientes com hepatite viral crônica C com idade entre 12 e 70 anos, contagem de plaquetas acima de 50.000/mm3 e contagem de neutrófilos superior a 1.500/mm3).</t>
  </si>
  <si>
    <t>a. tratamento prévio com interferon peguilado associado ou não à ribavirina;</t>
  </si>
  <si>
    <t>b. consumo abusivo de álcool nos últimos 6 meses;</t>
  </si>
  <si>
    <t>c. hepatopatia descompensada;</t>
  </si>
  <si>
    <t>d. cardiopatia grave;</t>
  </si>
  <si>
    <t>e. doença da tireóide descompensada;</t>
  </si>
  <si>
    <t>f. neoplasias;</t>
  </si>
  <si>
    <t>g. diabetes mellitus tipo I de difícil controle ou descompensada;</t>
  </si>
  <si>
    <t>h. convulsões não controladas;</t>
  </si>
  <si>
    <t>i. imunodeficiências primárias;</t>
  </si>
  <si>
    <t>j. controle contraceptivo inadequado;</t>
  </si>
  <si>
    <t>k. gravidez (beta-HCG positivo).</t>
  </si>
  <si>
    <t>1. Cobertura obrigatória quando preenchido pelo menos um dos critérios do Grupo I e nenhum dos critérios do Grupo II:</t>
  </si>
  <si>
    <t>a. pacientes em uso regular de TARV (terapia anti-retroviral) há pelo menos 6 meses e com carga viral (CV) detectável acima de 5.000 cópias/ml;</t>
  </si>
  <si>
    <t>b. gestantes em uso regular de TARV há pelo menos 3 meses e com CV acima de 5.000 cópias/ml;</t>
  </si>
  <si>
    <t>c. pacientes candidatos ao uso de enfuvurtida (T20), conforme Nota Técnica n° 50/2005 GAB/PN DST-AIDS/SVS/MS.</t>
  </si>
  <si>
    <t>a. genotipagem anterior indicando multi-resistência (presença de "R" a todas as drogas segundo algoritmo da Rede Nacional de Genotipagem- RENAGENO); e/ou</t>
  </si>
  <si>
    <t>b. pacientes com carga viral inferior a 5.000 cópias/ml; e/ou</t>
  </si>
  <si>
    <t>c. não adesão ao tratamento.</t>
  </si>
  <si>
    <t>1. Em crianças com até 4 anos de idade incompletos, que apresentem perda auditiva neurossensorial, de grau severo e ou profundo bilateral, quando preenchidos todos os seguintes critérios:</t>
  </si>
  <si>
    <t>a. experiência com uso de aparelhos de amplificação sonora individual (AASI) por um período mínimo de três meses. Em casos de meningite e/ou surdez profunda de etiologia genética comprovada, não é obrigatória a  experiência com AASI;</t>
  </si>
  <si>
    <t>b. idade mínima de 6 meses na perda auditiva profunda e idade mínima de 18 meses na perda auditiva severa;</t>
  </si>
  <si>
    <t>c. falta de acesso aos sons de fala em ambas as orelhas com AASI, ou seja, limiares em campo livre com AASI piores que 50dBNA nas frequências da fala (500Hz a 4KHz);</t>
  </si>
  <si>
    <t>d. adequação psicológica, motivação e expectativa adequada da família para o uso do implante coclear e para o processo de reabilitação fonoaudiológica.</t>
  </si>
  <si>
    <t>2. Em crianças a partir de 4 até 7 anos de idade incompletos, que apresentem perda auditiva neurossensorial, de grau severo e ou profundo bilateral, quando preenchidos todos os seguintes critérios:</t>
  </si>
  <si>
    <t xml:space="preserve">a. resultado igual ou menor que 50% de reconhecimento de sentenças em conjunto aberto com uso de AASI na orelha a ser implantada; </t>
  </si>
  <si>
    <t>b. presença de indicadores favoráveis para o desenvolvimento de linguagem oral;</t>
  </si>
  <si>
    <t>c. adequação psicológica, motivação e expectativa adequada da família para o uso do implante coclear e para o processo de reabilitação fonoaudiológica.</t>
  </si>
  <si>
    <t>3. Em crianças a partir de 7 até 12 anos de idade incompletos, que apresentem perda auditiva neurossensorial, de grau severo e ou profundo bilateral, quando preenchidos todos os seguintes critérios:</t>
  </si>
  <si>
    <t>a. resultado igual ou menor que 50% de reconhecimento de sentenças em conjunto aberto com uso de AASI na orelha a ser implantada, com percepção de fala diferente de zero em conjunto fechado;</t>
  </si>
  <si>
    <t>b. presença de código linguístico oral em desenvolvimento. Devem apresentar comportamento linguístico predominantemente oral. Podem apresentar atraso no desenvolvimento da linguagem oral considerando a sua idade cronológica, manifestado por simplificações fonológicas, alterações sintáticas (uso de frases simples compostas por três a quatro palavras), alterações semânticas (uso de vocabulário com significado em menor número e em menor complexidade, podendo ser restrito para as situações domiciliares, escolares e outras situações do seu cotidiano) e alterações no desenvolvimento pragmático, com habilidades de narrativa e argumentação ainda incipientes;</t>
  </si>
  <si>
    <t>c. adequação psicológica, motivação e expectativa adequada do paciente e da família para o uso do implante coclear e para o processo de reabilitação fonoaudiológica;</t>
  </si>
  <si>
    <t>d. uso de AASI contínuo e efetivo desde no mínimo 2 (dois) anos de idade sugerindo a estimulação das vias auditivas centrais desde a infância.</t>
  </si>
  <si>
    <t>4. Em adolescentes (a partir de 12 anos de idade), adultos e idosos, que apresentem perda auditiva neurossensorial pré-lingual de grau severo e ou profundo bilateral, quando preenchidos todos os seguintes critérios:</t>
  </si>
  <si>
    <t xml:space="preserve">a. resultado igual ou menor que 50% de reconhecimento de sentenças em conjunto aberto com uso de AASI na orelha a ser implantada, com percepção de fala diferente de zero em conjunto fechado; </t>
  </si>
  <si>
    <t>b. presença de código linguístico oral estabelecido e adequadamente reabilitado pelo método oral;</t>
  </si>
  <si>
    <t>d. uso de AASI efetivo desde o diagnóstico da perda auditiva severa a profunda.</t>
  </si>
  <si>
    <t>5. Em adolescentes (a partir de 12 anos de idade), adultos e idosos, que apresentem perda auditiva neurossensorial pós-lingual de grau severo e ou profundo bilateral, quando preenchidos todos os seguintes critérios:</t>
  </si>
  <si>
    <t>a. resultado igual ou menor que 50% de reconhecimento de sentenças em conjunto aberto com uso de AASI na orelha a ser implantada;</t>
  </si>
  <si>
    <t>b. adequação psicológica, motivação e expectativa adequada do paciente e da família para o uso do implante coclear e para o processo de reabilitação fonoaudiológica.</t>
  </si>
  <si>
    <t>6. Em crianças com perda auditiva pré-lingual, com diagnóstico de Espectro da Neuropatia Auditiva, quando preenchidos todos os seguintes critérios:</t>
  </si>
  <si>
    <t>a. uso obrigatório de AASI por um tempo mínimo de 12 meses em prova terapêutica fonoaudiológica;</t>
  </si>
  <si>
    <t>b. o desempenho nos testes de percepção auditiva da fala deve ser soberano ao grau da perda auditiva;</t>
  </si>
  <si>
    <t>c. idade mínima de 30 meses para as perdas moderadas e 18 meses para as perdas severas a profunda. A idade mínima não é exigência nos casos com etiologia genética do espectro da neuropatia auditiva comprovada;</t>
  </si>
  <si>
    <t>d. os demais critérios de indicação do implante coclear seguem de acordo com os itens anteriores relacionados à faixa etária e época de instalação da surdez.</t>
  </si>
  <si>
    <t>7. Em pacientes com perda auditiva pós-lingual, com diagnóstico de Espectro da Neuropatia Auditiva, quando preenchidos todos os seguintes critérios:</t>
  </si>
  <si>
    <t>a. o desempenho nos testes de percepção auditiva da fala deve ser soberano ao grau da perda auditiva;</t>
  </si>
  <si>
    <t>b. os demais critérios de indicação do implante coclear seguem de acordo com os itens anteriores relacionados à faixa etária e época de instalação da surdez.</t>
  </si>
  <si>
    <t>8. Em pacientes com cegueira associada à surdez, independente da idade e época da instalação da surdez, quando preenchidos todos os seguintes critérios:</t>
  </si>
  <si>
    <t>a. resultado de reconhecimento de sentenças em conjunto aberto com uso de AASI for igual ou menor que 50% na orelha a ser implantada;</t>
  </si>
  <si>
    <t>1. Surdez pré-lingual em adolescentes e adultos não reabilitados por método oral (exceto nos casos de cegueira associada);</t>
  </si>
  <si>
    <t>2. Pacientes com agenesia coclear ou do nervo coclear bilateral;</t>
  </si>
  <si>
    <t>3. Contraindicações clínicas.</t>
  </si>
  <si>
    <t>1. Cobertura obrigatória, para pacientes portadores de ceratocone, que apresentem visão insatisfatória com uso de óculos e lentes de contato ou que apresentem intolerância a lentes de contato, nos quais todas as modalidades de tratamento clínico tenham sido tentadas, quando preenchidos todos os critérios do Grupo I e nenhum dos critérios do Grupo II:</t>
  </si>
  <si>
    <t>a. ceratometria anterior máxima K &gt; 53 Dioptrias e &lt; 75 Dioptrias;</t>
  </si>
  <si>
    <t>b. ausência de cicatriz central;</t>
  </si>
  <si>
    <t>c. espessura corneana (paquimetria) &gt;300 μm.</t>
  </si>
  <si>
    <t>a. ceratocone com opacidade severa da córnea;</t>
  </si>
  <si>
    <t>b. hidropsia da córnea;</t>
  </si>
  <si>
    <t>c.associação com processo infeccioso local ou sistêmico em atividade;</t>
  </si>
  <si>
    <t>d. síndrome de erosão recorrente da córnea.</t>
  </si>
  <si>
    <t>a. sobreviventes de parada cardíaca documentada devido à taquicardia ventricular espontânea hemodinamicamente instável ou fibrilação ventricular, de causa não reversível;</t>
  </si>
  <si>
    <t>b. taquicardia ventricular sustentada, hemodinamicamente instável, espontânea, de causa não reversível, com cardiopatia estrutural;</t>
  </si>
  <si>
    <t>c. síncope de origem indeterminada com indução ao estudo eletrofisiológico de taquicardia ventricular sustentada, hemodinamicamente instável ou fibrilação ventricular;</t>
  </si>
  <si>
    <t>d. prevenção primária na cardiopatia isquêmica, em sobreviventes de infarto agudo do miocárdio há pelo menos 40 dias, sob tratamento farmacológico ótimo, sem isquemia miocárdica passível de revascularização cirúrgica ou percutânea quando preenchido pelo menos um dos seguintes critérios:</t>
  </si>
  <si>
    <t>e. prevenção primária na cardiopatia não isquêmica, em pacientes com cardiomiopatia dilatada não isquêmica, com FEVE menor ou igual a 35% e classe funcional II-III;</t>
  </si>
  <si>
    <t>f. prevenção primária em pacientes portadores de canalopatias (ou cardiopatia geneticamente determinada com 1 ou mais fatores de risco de morte arrítmica.1</t>
  </si>
  <si>
    <t>1. Diretrizes Brasileiras de dispositivos cardíacos eletrônicos implantáveis (DCEI)- Sociedade Brasileira de Arritmias Cardíacas - SOBRAC/SBC Departamento de Estimulação Cardíaca Artificial – DECA/SBCCV - Arq Bras Cardiol 2007; 89(6) : e210-e237.</t>
  </si>
  <si>
    <t>1. Cobertura obrigatória para prevenção secundária quando preenchido pelo menos um dos critérios do Grupo I e todos os critérios do Grupo II.</t>
  </si>
  <si>
    <t>a. fração de ejeção de ventrículo esquerdo menor ou igual a 35%;</t>
  </si>
  <si>
    <t>b. ritmo sinusal;</t>
  </si>
  <si>
    <t>1. Cobertura obrigatória para pacientes adultos com síndrome de dor crônica de origem neuropática quando haja relatório médico e fisioterápico atestando ausência de melhora da dor, ou redução inferior a 50% no escore VAS, com tratamento medicamentoso e fisioterápico realizado continuamente por um mínimo de 6 meses.</t>
  </si>
  <si>
    <t>1. Pacientes portadores de doença de Parkinson idiopática, quando haja relatório médico descrevendo a evolução do paciente nos últimos 12 meses e atestando o preenchimento de todos os seguintes critérios:</t>
  </si>
  <si>
    <t>a. diagnóstico firmado há pelo menos 5 anos;</t>
  </si>
  <si>
    <t>b. resposta à levodopa em algum momento da evolução da doença;</t>
  </si>
  <si>
    <t>c. refratariedade atual ao tratamento clínico (conservador);</t>
  </si>
  <si>
    <t>d. existência de função motora preservada ou residual no segmento superior;</t>
  </si>
  <si>
    <t>e. ausência de comorbidade com outra doença neurológica ou psiquiátrica incapacitante primária (não causada pela doença de Parkinson).</t>
  </si>
  <si>
    <t>2. Pacientes com tremor essencial, não parkinsoniano, quando atestado pelo médico o preenchimento de todos os seguintes critérios:</t>
  </si>
  <si>
    <t>a. o tremor seja intenso e incapacitante, causando desabilitação funcional que interfira nas atividades diárias;</t>
  </si>
  <si>
    <t>b. tenha havido tratamento conservador prévio por no mínimo dois anos;</t>
  </si>
  <si>
    <t>c. haja refratariedade ao tratamento medicamentoso;</t>
  </si>
  <si>
    <t>d. exista função motora preservada ou residual no segmento superior.</t>
  </si>
  <si>
    <t>3. Pacientes maiores de 8 anos com distonia primária, quando atestado pelo médico a refratariedade ao tratamento medicamentoso.</t>
  </si>
  <si>
    <t>4. Pacientes com epilepsia quando atestado pelo médico o preenchimento de todos os seguintes critérios:</t>
  </si>
  <si>
    <t>a. haja refratariedade ao tratamento medicamentoso;</t>
  </si>
  <si>
    <t>b. não haja indicação de ressecções corticais ou o paciente já tenha sido submetido a procedimentos ressectivos, sem sucesso;</t>
  </si>
  <si>
    <t>c. o paciente já tenha sido submetido à estimulação do nervo vago sem sucesso.</t>
  </si>
  <si>
    <t>1. Estimulação do nervo vago em pacientes portadores de epilepsia, quando atestado pelo médico o preenchimento de todos os seguintes critérios:</t>
  </si>
  <si>
    <t>b. não haja indicação de ressecções corticais ou o paciente já tenha sido submetido a procedimentos ressectivos, sem sucesso.</t>
  </si>
  <si>
    <t>a. haja refratariedade ao tratamento conservador (tratamento medicamentoso, mudança de dieta alimentar, treinamento da musculatura pélvica e vesical, biofeedback);</t>
  </si>
  <si>
    <t>b. teste prévio demonstrando eficácia do dispositivo para neuromodulação sacral.</t>
  </si>
  <si>
    <t>3. Estimulação de plexos ou nervos periféricos para tratamento de dor crônica quando atestado pelo médico o preenchimento de todos os seguintes critérios:</t>
  </si>
  <si>
    <t>a. a dor interfere significativamente nas atividades diárias e na qualidade de vida em geral;</t>
  </si>
  <si>
    <t>b. não haja resposta aos tratamentos farmacológico e fisioterápico ou fisiátrico, realizados por no mínimo 6 meses;</t>
  </si>
  <si>
    <t>c. teste prévio demonstrando redução da dor com a estimulação elétrica percutânea.</t>
  </si>
  <si>
    <t>1. Doença do nó sinusal. Cobertura obrigatória quando houver documentação de um dos itens abaixo:</t>
  </si>
  <si>
    <t>a. presença de bradicardia espontânea, irreversível ou induzida por fármacos necessários e indispensáveis ao tratamento, na presença de manifestações documentadas de pré-síncopes, síncopes, tonturas ou insuficiência cardíaca ou intolerância aos esforços, claramente relacionados ao quadro de bradicardia;</t>
  </si>
  <si>
    <t>b. presença de intolerância aos esforços, claramente relacionada à incompetência cronotrópica;</t>
  </si>
  <si>
    <t xml:space="preserve">c. bradicardia espontânea, irreversível ou induzida por fármacos necessários e insubstituíveis, com manifestações de síncopes pré-síncopes ou tonturas relacionadas com a bradicardia, mas não documentadas; </t>
  </si>
  <si>
    <t>d. síncope de etiologia indefinida, na presença de Doença do Nó Sinusal documentada ao Estudo Eletrofisiológico.</t>
  </si>
  <si>
    <t>2. Síndrome do Seio Carotídeo. Cobertura obrigatória quando houver documentação de um dos itens abaixo:</t>
  </si>
  <si>
    <t>a. quando houver síncope recorrente em situações que envolvam a estimulação mecânica do seio carotídeo, provocando assistolia&gt; 3 segundos documentada;</t>
  </si>
  <si>
    <t>b. síncope recorrente, não documentada, em situações cotidianas que envolvem a estimulação mecânica do seio carotídeo e com resposta cardio-inibitória à massagem do seio carotídeo;</t>
  </si>
  <si>
    <t>c. síncope recorrente de etiologia indefinida reprodutível por massagem do seio carotídeo.</t>
  </si>
  <si>
    <t>3. BAV de primeiro grau. Cobertura obrigatória quando houver documentação de um dos itens abaixo:</t>
  </si>
  <si>
    <t>a. irreversível, com síncopes ou pré-síncopes e estudo eletrofisiológico que demonstre uma localização intra ou infra-His e com agravamento por estimulação atrial ou teste farmacológico;</t>
  </si>
  <si>
    <t>b. com sintomas consequentes ao acoplamento AV anormal.</t>
  </si>
  <si>
    <t>4. BAV de segundo grau. Cobertura obrigatória quando houver documentação de um dos itens abaixo:</t>
  </si>
  <si>
    <t xml:space="preserve">a. permanente ou intermitente, ou causado pelo uso de fármacos indispensáveis ao tratamento, com sintomatologia de baixo fluxo cerebral ou insuficiência cardíaca relacionada à bradicardia, independente do tipo e localização; </t>
  </si>
  <si>
    <t>b. tipo II, com QRS largo e localização abaixo do feixe de HIS, permanente ou intermitente, e irreversível, mesmo sem presença de sintomatologia relacionada ao bloqueio;</t>
  </si>
  <si>
    <t>c. com flutter/fibrilação atrial com documentação de resposta ventricular baixa em pacientes com sintomas de baixo fluxo cerebral ou insuficiência cardíaca relacionados à bradicardia;</t>
  </si>
  <si>
    <t>d. tipo avançado, assintomático, permanente ou intermitente e irreversível ou persistente após 15 dias de cirurgia cardíaca ou infarto agudo do miocárdio (IAM);</t>
  </si>
  <si>
    <t>e. tipo II, QRS estreito, assintomático, permanente ou intermitente e irreversível;</t>
  </si>
  <si>
    <t>f. com flutter atrial ou FA, assintomático, com frequência ventricular média abaixo de 40 bpm em vigília, irreversível ou por uso de fármaco necessário e insubstituível.</t>
  </si>
  <si>
    <t>5. BAV de terceiro grau. Cobertura obrigatória quando houver documentação de um dos itens abaixo:</t>
  </si>
  <si>
    <t>a. permanente ou intermitente, irreversível, de qualquer etiologia ou local, com sintomatologia de baixo fluxo cerebral ou insuficiência cardíaca relacionados à bradicardia;</t>
  </si>
  <si>
    <t>b. persistente após 15 dias de episódio de Infarto Agudo do Miocárdio ou Cirurgia Cardíaca, independente de presença de sintomatologia;</t>
  </si>
  <si>
    <t>c. assintomático, irreversível, com QRS largo ou intra/infra-His, ou ritmo de escape infra-His;</t>
  </si>
  <si>
    <t>d. assintomático, irreversível, QRS estreito, com indicação de antiarrítmicos depressores do ritmo de escape;</t>
  </si>
  <si>
    <t>e. adquirido, irreversível, assintomático, com FC média &lt; 40 bpm na vigília, com pausas &gt; 3 segundos e sem resposta adequada ao exercício;</t>
  </si>
  <si>
    <t>f. irreversível, assintomático, com assistolia &gt; 3 segundos na vigília;</t>
  </si>
  <si>
    <t>g. irreversível, assintomático, com cardiomegalia progressiva;</t>
  </si>
  <si>
    <t>h. congênito, assintomático, com ritmo de escape de QRS largo, com cardiomegalia progressiva ou com FC inadequada para a idade;</t>
  </si>
  <si>
    <t>i. adquirido, assintomático, de etiologia chagásica ou degenerativa;</t>
  </si>
  <si>
    <t>j. irreversível, permanente ou intermitente, consequente à ablação da junção do nó AV.</t>
  </si>
  <si>
    <t>6. Bloqueios Intraventriculares Cobertura obrigatória quando houver documentação de um dos itens abaixo:</t>
  </si>
  <si>
    <t>a. bloqueio de ramo bilateral alternante documentado com síncopes, pré-síncopes ou tonturas recorrentes;</t>
  </si>
  <si>
    <t>b. intervalo HV &gt; 70 ms espontâneo ou com bloqueio intra ou infra-His induzido por estimulação atrial ou teste farmacológico, em pacientes com síncopes, présíncopes ou tonturas sem causa determinada;</t>
  </si>
  <si>
    <t>c. pacientes assintomáticos com intervalo HV &gt; 100ms espontâneo;</t>
  </si>
  <si>
    <t>d. bloqueios de ramo ou bifascicular, associados ou não a BAV de 1º grau, com episódios sincopais sem documentação de BAVT paroxístico, em que foram afastadas outras causas;</t>
  </si>
  <si>
    <t>e. bloqueios de ramo ou bifascicular, associados ou não a BAV de 1º grau, com episódios sincopais sem documentação de BAVT paroxístico, em que foram afastadas outras causas.</t>
  </si>
  <si>
    <t>7. Síncope Neuro-Mediadas. Cobertura obrigatória quando houver documentação de um dos itens abaixo:</t>
  </si>
  <si>
    <t>a. marcapasso definitivo, (Rate Drop Response) para síncopes recorrentes por hipersensibilidade do seio carotídeo (forma cardioinibitória);</t>
  </si>
  <si>
    <t>b. marcapasso definitivo na síncope associada a um importante componente cardioinibitório, de preferência detectado durante condição clínica espontânea, claramente refratária ao tratamento com medidas gerais e farmacológicas.</t>
  </si>
  <si>
    <t>c. bradicardia espontânea, irreversível ou induzida por fármacos necessários e insubstituíveis, com manifestações de síncopes pré-síncopes ou tonturas relacionadas com a bradicardia, mas não documentadas;</t>
  </si>
  <si>
    <t xml:space="preserve">a. quando houver síncope recorrente em situações que envolvam a estimulação mecânica do seio carotídeo, provocando assistolia&gt; 3 segundos documentada; </t>
  </si>
  <si>
    <t>b. síncope recorrente, não documentada, em situações cotidianas que envolvem a estimulação mecânica do seio carotídeo e com resposta cardioinibitória à massagem do seio carotídeo;</t>
  </si>
  <si>
    <t>a. irreversível, com síncopes ou pré-síncopes e com estudo eletrofisiológico que demonstre uma localização intra ou infra-His e com agravamento por estimulação atrial ou teste farmacológico;</t>
  </si>
  <si>
    <t>e. adquirido, irreversível, assintomático, com FC média &lt; 40bpm na vigília, com pausas &gt; 3 segundos e sem resposta adequada ao exercício;</t>
  </si>
  <si>
    <t>i.adquirido, assintomático, de etiologia chagásica ou degenerativa;</t>
  </si>
  <si>
    <t>6. Bloqueios Intraventriculares. Cobertura obrigatória quando houver documentação de um dos itens abaixo:</t>
  </si>
  <si>
    <t>1. Cobertura obrigatória para pacientes com FEVE ≤35%, ritmo sinusal, com expectativa de vida de pelo menos 1 ano, em tratamento clínico otimizado, quando preenchido pelo menos um dos seguintes critérios:</t>
  </si>
  <si>
    <t>a. CF II, III ou IV ambulatorial, com BRE completo e QRS≥120 ms;</t>
  </si>
  <si>
    <t>b. CF III ou IV ambulatorial, sem padrão de BRE, mas com QRS≥150 ms.</t>
  </si>
  <si>
    <t>2. Cobertura obrigatória para pacientes com FA permanente, FEVE ≤35%, CFIII ou IV ambulatorial, em tratamento clínico otimizado, com expectativa de vida de pelo menos 1 ano, dependentes de marcapasso convencional (controle do ritmo ≥ 95%) por ablação do nodo AV ou controle farmacológico do ritmo.</t>
  </si>
  <si>
    <t>3. Cobertura obrigatória para pacientes com FEVE ≤35%, com indicação formal de implante ou troca de marcapasso para controle de pelo menos 40% do ritmo, com expectativa de vida de pelo menos 1 ano e Classe Funcional III ou IV em tratamento clínico otimizado.</t>
  </si>
  <si>
    <t>1. Cobertura obrigatória para pacientes com história de pelo menos 3 síncopes (perda completa e transitória da consciência e do tônus postural) de origem indeterminada nos últimos 2 anos e que não preencham nenhum dos  seguintes critérios:</t>
  </si>
  <si>
    <t>a. história Clínica que indique síncope de origem neuromediada ou causas metabólicas, excetuando-se a hipersensibilidade do seio carotídeo</t>
  </si>
  <si>
    <t>b. ECG prévio que apresente achados que justifiquem a síncope</t>
  </si>
  <si>
    <t>c. ecocardiograma que demonstre doença cardíaca estrutural</t>
  </si>
  <si>
    <t>1. Cobertura obrigatória, conforme indicação do médico assistente, para pacientes com perda auditiva condutiva ou mista unilateral quando preenchidos todos os seguintes critérios:</t>
  </si>
  <si>
    <t>a. má formação congênita ou condições anatômicas ou infecciosas de orelha média e/ou externa que impossibilite adaptação de aparelho de amplificação sonora individual (AASI);</t>
  </si>
  <si>
    <t>b. com gap maior que 30 dB na média das frequências de 0,5, 1, 2 e 3kHz;</t>
  </si>
  <si>
    <t>c. limiar médio melhor que 60 dB para via óssea nas frequências de 0,5, 1, 2 e 3kHz na orelha a ser implantada;</t>
  </si>
  <si>
    <t>d. índice reconhecimento de fala em conjunto aberto maior que 60 % em monossílabos sem aparelho de amplificação sonora individual (AASI).</t>
  </si>
  <si>
    <t>2. Cobertura obrigatória, conforme indicação do médico assistente, para pacientes com perda auditiva condutiva ou mista bilateral quando preenchidos todos os seguintes critérios:</t>
  </si>
  <si>
    <t>a. má formação congênita ou condições infecciosas de orelha média e/ou externa que impossibilite adaptação de aparelho de amplificação sonora individual (AASI);</t>
  </si>
  <si>
    <t>b. mom gap maior que 30 dB na média das frequências de 0,5, 1, 2 e 3kHz;</t>
  </si>
  <si>
    <t>d. índice de reconhecimento de fala em conjunto aberto maior que 60 % em monossílabos sem aparelho de amplificação sonora individual (AASI);</t>
  </si>
  <si>
    <t>e. a diferença interaural entre as médias dos limiares por via óssea de 0,5, 1, 2 e 3kHz não deve exceder a 10 dB e ser menor que 15 dB em todas as frequências.</t>
  </si>
  <si>
    <t>3. Cobertura obrigatória, conforme indicação do médico assistente, para paciente com perda auditiva neurosensorial unilateral de grau profundo para  estimulação transcraniana de orelha contralateral, quando preenchidos todos os seguintes critérios:</t>
  </si>
  <si>
    <t>a. perda auditiva neurosensorial de grau profundo em orelha a ser implantada;</t>
  </si>
  <si>
    <t>b. limiares normais na orelha contralateral.</t>
  </si>
  <si>
    <t>4. Cobertura obrigatória do processador de som adaptado a uma faixa (banda elástica) para crianças pequenas ou pacientes com espessura da calota craniana que impede a colocação do pino, enquanto a cirurgia ainda não pode ser realizada, desde que cumpridos os itens 1 ou 2 ou 3.</t>
  </si>
  <si>
    <t xml:space="preserve">1. Priwin C, Jönsson R, Hultcrantz M, Granström G. BAHA in children and adolescents with unilateral or bilateral conductive hearing loss: a study of  outcome. Int J Pediatr Otorhinolaryngol 2007; 71: 135-45. PMID: 17092570. </t>
  </si>
  <si>
    <t>2. Van der Pouw KT, Snik AF, Cremers CW. Audiometric results of bilateral boneanchored hearing aid application in patients with bilateral congenital aural atresia. Laryngoscope 1998; 108 (4 Pt 1): 548-53.</t>
  </si>
  <si>
    <t>3. Priwin C, Stenfelt S, Granström G, Tjellström A, Håkansson B. Bilateral boneanchored hearing aids (BAHAs): an audiometric evaluation. Laryngoscope 2004; 114: 77-84. PMID: 14709999.</t>
  </si>
  <si>
    <t>4. Bosman AJ, Snik AF, van der Pouw CT, Mylanus EA, Cremers CW. Audiometric evaluation of bilaterally fitted bone-anchored hearing aids. Audiology 2001; 40: 158-67.</t>
  </si>
  <si>
    <t>5. Priwin C, Stenfelt S, Edensvard A, Granström G, Tjellström A, Håkansson B. Unilateral versus bilateral bone-anchored hearing aids (BAHAs). Cochlear Implants Int 2005; 6 Suppl 1: 79-81. PMID: 18792368.</t>
  </si>
  <si>
    <t xml:space="preserve"> 6. Dutt SH, McDermot AL, Burrell SP, Cooper HR, Reid AP, Proops DW. Patient satisfaction with bilateral oneanchored hearing aids: the Birmingham experience. J Laryngol Otol Suppl 2002; 28: 37—46. </t>
  </si>
  <si>
    <t>7. Kunst SJ, Leijendeckers JM, Mylanus EA, Hol MK, Snik AF, Cremers CW. Boneanchored</t>
  </si>
  <si>
    <t>8. Evans AK, Kazahaya K. Canal atresia: "surgery or implantable hearing devices? The expert's question is revisited". Int J Pediatr Otorhinolaryngol 2007; 71: 367-74. PMID: 17196671.</t>
  </si>
  <si>
    <t>9. Fuchsmann C, Tringali S, Disant F, Buiret G, Dubreuil C, Froehlich P, Truy E. Hearing rehabilitation in congenital aural atresia using the bone-anchored hearing aid: audiological and satisfaction results. Acta Otolaryngol 2010; 24. PMID: 20735185.</t>
  </si>
  <si>
    <t>1. Pacientes portadores de dor crônica, quando atestado pelo médico o preenchimento de todos os seguintes critérios:</t>
  </si>
  <si>
    <t>a. dor interfere significativamente nas atividades diárias e na qualidade de vida em geral;</t>
  </si>
  <si>
    <t>b. não houve resposta aos tratamentos farmacológicos e fisioterápicos ou fisiátricos, realizados por no mínimo 6 meses*;</t>
  </si>
  <si>
    <t>c. houve melhora com o uso prolongado de opióides administrados por via sistêmica em tratamento prévio;</t>
  </si>
  <si>
    <t>d. existe intolerância intensa aos opióides orais; e. verifica-se melhora com a infusão de opióides no compartimento epidural raquidiano realizada durante pelo menos 3 dias;</t>
  </si>
  <si>
    <t>f. o paciente não esteja imunocomprometido. *exceto portadores de neoplasias malignas.</t>
  </si>
  <si>
    <t>2. Pacientes portadores de espasticidade quando atestado pelo médico o preenchimento de todos os seguintes critérios:</t>
  </si>
  <si>
    <t>a. a espasticidade seja intensa, afetando, no mínimo, dois membros;</t>
  </si>
  <si>
    <t>b. presença de sintomas incapacitantes, mesmo após a realização de tratamento medicamentoso e fisioterápico;</t>
  </si>
  <si>
    <t>c. tenha havido resposta satisfatória à aplicação intratecal de baclofeno.</t>
  </si>
  <si>
    <t>1. Cobertura obrigatória para pacientes que apresentem um dos seguintes critérios:</t>
  </si>
  <si>
    <t>a. uveíte crônica não infecciosa intermediária ou posterior;</t>
  </si>
  <si>
    <t>b. edema macular nas oclusões venosas de ramo e central da retina;</t>
  </si>
  <si>
    <t>c. edema macular diabético.</t>
  </si>
  <si>
    <t>1. Cobertura obrigatória em casos de investigação do mieloma múltiplo, plasmocitoma, gamopatia monoclonal e outras doenças imunoproliferativas.</t>
  </si>
  <si>
    <t>1. Cobertura obrigatória para pacientes com incontinência urinária grave (confirmada por exame de urodinâmica) após prostatectomia para tratamento de câncer de próstata, quando o paciente preencha todos os critérios do Grupo I e nenhum dos critérios do Grupo II:</t>
  </si>
  <si>
    <t>a. prostatectomia realizada há pelo menos 12 meses;</t>
  </si>
  <si>
    <t>b. níveis séricos de PSA &lt;0,01 ng/ml nos últimos 12 meses ou &lt;0,5 ng/ml para os casos em que o paciente foi submetido a radioterapia;</t>
  </si>
  <si>
    <t>c. estado nutricional adequado (Albumina ≥3,5 g/dl e IMC &gt; 22kg/m²);</t>
  </si>
  <si>
    <t>d. possua habilidade motora e cognitiva sendo capaz de realizar as atividades da vida diária;</t>
  </si>
  <si>
    <t>e. tenha sido tentado tratamento conservador prévio, sem resultados.</t>
  </si>
  <si>
    <t>a. recidiva local da neoplasia;</t>
  </si>
  <si>
    <t>b. baixa expectativa de vida;</t>
  </si>
  <si>
    <t>c. história de alergia ao silicone;</t>
  </si>
  <si>
    <t>d. doenças uretrais crônicas.</t>
  </si>
  <si>
    <t>1. Cobertura obrigatória em casos de pacientes com tempo de tromboplastina parcial ativada (aPTT) ou Tempo de protrombina (PT) prolongados, quando necessário determinar se a causa do prolongamento é a deficiência de um ou mais fatores ou a presença de um inibidor.</t>
  </si>
  <si>
    <t>1. Cobertura obrigatória de laserterapia de baixa intensidade para prevenção e tratamento de mucosite oral em pacientes com diagnóstico de câncer em região de cabeça e pescoço.</t>
  </si>
  <si>
    <t>2. Cobertura obrigatória de laserterapia de baixa intensidade para prevenção e tratamento de mucosite oral em pacientes com diagnóstico de câncer hematopoiético quando a proposta terapêutica for o transplante de medula óssea.</t>
  </si>
  <si>
    <t>3. Cobertura obrigatória de laserterapia de baixa intensidade para tratamento de mucosite oral em pacientes com diagnóstico de câncer hematopoiético.</t>
  </si>
  <si>
    <t>1. Cobertura obrigatória para mulheres na faixa etária entre 40 e 69 anos.</t>
  </si>
  <si>
    <t>1. Cobertura obrigatória do procedimento quando o paciente apresentar pelo menos um dos seguintes critérios:</t>
  </si>
  <si>
    <t>a. fibrilação atrial;</t>
  </si>
  <si>
    <t>b. taquicardia ventricular sustentada na presença de cardiopatia estrutural;</t>
  </si>
  <si>
    <t>c. taquicardia atrial reentrante na presença de doença atrial;</t>
  </si>
  <si>
    <t>d. insucesso da ablação prévia ou recorrência de arritmia após ablação.</t>
  </si>
  <si>
    <t>1. Cobertura obrigatória de Agentes Estimuladores da Eritropoiese para os casos de sintomas decorrentes de anemia relacionada a tratamento de quimioterapia, nos casos de concentrações decrescentes de hemoglobina e níveis inferiores a 10g/dL, quando a transfusão for contra-indicada.</t>
  </si>
  <si>
    <t>1. Cobertura obrigatória de antibióticos (medicamentos antibacterianos, antifúngicos e antivirais) na profilaxia primária (visa evitar o desenvolvimento de doenças em pacientes com exposição prévia ao agente infeccioso) ou secundária (visa evitar a recidiva) de infecções relacionadas ao uso de antineoplásico, em pacientes de risco intermediário ou alto.</t>
  </si>
  <si>
    <t>2. Cobertura obrigatória de antibióticos (medicamentos antibacterianos, antifúngicos e antivirais) no tratamento de infecções relacionadas ao uso de antineoplásico.</t>
  </si>
  <si>
    <t>1. Cobertura obrigatória de antidiarréico para pacientes com diarréia relacionada ao uso de antineoplásicos que tenham este efeito colateral previsto em bula.</t>
  </si>
  <si>
    <t>1. Cobertura obrigatória de analgésicos, opiáceos e derivados, de acordo com prescrição médica, para pacientes com dor relacionada ao uso do antineoplásico que tenham este efeito colateral previsto em bula.</t>
  </si>
  <si>
    <t>1. Cobertura obrigatória na profilaxia da neutropenia febril relacionada ao uso de antineoplásico, em pacientes que estejam utilizando quimioterapia citotóxica ou terapia mieloablativa, quando preenchido pelo menos um dos seguintes critérios:</t>
  </si>
  <si>
    <t xml:space="preserve">a. na profilaxia primária da neutropenia febril de pacientes com alto risco (&gt; 20% de risco para neutropenia febril); </t>
  </si>
  <si>
    <t>b. na profilaxia primária da neutropenia febril de pacientes com risco intermediário (&gt; 10% e &lt; 20% de risco para neutropenia febril) em que este risco seja determinado por fatores inerentes ao paciente e que sejam inalteráveis e que a intenção do tratamento seja curativa;</t>
  </si>
  <si>
    <t>c. na profilaxia secundária da neutropenia febril de pacientes que já apresentaram episódio anterior de neutropenia febril e que a intenção do tratamento seja curativa.</t>
  </si>
  <si>
    <t>2. Cobertura obrigatória para os casos de neutropenia febril relacionados ao uso de antineoplásico, quando o paciente já estiver em uso de Fatores de Crescimento de Colônia de Granulócitos e forem preenchidos todos os critérios do grupo I e um dos critérios do grupo II:</t>
  </si>
  <si>
    <t>a. uma medida de temperatura ≥ 38,30◦C ou ≥38,0◦C por mais de 1h;</t>
  </si>
  <si>
    <t>b. neutropenia ≤ 500 neutrófilos/mcL ou &lt; 1000 neutrófilos/mcL com probabilidade de queda até ≤ 500 neutrófilos/mcL ao longo das 48h seguintes.</t>
  </si>
  <si>
    <t>a. paciente já estiver em uso de Fatores de Crescimento de Colônia de Granulócitos;</t>
  </si>
  <si>
    <t>b. paciente ainda não fez uso de Fatores de Crescimento de Colônia de Granulócitos e apresenta fatores de risco para complicações associadas à infecção.</t>
  </si>
  <si>
    <t>1. Cobertura obrigatória para a prevenção de náuseas ou vômitos relacionados ao uso de antineoplásicos, conforme o risco emetogênico calculado e como descrito na tabela a seguir:</t>
  </si>
  <si>
    <t>1. Cobertura obrigatória de alprazolan e/ou lorazepan para náuseas e vômitos antecipatórios associado ao uso de antineoplásicos.</t>
  </si>
  <si>
    <t>1. Cobertura obrigatória para o tratamento de náuseas ou vômitos relacionados ao uso de antineoplásicos, conforme o risco emetogênico calculado e como descrito de modo escalonado a seguir:</t>
  </si>
  <si>
    <t>a. caso a profilaxia para náuseas e vômitos não tenha sido efetiva e o paciente apresente sintomas, deve-se incluir mais uma droga ao esquema anterior, preferencialmente de uma classe diferente das já utilizadas;</t>
  </si>
  <si>
    <t>b. se permanecerem os sintomas após a inclusão de mais uma droga, ajustar as doses dos medicamentos, substituir as drogas já utilizadas ou incluir mais uma droga;</t>
  </si>
  <si>
    <t>c. se permanecerem os sintomas após o ajuste das doses, substituição das drogas ou a inclusão de mais uma droga, avaliar a utilização de terapia antiemética profilática de alto risco de emetogenicidade para o próximo ciclo.</t>
  </si>
  <si>
    <t>1. Cobertura obrigatória de metoclopramida e/ou dolasetrona e/ou ondansetrona e/ou granisetrona e/ou haloperidol e/ou dexametosana e/ou prometazina e/ou olanzapina para o tratamento de resgate de náuseas e vômitos associado ao uso de antineoplásicos.</t>
  </si>
  <si>
    <t>a. identificar e pontuar o antineoplásico mais emetogênico</t>
  </si>
  <si>
    <t>b. somar 1 ponto para cada outro de nível 3 ou 4</t>
  </si>
  <si>
    <t>c. somar 1 ponto para um ou mais de nível 2</t>
  </si>
  <si>
    <t>1. Diretrizes em Antieméticos MASCC/ESMO 2011- Multinational Association of Supportive Care in Cancer.</t>
  </si>
  <si>
    <t>2. NCCN Clinical Practice Guidelines in Oncology (NCCN Guidelines) – Antiemesis</t>
  </si>
  <si>
    <t>3. ASCO Guidelines – Antiemetics: American Society of Clinical Oncology Clinical Practice Guideline Update – 2011</t>
  </si>
  <si>
    <t>1. Cobertura obrigatória de antibióticos (tópicos e/ou via oral) e/ou corticóide tópico com ou sem antibiótico para pacientes com rash cutâneo relacionado ao uso de antineoplásicos.</t>
  </si>
  <si>
    <t>1. Cobertura obrigatória de heparina fracionada, não fracionada ou de baixo peso molecular e/ou antagonistas de vitamina K e/ou aspirina na profilaxia do tromboembolismo, em pacientes ambulatoriais, com diagnóstico de mieloma múltiplo, em uso de agentes antiangiogênicos e quimioterapia.</t>
  </si>
  <si>
    <t>2. Cobertura obrigatória de heparina fracionada, não fracionada ou de baixo peso molecular e/ou antagonistas de vitamina K na profilaxia secundária ou tratamento do tromboembolismo com diagnóstico prévio de tromboembolismo venoso ou tromboembolismo pulmonar.</t>
  </si>
  <si>
    <t>3. Cobertura obrigatória de inibidores de trombina e/ou inibidor indireto de trombina para pacientes incluídos nos itens 1 e/ou 2 e que apresentem trombocitopenia induzida por heparina.</t>
  </si>
  <si>
    <t>a. espasticidade em pacientes paraplégicos;</t>
  </si>
  <si>
    <t>b. espasticidade em pacientes hemiplégicos;</t>
  </si>
  <si>
    <t>c. espasticidade assimétrica em crianças;</t>
  </si>
  <si>
    <t>d. dor neuropática - lesão periférica (deaferentação, membro fantasma, causalgia ou síndrome complexa da dor regional).</t>
  </si>
  <si>
    <t>a. suspeita de hipertensão do avental branco;</t>
  </si>
  <si>
    <t>b. avaliação de normotensos no consultório com lesão de órgãos-alvo e suspeita de hipertensão mascarada;</t>
  </si>
  <si>
    <t>c. avaliação da eficácia terapêutica anti-hipertensiva;</t>
  </si>
  <si>
    <t>d. quando a pressão arterial permanecer elevada apesar da otimização do tratamento anti-hipertensivo;</t>
  </si>
  <si>
    <t>e. quando a pressão arterial estiver controlada e houver indícios da persistência, ou progressão de lesão de órgãos–alvos.</t>
  </si>
  <si>
    <t>1. Cobertura obrigatória quando pelo menos um dos seguintes critérios for preenchido:</t>
  </si>
  <si>
    <t>a. pacientes com doença descompressiva;</t>
  </si>
  <si>
    <t>b. pacientes com embolia traumática pelo ar;</t>
  </si>
  <si>
    <t>c. pacientes com embolia gasosa;</t>
  </si>
  <si>
    <t>d. pacientes com envenenamento por CO ou inalação de fumaça;</t>
  </si>
  <si>
    <t>e. pacientes com envenenamento por gás cianídrico/sulfídrico;</t>
  </si>
  <si>
    <t>f. pacientes com gangrena gasosa;</t>
  </si>
  <si>
    <t>g. pacientes com síndrome de Fournier, com classificação de gravidade III ou IV;</t>
  </si>
  <si>
    <t>h. pacientes com fascites, celulites ou miosites necrotizantes (inclui infecção de sítio cirúrgico), com classificação de gravidade II, III ou IV;</t>
  </si>
  <si>
    <t>i. pacientes com isquemias agudas traumáticas, lesão por esmagamento, síndrome compartimental ou reimplantação de extremidades amputadas, com classificação de gravidade II, III ou IV;</t>
  </si>
  <si>
    <t>j. pacientes em sepse, choque séptico ou insuficiências orgânicas devido a vasculites agudas de etiologia alérgica, medicamentosa ou por toxinas biológicas;</t>
  </si>
  <si>
    <t>k. pacientes diabéticos com ulcerações infectadas profundas da extremidade inferior (comprometendo ossos ou tendões) quando não houver resposta ao tratamento convencional realizado por pelo menos um mês, o qual deve incluir, obrigatoriamente, antibioticoterapia em doses máximas, controle estrito da glicemia, desbridamento completo da lesão e tratamento da insuficiência arterial (incluindo revascularização, quando indicada).</t>
  </si>
  <si>
    <t xml:space="preserve">1. Cobertura obrigatória para pacientes que apresentem retinopatia da prematuridade no estágio 3 diagnosticada através de oftalmoscopia indireta. </t>
  </si>
  <si>
    <t>1. Cobertura obrigatória para pacientes portadores de câncer pulmonar de células não pequenas comprovado por biópsia, quando pelo menos um dos seguintes critérios for preenchido:</t>
  </si>
  <si>
    <t>a. para caracterização das lesões;</t>
  </si>
  <si>
    <t>b. no estadiamento do comprometimento mediastinal e à distância;</t>
  </si>
  <si>
    <t>c. na detecção de recorrências.</t>
  </si>
  <si>
    <t>2. Cobertura obrigatória para pacientes portadores de linfoma, quando pelo menos um dos seguintes critérios for preenchido:</t>
  </si>
  <si>
    <t>a. no estadiamento primário;</t>
  </si>
  <si>
    <t>b. na avaliação da resposta terapêutica;</t>
  </si>
  <si>
    <t>c. no monitoramento da recidiva da doença nos linfomas Hodgkin e não-Hodgkin.</t>
  </si>
  <si>
    <t>3. Cobertura obrigatória para pacientes portadores de câncer colo-retal, quando pelo menos um dos seguintes critérios for preenchido:</t>
  </si>
  <si>
    <t>a. câncer recidivado potencialmente ressecável;</t>
  </si>
  <si>
    <t>b. CEA elevado sem evidência de lesão por métodos de imagem convencional;</t>
  </si>
  <si>
    <t>c. recidivas com achados radiológicos inconclusivos com ou sem CEA aumentado.</t>
  </si>
  <si>
    <t>4. Cobertura obrigatória para avaliação de nódulo pulmonar solitário quando preenchido todos os seguintes critérios:</t>
  </si>
  <si>
    <t>a. ressonância magnética ou tomografia computadorizada inconclusivas;</t>
  </si>
  <si>
    <t>b. nódulo maior que um centímetro;</t>
  </si>
  <si>
    <t>c. não espiculados;</t>
  </si>
  <si>
    <t>d. sem calcificações.</t>
  </si>
  <si>
    <t>5. Cobertura obrigatória para o diagnóstico do câncer de mama metastático quando os exames de imagem convencionais apresentarem achados equívocos.</t>
  </si>
  <si>
    <t>6. Cobertura obrigatória para pacientes portadores de câncer de cabeça e pescoço, quando pelo menos um dos critérios for preenchido:</t>
  </si>
  <si>
    <t>a. presença de imagem pulmonar ou hepática ou em outro órgão que seja suspeita de metástase quando outros exames de imagem não forem suficientemente esclarecedores quanto à natureza da lesão;</t>
  </si>
  <si>
    <t>b. quando a biópsia por agulha de uma lesão ou linfonodo cervical apresentar como resultado “carcinoma de células escamosas, adenocarcinoma ou carcinoma epitelial anaplásico” cujo tumor primário for desconhecido e se outro exame de imagem não for suficientemente esclarecedor.</t>
  </si>
  <si>
    <t>7. Cobertura obrigatória para pacientes portadores de melanoma, quando pelo menos um dos seguintes critérios for preenchido:</t>
  </si>
  <si>
    <t>a. no estadiamento do melanoma de alto risco (tumor ≥1,5 mm de espessura, ou com linfonodo sentinela positivo, ou com linfonodo clinicamente positivo) sem evidência de metástases e quando os exames convencionais não forem suficientemente esclarecedores;</t>
  </si>
  <si>
    <t>b. para avaliação de recidiva detectada por outro método diagnóstico em pacientes candidatos a metastectomia (exceto para lesões de SNC ou lesões muito pequenas &lt; 3 mm de espessura).</t>
  </si>
  <si>
    <t>8. Cobertura obrigatória para pacientes portadores de câncer de esôfago “localmente avançado” para a detecção de metástase à distância, quando outros exames de imagem não foram suficientemente esclarecedores (TC de tórax e USG ou TC de abdome).</t>
  </si>
  <si>
    <t>Obs. Em caso de indisponibilidade de rede prestadora de serviço para este procedimento na localidade de ocorrência do evento, a operadora deve disponibilizar o mesmo na localidade mais próxima, sem a obrigatoriedade de cobertura de remoção ou transporte.</t>
  </si>
  <si>
    <t>d. pacientes do sexo feminino e idade inferior a 50 anos com Infarto Agudo do Miocárdio (IAM);</t>
  </si>
  <si>
    <t>f. familiares de pacientes com trombose venosa em idade inferior a 50 anos</t>
  </si>
  <si>
    <t>1. Cobertura obrigatória para pacientes com dor facetária (lombalgia, dorsalgia ou cervicalgia), quando forem preenchidos todos os critérios do Grupo I e nenhum dos critérios do Grupo II:</t>
  </si>
  <si>
    <t>a. limitação das Atividades da Vida Diária (AVDs) por pelo menos seis semanas;</t>
  </si>
  <si>
    <t>b. redução &gt;50% da dor referida medida pela VAS após infiltração facetária utilizando anestésico local;</t>
  </si>
  <si>
    <t>c. falha no tratamento conservador adequado.</t>
  </si>
  <si>
    <t>a. cirurgia espinhal prévia no segmento analisado;</t>
  </si>
  <si>
    <t>b. hérnia discal;</t>
  </si>
  <si>
    <t>c. sinais de estenose ou instabilidade potencialmente cirúrgicas;</t>
  </si>
  <si>
    <t>2. Cobertura obrigatória para pacientes com espasticidade focal, intensa e com sintomas incapacitantes, mesmo após a realização de tratamento medicamentoso e fisioterápico.</t>
  </si>
  <si>
    <t>3. Pacientes portadores de nevralgia de nervo trigêmio, glossofaríngeo, occipital ou intermédio, refratários ou intolerantes ao tratamento clínico contínuo por no mínimo 3 meses.</t>
  </si>
  <si>
    <t>a. recém-nascidos com teste de triagem neonatal positivo para tirosinemia (concentração sanguínea de tirosina aumentada);</t>
  </si>
  <si>
    <t>b. pacientes com suspeita de doenças do metabolismo da tirosina, especialmente tirosinemia hereditária tipo I.</t>
  </si>
  <si>
    <t>1. Cobertura obrigatória quando preenchidos os seguintes critérios:</t>
  </si>
  <si>
    <t>a. artrite reumatoide: pacientes com índice de atividade da doença maior que 10 pelo CDAI (Índice Clínico de Atividade da Doença), maior que 20 pelo SDAI (Índice Simplificado de Atividade da Doença) ou maior que 3,2 pelo DAS 28 (Índice de Atividade da Doença - 28 articulações), refratários ao tratamento convencional por um período mínimo de três meses com pelo menos dois esquemas utilizando drogas modificadoras do curso da doença (DMCDs) de primeira linha, de forma sequencial ou combinada;</t>
  </si>
  <si>
    <t>b. artrite psoriásica: pacientes com comprometimento periférico, índice de atividade da doença maior que 3,2 pelo DAS 28 (Índice de Atividade da Doença - 28 articulações) ou igual ou maior que 5 pela EVA (Escala Visual Analógica) na presença de no mínimo três articulações dolorosas ou edemaciadas, refratários ao tratamento convencional por um período mínimo de seis meses com pelo menos duas drogas modificadoras do curso da doença (DMCDs) e, nos pacientes com comprometimento axial associado ao periférico, índice de atividade da doença igual ou maior do que 4 pelo BASDAI (Índice Bath de Atividade da Doença para Espondilite Anquilosante), refratários ao tratamento convencional por um período mínimo de três meses com doses plenas de pelo menos dois antiinflamatórios não hormonais (AINHs);</t>
  </si>
  <si>
    <t>c. doença de Crohn: pacientes com índice de atividade da doença igual ou maior a 220 pelo IADC (Índice de Atividade da Doença de Chron), refratários ao uso de drogas imunossupressoras ou imunomoduladoras por um período mínimo de três meses; ou com índice de atividade da doença maior que 3,2 pelo DAS 28 (Índice de Atividade da Doença - 28 articulações), nos casos de comprometimento articular periférico; ou com índice de atividade da doença igual ou maior do que 4 pelo BASDAI (Índice Bath de Atividade da Doença para Espondilite Anquilosante), nos casos com comprometimento axial;</t>
  </si>
  <si>
    <t>d. espondilite anquilosante: pacientes com índice de atividade da doença igual ou maior do que 4 pelo BASDAI (Índice Bath de Atividade da Doença para Espondilite Anquilosante) ou igual ou maior do que 4,5 pelo ASDAS (Escore de Atividade da Doença para Espondilite Anquilosante), refratários ao tratamento convencional por um período mínimo de três meses com doses plenas de pelo menos dois antiinflamatórios não hormonais (AINHs) e, nos pacientes com doença predominantemente periférica com ausência de resposta à sufassalazina ou ao metotrexato, por período adicional de 3 meses.</t>
  </si>
  <si>
    <t>1. Cobertura obrigatória em adjuvância à braquiterapia para pacientes portadores de melanoma de coróide.</t>
  </si>
  <si>
    <t>a. síncope recorrente na ausência de doença cardíaca conhecida ou suspeita, para avaliação do componente neurocardiogênico;</t>
  </si>
  <si>
    <t>b. síncope recorrente na presença de doença cardíaca, após exclusão de causas cardiogênicas de síncope;</t>
  </si>
  <si>
    <t>c. quando a demonstração da susceptibilidade à síncope neuromediada e o autonômica possam trazer implicações no tratamento;</t>
  </si>
  <si>
    <t>d. síncope de origem indeterminada ocorrida em situação de alto risco de trauma físico ou com implicações ocupacionais.</t>
  </si>
  <si>
    <t>1. Na avaliação do comportamento da pressão arterial em indivíduos com história familiar de hipertensão, com síndrome metabólica ou com diabetes.</t>
  </si>
  <si>
    <t>2. Como teste de screening em pacientes assintomáticos, quando preenchido pelo menos um dos seguintes critérios:</t>
  </si>
  <si>
    <t>a. história familiar de DAC precoce ou morte súbita;</t>
  </si>
  <si>
    <t>b. paciente de alto risco pelo escore de Framingham;</t>
  </si>
  <si>
    <t>c. pré-operatório de cirurgias não cardíacas em pacientes com risco intermediário a alto pelo escore de Framingham;</t>
  </si>
  <si>
    <t>d. avaliação de mulheres com mais de 50 anos ou homens com mais de 40 anos candidatos a programas de exercício;</t>
  </si>
  <si>
    <t>e. avaliação de indivíduos com ocupações especiais responsáveis pela vida de outros como pilotos, motoristas de coletivos ou embarcações ou similares;</t>
  </si>
  <si>
    <t>f. adultos com arritmias ventriculares que apresentam uma probabilidade intermediária ou alta de doença coronariana pelos critérios de Diamond e Forrester.</t>
  </si>
  <si>
    <t>3. Na investigação da doença coronariana ambulatorial em pacientes com probabilidade pré-teste intermediaria pelo escore de Diamond e Forrester.</t>
  </si>
  <si>
    <t>4. Na investigação de pacientes de baixo risco, com suspeita de síndrome coronariana aguda.</t>
  </si>
  <si>
    <t>5. Na avaliação de pacientes com doença coronariana comprovada por coronariografia ou pós-infarto agudo do miocárdio diagnosticado pelos critérios da OMS, para avaliação de risco antes da alta hospitalar e prescrição de atividade física.</t>
  </si>
  <si>
    <t>6. Na avaliação de classe funcional em pacientes selecionados para transplante cardíaco por meio da ergoespirometria.</t>
  </si>
  <si>
    <t>7. Na investigação das arritmias induzidas pelo esforço ou sintomas que possam ser dependentes de arritmia.</t>
  </si>
  <si>
    <t>8. Na estratificação de risco para morte súbita cardíaca nas síndromes arritimogênicas e síndromes elétricas primárias.</t>
  </si>
  <si>
    <t>9. No diagnóstico diferencial de pacientes admitidos em unidade de dor torácica com sintomas atípicos e com possibilidade de doença coronária.</t>
  </si>
  <si>
    <t>10. Na avaliação do prognóstico em pacientes com doença cardiovascular estável.</t>
  </si>
  <si>
    <t>11. Na suspeita de angina vasoespástica.</t>
  </si>
  <si>
    <t>12. Na tomada de decisão em lesões intermediárias após a realização de cineangiocoronariografia.</t>
  </si>
  <si>
    <t>13. Na avaliação seriada em pacientes com DAC em programas de reabilitação cardiovascular</t>
  </si>
  <si>
    <t>1. Cobertura obrigatória quando preenchido um dos seguintes critérios:</t>
  </si>
  <si>
    <t>a. acompanhamento de pacientes em tratamento ocular quimioterápico (pacientes que apresentem a forma exsudativa, também conhecida com úmida ou neovascular, da Degeneração macular relacionada à idade – DMRI), incluindo o exame inicial realizado antes do início do tratamento antiangiogênico;</t>
  </si>
  <si>
    <t>b. acompanhamento e confirmação diagnóstica das seguintes patologias retinianas:</t>
  </si>
  <si>
    <t>1. Os TCTH (transplante de célula tronco hematopoéticas) de medula óssea em que o receptor e o doador são consanguíneos podem ser realizados com ou sem mieloablação, e serão de cobertura obrigatória desde que preenchidos os seguintes critérios:</t>
  </si>
  <si>
    <t>1.1. Com mieloablação:</t>
  </si>
  <si>
    <t>a. leucemia mielóide aguda em primeira remissão, exceto leucemia promielocítica (M3), t(8; 21) ou inv. 16;</t>
  </si>
  <si>
    <t>b. leucemia mielóide aguda com falha na primeira indução;</t>
  </si>
  <si>
    <t>c. leucemia mielóide aguda em segunda ou terceira remissão;</t>
  </si>
  <si>
    <t>d. leucemia linfóide aguda/linfoma linfoblástico em segunda ou remissões posteriores;</t>
  </si>
  <si>
    <t>e. leucemia linfóide aguda Ph+ entre a primeira e a segunda remissão;</t>
  </si>
  <si>
    <t>f. leucemia mielóide crônica em fase crônica ou acelerada (de transformação);</t>
  </si>
  <si>
    <t>g. anemia aplástica grave adquirida ou constitucional;</t>
  </si>
  <si>
    <t>h. síndrome mielodisplásica de risco intermediário ou alto, incluindo-se a leucemia mielomonocítica crônica nas formas adulto e juvenil - LMC juvenil;</t>
  </si>
  <si>
    <t>i. imunodeficiência celular primária;</t>
  </si>
  <si>
    <t>j. talassemia major, em caso de pacientes com menos de 15 anos de idade, com hepatomegalia até 2 (dois) centímetros do rebordo costal, sem fibrose hepática e tratados adequadamente com quelante de ferro;</t>
  </si>
  <si>
    <t>k. mielofibrose primária em fase evolutiva.</t>
  </si>
  <si>
    <t>1.2. Sem mieloablação:</t>
  </si>
  <si>
    <t>a. qualquer das listadas no item anterior, em pacientes com doença associada (co-morbidade);</t>
  </si>
  <si>
    <t>b. leucemia linfóide crônica;</t>
  </si>
  <si>
    <t>c. mieloma múltiplo;</t>
  </si>
  <si>
    <t>d. linfoma não Hodgkin indolente;</t>
  </si>
  <si>
    <t>e. doença de Hodgkin quimiossensível, como terapia de salvamento, excluídos os doentes que não se beneficiaram de um esquema quimioterápico atual.</t>
  </si>
  <si>
    <t>2. Os TCTH de medula óssea em que o receptor e o doador não são consanguíneos são de cobertura obrigatória quando o receptor tiver idade igual ou inferior a 60 anos e apresentar uma das seguintes patologias:</t>
  </si>
  <si>
    <t>b. leucemia mielóide aguda em segunda ou terceira remissão;</t>
  </si>
  <si>
    <t>c. leucemia linfóide aguda/linfoma linfoblástico em segunda ou remissões posteriores;</t>
  </si>
  <si>
    <t>d. leucemia linfóide aguda Ph+ entre a primeira e a segunda remissão;</t>
  </si>
  <si>
    <t>e. leucemia mielóide crônica em fase crônica ou acelerada (de transformação);</t>
  </si>
  <si>
    <t>f. anemia aplástica grave adquirida ou constitucional;</t>
  </si>
  <si>
    <t>g. síndrome mielodisplásica de risco intermediário ou alto, incluindo-se a leucemia mielomonocítica crônica nas formas adulto e juvenil - LMC juvenil;</t>
  </si>
  <si>
    <t>h. imunodeficiência celular primária;</t>
  </si>
  <si>
    <t>i. osteopetrose;</t>
  </si>
  <si>
    <t>j. mielofibrose primária em fase evolutiva.</t>
  </si>
  <si>
    <t>1. Cobertura obrigatória para receptores com idade igual ou inferior a 75 anos, portadores de uma das seguintes patologias:</t>
  </si>
  <si>
    <t>a. leucemia mielóide aguda em primeira ou segunda remissão;</t>
  </si>
  <si>
    <t>b. linfoma não Hodgkin de graus intermediário e alto, indolente transformado, quimiossensível, como terapia de salvamento após a primeira recidiva;</t>
  </si>
  <si>
    <t>c. doença de Hodgkin quimiossensível, como terapia de salvamento, excluídos os doentes que não se beneficiaram de um esquema quimioterápico atual;</t>
  </si>
  <si>
    <t>d. mieloma múltiplo;</t>
  </si>
  <si>
    <t>e. tumor de célula germinativa recidivado, quimiossensível, excluídos os doentes que não se beneficiaram de um esquema quimioterápico atual;</t>
  </si>
  <si>
    <t>f. neuroblastoma em estádio IV e/ou alto risco (estádio II, III e IVS com nMyc amplificado e idade igual ou maior do que 6 meses, desde que bom respondedor à quimioterapia definida como remissão completa ou resposta parcial), em primeira terapia.</t>
  </si>
  <si>
    <t>a. pacientes portadores de epilepsia com comprovada refratariedade ao tratamento medicamentoso, estabelecida pela comprovação da persistência das crises ou de efeitos colaterais intoleráveis após o uso de, no mínimo, três antiepilépticos em dose máxima tolerada por no mínimo dois anos de epilepsia;</t>
  </si>
  <si>
    <t>b. pacientes portadores de epilepsias catastróficas da infância, quando comprovada a deterioração do desenvolvimento psicomotor, independente da duração da epilepsia.</t>
  </si>
  <si>
    <t>1. Cobertura obrigatória para pacientes com bexiga hiperativa, não responsiva aos tratamentos clínicos, no limite máximo de três aplicações por ano e intervalo superior a 12 semanas, quando o paciente preencher todos os critérios do Grupo I e nenhum dos critérios do Grupo II. O tratamento deve ser descontinuado caso o beneficiário não preencha o critério do Grupo III:</t>
  </si>
  <si>
    <t>a. bexiga hiperativa há pelo menos 6 meses com incontinência urinária de urgência;</t>
  </si>
  <si>
    <t>b. insucesso no tratamento clínico com modificação comportamental;</t>
  </si>
  <si>
    <t>c. contra-indicações ao uso de antimuscarínico ou efeitos adversos intoleráveis ou insucesso no tratamento com tentativa de pelo menos dois antimuscarínicos por pelo 2 meses cada;</t>
  </si>
  <si>
    <t>d. exclusão de doenças urológicas que possam confundir o diagnóstico (infecção urinária, litíase vesical ou tumor vesical).</t>
  </si>
  <si>
    <t>a. neoplasia ativa da bexiga ou uretra;</t>
  </si>
  <si>
    <t>b. contra-indicações ou alergia ao uso da toxina botulínica;</t>
  </si>
  <si>
    <t>c. resíduo urinário pós-miccional superior a 150 ml, em pelo menos duas determinações objetivas (ultra-som ou cateterismo vesical);</t>
  </si>
  <si>
    <t>d. infecção urinária ativa.</t>
  </si>
  <si>
    <t>a. redução de pelo menos 50% na frequência de episódios de incontinência urinaria após a primeira aplicação.</t>
  </si>
  <si>
    <t>1. Cobertura obrigatória para pacientes com diagnóstico de degeneração macular relacionada a idade (DMRI) quando o olho tratado no início do tratamento preencher todos os critérios do Grupo I e nenhum dos critérios do Grupo II. Após o início do tratamento a cobertura não será mais obrigatória caso o olho tratado apresente um dos critérios do Grupo III:</t>
  </si>
  <si>
    <t>a. melhor acuidade visual corrigida entre 20/20 e 20/400;</t>
  </si>
  <si>
    <t>b. ausência de dano estrutural permanente da fóvea central;</t>
  </si>
  <si>
    <t>c. tamanho das lesões inferior ou igual a 04 áreas de disco na maior dimensão linear;</t>
  </si>
  <si>
    <t>d. crescimento de novos vasos sanguíneos, constatado por tomografia de coerência óptica ou angiografia com fluoresceína e piora da acuidade visual.</t>
  </si>
  <si>
    <t>a. dano estrutural permanente da fóvea, quando não é mais possível a prevenção de mais perda visual;</t>
  </si>
  <si>
    <t>b. evidência ou suspeita de hipersensibilidade a um dos agentes antiangiogênicos.</t>
  </si>
  <si>
    <t>a. reação de hipersensibilidade a um agente anti-VEGF comprovada ou presumida;</t>
  </si>
  <si>
    <t>b. redução da acuidade visual no olho tratado para menos de 30 letras (absolutos), diagnosticado e confirmado através de uma segunda avaliação, atribuíveis a DMRI na ausência de outra doença;</t>
  </si>
  <si>
    <t>c. aumento progressivo do tamanho da lesão confirmada por tomografia de coerência óptica ou angiografia com fluoresceína, apesar de terapia otimizada por mais de três aplicações consecutivas;</t>
  </si>
  <si>
    <t>d. OCT que evidencie presença de edema, apesar de terapia otimizada por mais de três aplicações consecutivas.</t>
  </si>
  <si>
    <t>1. NICE. Aflibercept solution for injection for treating wet age-related macular degeneration. NICE technology appraisal guidance 294. 2013;</t>
  </si>
  <si>
    <t>2. NICE. Ranibizumab and pegaptanib for the treatment of agerelated macular degeneration. NICE technology appraisal guidance 155 - Revewed feb 2014. 2012;</t>
  </si>
  <si>
    <t>3. Ophthalmologists TRC of. Age-Related Macular Degeneration: Guidelines for Management. The Royal College of Ophthalmologists. 2013.</t>
  </si>
  <si>
    <t>1. Cobertura obrigatória para gestantes com idade gestacional entre 18 semanas e 24 semanas de gestação no momento da solicitação de autorização do procedimento e quando a solicitação de autorização do procedimento ocorrer até a idade gestacional de 24 semanas.</t>
  </si>
  <si>
    <t>1. Cobertura obrigatória para gestantes com idade gestacional entre 11 semanas e 13 semanas e 6 dias de gestação e quando a solicitação de autorização do procedimento ocorrer até a idade gestacional de 13 semanas e 6 dias.</t>
  </si>
  <si>
    <t>1. Cobertura obrigatória para pacientes sintomáticos que apresentem quadro clínico de ataxia cerebelar.</t>
  </si>
  <si>
    <t>1. Cobertura obrigatória como tratamento preliminar ao tratamento restaurador, conforme indicação do cirurgião-dentista assistente.</t>
  </si>
  <si>
    <t>1. Cobertura obrigatória como tratamento provisório em dentes decíduos, visando interromper a atividade da cárie, devendo ser seguido de um tratamento restaurador e associado a ações de promoção da saúde e prevenção de doenças, conforme indicação do cirurgião-dentista assistente.</t>
  </si>
  <si>
    <t>1. Cobertura obrigatória quando preenchido pelo menos um dos seguintes critérios, conforme indicação do cirurgião-dentista assistente:</t>
  </si>
  <si>
    <t>a. procedimento restaurador minimamente invasivo em dentes decíduos e permanentes;</t>
  </si>
  <si>
    <t>b. procedimento preventivo em fóssulas e fissuras de dentes decíduos e permanentes.</t>
  </si>
  <si>
    <t>1. Para a segmentação odontológica, a cobertura será obrigatória quando a extensão, localização e características da lesão permitirem a realização do procedimento em ambiente ambulatorial, conforme indicação do cirurgião-dentista assistente.</t>
  </si>
  <si>
    <t>1. Para a segmentação odontológica, a cobertura será obrigatória quando a extensão e características da lesão permitirem a realização do procedimento em ambiente ambulatorial, conforme indicação do cirurgião-dentista assistente.</t>
  </si>
  <si>
    <t>1. Cobertura mínima obrigatória de 03 (três) sessões/ano para beneficiários com comportamento não cooperativo/de difícil manejo, conforme indicação do cirurgião-dentista assistente.</t>
  </si>
  <si>
    <t>a. dentes decíduos não passíveis de reconstrução por meio direto;</t>
  </si>
  <si>
    <t>b. dentes permanentes em pacientes não cooperativos/de difícil manejo.</t>
  </si>
  <si>
    <t>1. Cobertura obrigatória como procedimento de caráter provisório, em dentes permanentes não passíveis de reconstrução por meio direto, conforme indicação do cirurgião-dentista assistente.</t>
  </si>
  <si>
    <t>1. Para a segmentação odontológica, a cobertura será obrigatória quando a localização e características da lesão permitirem a realização do procedimento em ambiente ambulatorial, conforme indicação do cirurgião-dentista assistente.</t>
  </si>
  <si>
    <t>1. Cobertura obrigatória em dentes permanentes anteriores (incisivos e caninos) não passíveis de reconstrução por meio direto, conforme indicação do cirurgião-dentista assistente.</t>
  </si>
  <si>
    <t>1. Cobertura obrigatória em dentes permanentes posteriores (pré-molares e molares) não passíveis de reconstrução por meio direto nem Restauração Metálica Fundida, conforme indicação do cirurgião-dentista assistente.</t>
  </si>
  <si>
    <t>1. Cobertura obrigatória em dentes permanentes com tratamento endodôntico prévio, conforme indicação do cirurgião-dentista assistente.</t>
  </si>
  <si>
    <t>1. Cobertura obrigatória em dentes permanentes posteriores quando preenchido pelo menos um dos seguintes critérios, conforme indicação do cirurgião-dentista assistente:</t>
  </si>
  <si>
    <t>a. dentes com comprometimento de 3 (três) ou mais faces, não passíveis de reconstrução por meio direto;</t>
  </si>
  <si>
    <t>b. dentes com comprometimento de cúspide funcional, independente do número de faces afetadas.</t>
  </si>
  <si>
    <t>1. Cobertura obrigatória na segmentação odontológica quando o procedimento for passível de realização em ambiente ambulatorial, conforme indicação do cirurgião-dentista assistente.</t>
  </si>
  <si>
    <t>1. Para a segmentação odontológica a cobertura será obrigatória quando a extensão, localização e características da lesão permitirem a realização do procedimento em ambiente ambulatorial, conforme indicação do cirurgião-dentista assistente.</t>
  </si>
  <si>
    <t>a. tratamento temporário ou definitivo em dentes decíduos;</t>
  </si>
  <si>
    <t>b. tratamento temporário em dentes permanentes.</t>
  </si>
  <si>
    <t>1. Cobertura obrigatória em dentes multirradiculares com raízes divergentes e Lesão de Furca Grau II avançado ou III com ou sem tratamento endodôntico prévio.</t>
  </si>
  <si>
    <t>1. Cobertura obrigatória de 2 consultas, por ano de contrato, de fisioterapia para cada novo CID apresentado pelo paciente, e consequente necessidade de construção de novo diagnóstico fisioterapêutico.</t>
  </si>
  <si>
    <t>1. Cobertura mínima obrigatória, de 12 consultas/sessões, quando preenchidos pelo menos um dos seguintes critérios:</t>
  </si>
  <si>
    <t>a. crianças com até 10 anos em risco nutricional (&lt; percentil 10 ou &gt; percentil 97 do peso / altura);</t>
  </si>
  <si>
    <t>b. jovens entre 10 e 16 anos em risco nutricional (&lt; percentil 5 ou &gt; percentil 85 do peso/ altura);</t>
  </si>
  <si>
    <t>c. idosos (maiores de 60 anos) em risco nutricional (Índice de Massa Corpórea (IMC) &lt;22 kg/m²);</t>
  </si>
  <si>
    <t>d. pacientes com diagnóstico de Insuficiência Renal Crônica;</t>
  </si>
  <si>
    <t>e. pacientes com diagnóstico de obesidade ou sobrepeso (IMC ≥ 25 kg/m2) com mais de 16 anos;</t>
  </si>
  <si>
    <t>f. pacientes ostomizados;</t>
  </si>
  <si>
    <t>g. após cirurgia gastrointestinal.</t>
  </si>
  <si>
    <t>2. Cobertura mínima obrigatória, de 18 sessões por ano de contrato, para pacientes com diagnóstico de Diabetes Mellitus em uso de insulina ou no primeiro ano de diagnóstico.</t>
  </si>
  <si>
    <t>3. Para todos os casos não enquadrados nos critérios acima, a cobertura mínima obrigatória é de 6 consultas/sessões de nutrição por ano de contrato.</t>
  </si>
  <si>
    <t>1. Cobertura mínima obrigatória de 24 consultas/sessões, por ano de contrato, quando preenchido pelo menos um dos seguintes critérios:</t>
  </si>
  <si>
    <t>a. taquifemia [linguagem precipitada] (CID F.98.6);</t>
  </si>
  <si>
    <t>b. pacientes com fenda palatina, labial ou lábio palatina (CID Q35, Q36 e Q37);</t>
  </si>
  <si>
    <t>c. pacientes portadores de anomalias dentofaciais (CID K07);</t>
  </si>
  <si>
    <t>d. pacientes com transtornos hipercinéticos – TDAH (CID F90);</t>
  </si>
  <si>
    <t>e. dislexia e outras disfunções simbólicas, não classificadas em outra parte (CID R48);</t>
  </si>
  <si>
    <t>f. pacientes com apnéia de sono (G47.3);</t>
  </si>
  <si>
    <t>g. pacientes com queimadura e corrosão da cabeça e pescoço (T-20);</t>
  </si>
  <si>
    <t>h. pacientes com queimadura e corrosão do trato respiratório (T-27);</t>
  </si>
  <si>
    <t>i. pacientes com queimadura de boca e da faringe (T-28.0);</t>
  </si>
  <si>
    <t>j. pacientes com disfonia não crônica (CID R49.0).</t>
  </si>
  <si>
    <t>2. Cobertura mínima obrigatória de 48 consultas/sessões, por ano de contrato, quando preenchido pelo menos um dos seguintes critérios:</t>
  </si>
  <si>
    <t>a. pacientes com gagueira [tartamudez] (CID F.98.5);</t>
  </si>
  <si>
    <t>b. pacientes com transtornos específicos do desenvolvimento da fala e da linguagem e transtorno não especificado do desenvolvimento da fala ou da linguagem (CID F80); CID F80.1; CID F80.2; CID F80.9);</t>
  </si>
  <si>
    <t>c. pacientes com disfagia nos casos onde haja dificuldade na deglutição comprometendo e/ou impedindo a alimentação por via oral do paciente (CID R13);</t>
  </si>
  <si>
    <t>d. pacientes portadores de um dos seguintes diagnósticos: disartria e anartria; apraxia e dislexia (CID R47.1; R48.2 e R48.0);</t>
  </si>
  <si>
    <t>e. pacientes com disfonia causada por paralisia das cordas vocais e da laringe), pólipo das corda vocais e da laringe, edema na laringe, presença de laringe artificial, neoplasia benigna da laringe), carcinoma in situ da laringe, doenças das cordas vocais e da laringe e outras doenças de corda vocal (CID J38.0; CID J38.1; CID J38.4; CID Z96.3; CID D14.1; CID D02.0; CID J.38; CID J38.3);</t>
  </si>
  <si>
    <t>f. pacientes com perda de audição (CID H90 e H91) nos quais seja caracterizada deficiência auditiva como perda auditiva bilateral, parcial ou total, de quarenta e um decibéis (dB) ou mais, aferida por audiograma nas frequências de 500Hz, 1.000Hz, 2.000Hz e 3.000Hz mediante o disposto no capítulo II do Decreto nº 5.296 de 2 de dezembro de 2004;</t>
  </si>
  <si>
    <t>g. pacientes portadores de retardo mental leve com transtorno de fala (CID F70) e retardo mental não especificado com transtorno de fala (CID F79).</t>
  </si>
  <si>
    <t>3. Cobertura mínima obrigatória de 96 consultas/sessões, por ano de contrato, quando preenchido pelo menos um dos seguintes critérios:</t>
  </si>
  <si>
    <t>a. pacientes portadores de Implante Coclear;</t>
  </si>
  <si>
    <t>b. pacientes portadores de Prótese Auditiva Ancorada no Osso;</t>
  </si>
  <si>
    <t>c. pacientes com transtornos específicos do desenvolvimento da fala e da linguagem e transtornos globais do desenvolvimento - Autismo (CID F84.0; CID F84.1; CID F84.3; F84.5; CID F84.9);</t>
  </si>
  <si>
    <t>d. pacientes portadores do diagnóstico de disfasia e afasia (CID R47.0).</t>
  </si>
  <si>
    <t>4. Para os casos não enquadrados nos critérios acima, a cobertura mínima obrigatória é de 12 consultas/sessões por ano de contrato.</t>
  </si>
  <si>
    <t>1. Cobertura mínima obrigatória de 12 consultas/sessões por ano de contrato quando preenchido pelo menos um dos seguintes critérios:</t>
  </si>
  <si>
    <t>a. pacientes candidatos a cirurgia de esterilização feminina e que se enquadram nos critérios estabelecidos na Diretriz de Utilização do procedimento: Cirurgia de Esterilização Feminina (Laqueadura Tubária / Laqueadura Tubária Laparoscópica);</t>
  </si>
  <si>
    <t>b. pacientes candidatos a cirurgia de esterilização masculina e que se enquadram nos critérios estabelecidos na Diretriz de Utilização do procedimento: Cirurgia de Esterilização Masculina (Vasectomia);</t>
  </si>
  <si>
    <t>c. pacientes candidatos a gastroplastia e que se enquadram nos critérios estabelecidos na Diretriz de Utilização do procedimento: Gastroplastia (Cirurgia Bariátrica) por videolaparoscopia ou por via laparotômica;</t>
  </si>
  <si>
    <t>d. pacientes candidatos a cirurgia de implante coclear e que se enquadram nos critérios estabelecidos na Diretriz de Utilização do procedimento: Implante Coclear;</t>
  </si>
  <si>
    <t>e. pacientes ostomizados e estomizados e que se enquadram nos critérios estabelecidos no Protocolo de Utilização do procedimento: Fornecimento de Equipamentos Coletores e Adjuvantes para Colostomia, Ileostomia e Urostomia, Sonda Vesical de Demora e Coletor de Urina.</t>
  </si>
  <si>
    <t>1. Cobertura mínima obrigatória de 40 consultas/sessões por ano de contrato quando preenchido pelo menos um dos seguintes critérios:</t>
  </si>
  <si>
    <t>a. pacientes com diagnóstico primário ou secundário de esquizofrenia, transtornos esquizotípicos e transtornos delirantes (CID F20 a F29);</t>
  </si>
  <si>
    <t>b. pacientes com diagnóstico primário ou secundário de transtornos globais do desenvolvimento (CID F84);</t>
  </si>
  <si>
    <t>c. pacientes com diagnóstico primário ou secundário de transtornos da alimentação (CID F50);</t>
  </si>
  <si>
    <t>d. pacientes com diagnóstico primário ou secundário de transtornos do humor (CID F31, F33).</t>
  </si>
  <si>
    <t>1. Cobertura mínima obrigatória de 12 consultas/sessões por ano de contrato, quando preenchido pelo menos um dos seguintes critérios:</t>
  </si>
  <si>
    <t>a. pacientes com diagnóstico primário ou secundário de demência (CID F00 à F03);</t>
  </si>
  <si>
    <t>b. pacientes com diagnóstico primário ou secundário de retardo (CID F70 à F79);</t>
  </si>
  <si>
    <t>c. pacientes com diagnóstico primário ou secundário de transtornos específicos do desenvolvimento ( CID F82, F83);</t>
  </si>
  <si>
    <t>d. pacientes com disfunções de origem neurológica (CID G00 a G99);</t>
  </si>
  <si>
    <t>e. pacientes com disfunções de origem traumato/ortopédica e reumatológica (CID M00 A M99).</t>
  </si>
  <si>
    <t>1. Cobertura mínima obrigatória de 18 sessões por ano de contrato quando preenchido pelo menos um dos seguintes critérios:</t>
  </si>
  <si>
    <t>a. pacientes com diagnóstico primário ou secundário de transtornos neuróticos, transtornos relacionados com o "stress" e transtornos somatoformes (CID F40 a F48);</t>
  </si>
  <si>
    <t>b. pacientes com diagnóstico primário ou secundário de síndromes comportamentais associadas a disfunções fisiológicas e a fatores físicos (CID F51 a F59);</t>
  </si>
  <si>
    <t>c. pacientes com diagnóstico primário ou secundário de transtornos do comportamento e emocionais da infância e adolescência (CID F90 a F98);</t>
  </si>
  <si>
    <t>d. pacientes com diagnóstico primário ou secundário de transtornos do desenvolvimento psicológico (CID F80, F81, F83, F88, F89);</t>
  </si>
  <si>
    <t>e. pacientes com diagnóstico primário ou secundário de transtornos do humor (CID F30a F39);</t>
  </si>
  <si>
    <t>f. pacientes com diagnóstico primário ou secundário de transtornos mentais e comportamentais devido ao uso de substâncias psicoativas (CID F10 a F19);</t>
  </si>
  <si>
    <t>g. pacientes com diagnóstico primário ou secundário de transtornos específicos de personalidade. (CID 60 a 69).</t>
  </si>
  <si>
    <t>1. Cobertura obrigatória quando preenchido pelos menos um dos seguintes critérios:</t>
  </si>
  <si>
    <t>a. paciente portador de transtornos mentais e comportamentais devidos ao uso de substância psicoativa (CID F10, F14);</t>
  </si>
  <si>
    <t>b. paciente portador de esquizofrenia, transtornos esquizotípicos e transtornos delirantes (CID F20 a F29);</t>
  </si>
  <si>
    <t>c. paciente portador de transtornos do humor (episódio maníaco e transtorno bipolar do humor - CID F30, F31);</t>
  </si>
  <si>
    <t>d. paciente portador de transtornos globais do desenvolvimento (CID F84).</t>
  </si>
  <si>
    <t>1. Cobertura obrigatória quando for solicitado por um geneticista clínico, puder ser realizado em território nacional e for preenchido pelo menos um dos seguintes critérios:</t>
  </si>
  <si>
    <t>a. na assistência/tratamento/aconselhamento das condições genéticas contempladas nos subitens desta Diretriz de Utilização, quando seguidos os parâmetros definidos em cada subitem para as patologias ou síndromes listadas.</t>
  </si>
  <si>
    <t>b. para as patologias ou síndromes listadas a seguir a cobertura de análise molecular de DNA não é obrigatória: ostecondromas hereditários múltiplos (exostoses hereditárias múltiplas); Neurofibromatose 1; e Fenilcetonúria.</t>
  </si>
  <si>
    <t>c. na assistência/tratamento/aconselhamento das condições genéticas não contempladas nas Diretrizes dos itens a e b, quando o paciente apresentar sinais clínicos indicativos da doença atual ou história familiar e, permanecerem dúvidas acerca do diagnóstico definitivo após a anamnese, o exame físico, a análise de heredograma e exames diagnósticos convencionais.</t>
  </si>
  <si>
    <t>1. Cobertura obrigatória para pacientes que apresentem baixa estatura desproporcionada quando restarem dúvidas diagnósticas acerca da doença apresentada após a investigação clínica e radiológica e for preenchido pelo menos um dos seguintes critérios:</t>
  </si>
  <si>
    <t>a. achados clínicos e radiológicos sugestivos de Acondroplasia (macrocrania com fronte ampla e/ou rizomelia e/ou limitação da extensão dos cotovelos e/ou braquidactilia e/ou configuração das mãos em tridente e/ou geno varo e/ ou ossos tubulares curtos e/ou estreitamento da distância interpedicular da coluna espinhal e/ou hiperlordose lombar e/ou ilíacos arredondados e acetábulos horizontalizados e/ou incisura sacro isquiática pequena e/ou radioluscência femural proximal e/ou leves alterações metafisárias);</t>
  </si>
  <si>
    <t>b. achados clínicos e radiológicos sugestivos de Hipocondroplasia (macrocrania com face relativamente normal e/ou rizomelia e/ou mesomelia e/ou limitação da extensão dos cotovelos e/ou leve frouxidão ligamentar e/ou mãos e dedos curtos e/ou geno varo e/ou hiperlordose lombar e/ou deficiência intelectual e/ou acantose nigricans e/ou epilepsia do lobo temporal e/ou osteoartrite em adultos e/ou encurtamento dos ossos longos com leve alteração metafisária e/ou braquidactilia e/ou estreitamento da distância interpedicular da coluna espinhal e/ou ilíacos encurtados e quadrados e/ou encurtamento do segmento distal da ulna, alongamento do segmento distal da fíbula e/ou teto do acetábulo raso).</t>
  </si>
  <si>
    <t>1. Em caso de achados clínicos e radiológicos sugestivos de Acondroplasia, realizar análise apenas das mutações específicas para Acondroplasia c.1138G&gt;A  e c.1138G&gt;C no gene FGFR3.</t>
  </si>
  <si>
    <t>2. Em caso de achados clínicos e radiológicos sugestivos de Hipocondroplasia, realizar análise apenas das mutações específicas para Hipocondroplasia c.1620C&gt;A e c.1620C&gt;G no gene FGFR3.</t>
  </si>
  <si>
    <t>1. Cobertura obrigatória para pacientes do sexo masculino com manifestações clínicas (forma cerebral infantil, adolescente e do adulto, adrenomieloneuropatia e doença de Addison) e diagnóstico bioquímico (dosagem de ácidos graxos de cadeia muito longa).</t>
  </si>
  <si>
    <t>2. Cobertura obrigatória para pacientes do sexo feminino com manifestações clínicas de adrenomieloneuropatia com diagnóstico bioquímico (dosagem de ácidos graxos de cadeia muito longa) inconclusivo.</t>
  </si>
  <si>
    <t>3. Cobertura obrigatória em crianças do sexo masculino assintomáticas, cuja mãe possua diagnóstico molecular confirmado de heterozigota para adrenoleucodistrofia.</t>
  </si>
  <si>
    <t>4. Cobertura obrigatória para o aconselhamento genético de mulheres assintomáticas (parentes de 1º, 2º e 3º graus do caso índice na família), com o diagnóstico molecular de adrenoleucodistrofia no caso índice na família.</t>
  </si>
  <si>
    <t>1. Nos casos em que a mutação genética já foi identificada na família, realizar apenas a pesquisa da mutação específica.</t>
  </si>
  <si>
    <t>2. Para os casos não enquadrados no item anterior, realizar Sequenciamento de Nova Geração ou Sequenciamento bidirecional pelo método analítico de Sanger dos éxons do gene ABCD1.</t>
  </si>
  <si>
    <t>1. Cobertura obrigatória para pacientes de ambos os sexos que apresentem neuropatia autonômica ou sensório-motora lentamente progressiva com biópsia de tecido demonstrando depósito de substância amiloide, especificamente marcados com anticorpos anti-TTR e quando preenchido pelo menos um dos seguintes critérios:</t>
  </si>
  <si>
    <t>a. bloqueio da condução cardíaca;</t>
  </si>
  <si>
    <t>b. cardiomiopatia;</t>
  </si>
  <si>
    <t>c. neuropatia;</t>
  </si>
  <si>
    <t>d. opacidade do corpo vítreo.</t>
  </si>
  <si>
    <t>2. Cobertura obrigatória para familiar assintomático de 1º grau ou 2º graus de caso confirmado através de diagnóstico molecular de amiloidose familiar (TTR) no caso índice na família.</t>
  </si>
  <si>
    <t>2. Análise da mutação VAL30MET no gene TTR.</t>
  </si>
  <si>
    <t>3. Sequenciamento bidirecional pelo método analítico de Sanger dos éxons 2, 3 e 4 do gene TTR.</t>
  </si>
  <si>
    <t>1. Cobertura obrigatória para o diagnóstico de pacientes de ambos os sexos com ataxia progressiva e sem padrão de herança familiar autossômica dominante, quando preenchidos pelo menos dois dos seguintes critérios:</t>
  </si>
  <si>
    <t>a. perda de propriocepção;</t>
  </si>
  <si>
    <t>b. arreflexia;</t>
  </si>
  <si>
    <t>c. disartria;</t>
  </si>
  <si>
    <t>d. liberação piramidal (Babinski);</t>
  </si>
  <si>
    <t>e. miocardiopatia;</t>
  </si>
  <si>
    <t>f. alterações eletroneuromiográficas;</t>
  </si>
  <si>
    <t>g. resistência à insulina ou diabetes;</t>
  </si>
  <si>
    <t>h. atrofia cerebelar em ressonância nuclear magnética.</t>
  </si>
  <si>
    <t>1. Pesquisa de mutação dinâmica por expansão de trinucleotídeos GAA no íntron 1 do gene FXN por Reação em Cadeia da Polimerase (PCR) em gel de agarose ou por eletroforese capilar.</t>
  </si>
  <si>
    <t>1. Cobertura obrigatória para indivíduos sintomáticos com ataxia de marcha associada ou não a outros sinais neurológicos (distonia, neuropatia periférica, parkinsonismo e alterações da movimentação ocular) independente da idade e com história familiar de herança autossômica dominante.</t>
  </si>
  <si>
    <t>2. Cobertura obrigatória para indivíduos sintomáticos com ataxia de marcha associada ou não a outros sinais neurológicos (distonia, neuropatia periférica, parkinsonismo e alterações da movimentação ocular) independente da idade e sem história familiar desde que preencha todos os seguintes critérios:</t>
  </si>
  <si>
    <t>a. doença de início insidioso e curso progressivo;</t>
  </si>
  <si>
    <t>b. início dos sintomas há mais de 6 meses;</t>
  </si>
  <si>
    <t>c. ressonância magnética de encéfalo que não sugira outra causa para a ataxia (esclerose múltipla, infecção de sistema nervoso central, tumores, mal formações cerebrais e/ou cerebelares, siderose superficial).</t>
  </si>
  <si>
    <t>3. Cobertura obrigatória para o aconselhamento genético dos familiares de 1º, 2º ou 3º graus assintomáticos maiores de 18 anos quando o diagnóstico molecular do tipo de SCA tiver sido confirmado na família. No caso em que o diagnóstico molecular confirmar SCA do tipo 10 a cobertura para indivíduos assintomáticos não é obrigatória.</t>
  </si>
  <si>
    <t>1. Nos casos em que a mutação genética já tenha sido identificada na família, realizar apenas a pesquisa da expansão no gene específico.</t>
  </si>
  <si>
    <t>2. Pesquisa de expansão CAG no gene ATXN3 (SCA3 ou Doença de Machado- Joseph) por Reação em Cadeia da Polimerase (PCR) com análise de fragmentos por eletroforese capilar ou por PCR multiplex fluorescente.</t>
  </si>
  <si>
    <t>3. Se item anterior for normal, pesquisar simultaneamente expansão de nucleotídeos CAG nos genes ATXN1, ATXN2, CACNA1A, ATXN7, e expansão de pentanucleotídeos ATTCT no gene ATXN10 (SCA1, SCA2, SCA6, SCA7 e SCA10, respectivamente) por Reação em Cadeia da Polimerase (PCR) com análise de fragmentos por eletroforese capilar ou por PCR multiplex fluorescente.</t>
  </si>
  <si>
    <t>1. Bird TD. Hereditary Ataxia Overview. 1998 Oct 28 [updated 2015 Mar 5].</t>
  </si>
  <si>
    <t>2. de Castilhos RM, Furtado GV, Gheno TC, Schaeffer P, Russo A, Barsottini O, Pedroso JL, Salarini DZ, Vargas FR, de Lima MA, Godeiro C, Santana-da-Silva LC, Toralles MB, Santos S, van der Linden H Jr, Wanderley HY, de Medeiros PF, Pereira ET, Ribeiro E, Saraiva-Pereira ML, Jardim LB; Rede Neurogenetica. Spinocerebellar ataxias in Brazil--frequencies and modulating effects of related genes. Cerebellum. 2014 ;13:17-28.</t>
  </si>
  <si>
    <t>3. Sequeiros J, Martindale J, Seneca S, Giunti P, Kämäräinen O, Volpini V, Weirich H, Christodoulou K, Bazak N, Sinke R, Sulek-Piatkowska A, Garcia-Planells J, Davis M, Frontali M, Hämäläinen P, Wieczorek S, Zühlke C, Saraiva-Pereira ML, Warner J, Leguern E, Thonney F, Quintáns Castro B, Jonasson J, Storm K, Andersson A, Ravani A, Correia L, Silveira I, Alonso I, Martins C, Pinto Basto J, Coutinho P, Perdigão A, Barton D, Davis M; European Molecular Quality Genetics Network. EMQN Best Practice Guidelines for molecular genetic testing of SCAs. Eur J Hum Genet. 2010 Nov;18:1173-6.</t>
  </si>
  <si>
    <t>4. van de Warrenburg BP, van Gaalen J, Boesch S, Burgunder JM, Dürr A, Giunti P, Klockgether T, Mariotti C, Pandolfo M, Riess O. EFNS/ENS Consensus on the diagnosis and management of chronic ataxias in adulthood. Eur J Neurol. 2014 Apr;21(4):552-62.</t>
  </si>
  <si>
    <t>1 . Cobertura obrigatória para pacientes de ambos os sexos que apresentem as formas congênitas de Atrofia Muscular Espinhal (artrogripose múltipla congênita ou neuropatia axonal congênita) com hipotonia grave e dependência de suporte respiratório.</t>
  </si>
  <si>
    <t>2. Cobertura obrigatória para pacientes de ambos os sexos com quadro clínico de atrofia muscular espinhal do tipo I com início dos sintomas antes dos 6 meses de idade, apresentando hipotonia grave, quando preenchidos pelo menos dois dos seguintes critérios:</t>
  </si>
  <si>
    <t>a. atraso grave do desenvolvimento motor;</t>
  </si>
  <si>
    <t>b. fasciculação da língua;</t>
  </si>
  <si>
    <t>c. tremor postural dos dedos;</t>
  </si>
  <si>
    <t>d. ausência de reflexos tendíneos;</t>
  </si>
  <si>
    <t>e. ausência de perda sensória.</t>
  </si>
  <si>
    <t>3. Cobertura obrigatória para pacientes de ambos os sexos com quadro clínico de atrofia muscular espinhal do tipo II com início dos sintomas entre 6 e 18 meses de idade, com hipotonia ou fraqueza muscular progressiva e quando presentes pelo menos dois dos seguintes critérios:</t>
  </si>
  <si>
    <t>a. fasciculação da língua;</t>
  </si>
  <si>
    <t>b. tremor postural dos dedos;</t>
  </si>
  <si>
    <t>c. ausência de reflexos tendíneos;</t>
  </si>
  <si>
    <t>d. ausência de perda sensória.</t>
  </si>
  <si>
    <t>4. Cobertura obrigatória para pacientes de ambos os sexos com quadro clínico de atrofia muscular espinhal do tipo III com início dos sintomas após 18 meses de idade com fraqueza muscular progressiva, quando presentes pelo menos dois dos seguintes critérios:</t>
  </si>
  <si>
    <t>a. fraqueza muscular simétrica proximal;</t>
  </si>
  <si>
    <t>b. fasciculação da língua ou outros grupos musculares;</t>
  </si>
  <si>
    <t>d. hiporreflexia;</t>
  </si>
  <si>
    <t>e. cãibras.</t>
  </si>
  <si>
    <t>5. Cobertura obrigatória para pacientes de ambos os sexos com quadro clínico de atrofia muscular espinhal tipo IV com início dos sintomas na vida  adulta e que apresentem eletroneuromiografia com denervação e redução da amplitude do potencial de ação motor, quando presentes pelo menos dois dos seguintes critérios:</t>
  </si>
  <si>
    <t>6. Cobertura obrigatória para o aconselhamento genético de indivíduos assintomáticos, com parentes de 1º ou 2º graus com diagnóstico molecular confirmado.</t>
  </si>
  <si>
    <t>1. Realizar análise da deleção ou conversão do éxon 7 de ambas as cópias do gene SMN1 por Reação em Cadeia da Polimerase (PCR) em gel de agarose ou por eletroforese capilar.</t>
  </si>
  <si>
    <t>2. Realizar pesquisa de mutação por Sequenciamento de Nova Geração ou Sanger de toda região codificadora do gene SMN1 quando for diagnosticada heterozigose do éxon 7 do gene SMN1 e o paciente preencher pelo menos dois dos seguintes critérios:</t>
  </si>
  <si>
    <t>a. eletroneuromiografia revelando denervação e redução da amplitude do potencial de ação motor;</t>
  </si>
  <si>
    <t>b. biópsia muscular com atrofia de fibras do grupo 1 e 2;</t>
  </si>
  <si>
    <t>c. creatinoquinase em valores normais.</t>
  </si>
  <si>
    <t>1. Realizar nos pais do paciente reação em Cadeia da Polimerase (PCR) em gel de agarose ou por eletroforese capilar para testar a deleção ou conversão do éxon 7 do gene SMN1 para a deleção do éxon 7 do gene SMN1</t>
  </si>
  <si>
    <t>2. Quando o resultado for negativo para a deleção do éxon 7, testar para a mutação familiar do gene SMN1 já detectada.</t>
  </si>
  <si>
    <t>1. Scheffer H,Cobben JM, Gert Matthijs G, Wirth B.Best practice guidelines for molecular analysis in spinal muscular atrophy Eur J Human Genet (2001) 9, 484-491 www.nature.com/ejhg</t>
  </si>
  <si>
    <t>2. Wang CH, Finkel RS, Bertini ES, Schroth M, Simonds A, Wong B, Aloysius A, Morrison L, Main M, Crawford TO, Trela A. Consensus Statement for Standard of Care in Spinal Muscular Atrophy J Child Neurol 2007 22: 1027 DOI: 10.1177/0883073807305788</t>
  </si>
  <si>
    <t>1. Cobertura obrigatória para mulheres com diagnóstico atual ou prévio de câncer de mama quando preenchido pelo menos um dos seguintes critérios:</t>
  </si>
  <si>
    <t>a. Diagnóstico de câncer de mama em idade ≤ 35 anos;</t>
  </si>
  <si>
    <t>b. Diagnóstico de câncer de mama em idade ≤ 50 anos e mais um dos seguintes critérios:</t>
  </si>
  <si>
    <t>I. um segundo tumor primário da mama (*);</t>
  </si>
  <si>
    <t>II. ≥ 1 familiar de 1º, 2º e 3º graus com câncer de mama e/ou ovário;</t>
  </si>
  <si>
    <t>c. Diagnóstico de câncer de mama em idade ≤ 60 anos se câncer de mama triplo negativo (Receptor de estrogênio (RE), Receptor de progesterona (RP) e Receptor HER2 negativos);</t>
  </si>
  <si>
    <t>d. Diagnóstico de câncer de mama em qualquer idade e mais um dos seguintes:</t>
  </si>
  <si>
    <t>I. ≥ 1 familiar de 1º, 2º e 3º graus com câncer de mama feminino em idade ≤ 50 anos;</t>
  </si>
  <si>
    <t>II. ≥ 1 familiar de 1º, 2º e 3º graus com câncer de mama masculino em qualquer idade;</t>
  </si>
  <si>
    <t>III. ≥ 1 familiar de 1º, 2º e 3º graus com câncer de ovário em qualquer idade;</t>
  </si>
  <si>
    <t>IV. ≥ 2 familiares de 1º, 2º e 3º graus do mesmo lado da família com câncer de mama em qualquer idade;</t>
  </si>
  <si>
    <t>V. ≥ 2 familiares de 1º, 2º e 3º graus do mesmo lado da família com câncer de pâncreas ou próstata (escore de Gleason &gt; 7) em qualquer idade.</t>
  </si>
  <si>
    <t>2. Cobertura obrigatória para mulheres com diagnóstico atual ou prévio de câncer de ovário (tumor epitelial) em qualquer idade e independente da história familiar.</t>
  </si>
  <si>
    <t>3. Cobertura obrigatória para homens com diagnóstico atual ou prévio de câncer de mama em qualquer idade e independente da história familiar.</t>
  </si>
  <si>
    <t>4. Cobertura obrigatória para pacientes com câncer de pâncreas e ≥ 2 familiares de 1º, 2º e 3º graus do mesmo lado da família com câncer de mama e/ou ovário e/ou pâncreas ou próstata (escore de Gleason ≥ 7) em qualquer idade.</t>
  </si>
  <si>
    <t>5. Cobertura obrigatória para pacientes com câncer de próstata (escore de Gleason ≥ 7) e ≥ 2 familiares de 1º, 2º e 3º graus do mesmo lado da família com câncer de mama e/ou ovário e/ou pâncreas ou próstata (escore de Gleason ≥ 7) em qualquer idade.</t>
  </si>
  <si>
    <t>6. Cobertura obrigatória para teste das 3 mutações fundadoras Ashkenazi nos genes BRCA1 e BRCA2 em pacientes de origem judaica Ashkenazi quando preenchido pelo menos um dos seguintes critérios:</t>
  </si>
  <si>
    <t>a. câncer de mama em qualquer idade e independente da história familiar;</t>
  </si>
  <si>
    <t>b. câncer de ovário em qualquer idade e independente da história familiar;</t>
  </si>
  <si>
    <t>c. câncer de pâncreas em qualquer idade com ≥ 1 familiar de 1º, 2º e 3º. Graus com câncer de mama, ovário, pâncreas ou próstata (escore Gleason ≥ 7).</t>
  </si>
  <si>
    <t>7. Cobertura obrigatória para pacientes maiores de 18 anos, diagnosticados ou não com câncer, independente do sexo, quando houver mutação deletéria em BRCA1 ou BRCA2 em familiar de 1º, 2º e 3º graus.</t>
  </si>
  <si>
    <t>8. Cobertura obrigatória para indivíduos com câncer de mama, mas com estrutura familiar limitada  (ausência de 2 familiares de 1º, 2º ou 3º graus do</t>
  </si>
  <si>
    <t>1. Nos casos em que a mutação genética já foi identificada na família, realizar apenas a pesquisa da mutação específica. Para pacientes de origem</t>
  </si>
  <si>
    <t>2. Nos casos de pacientes elencados nos itens 1, 2, 3, 4, 5, 6 e 8 realizar o exame escalonado conforme descrito abaixo:</t>
  </si>
  <si>
    <t>a. Sequenciamento de Nova Geração de toda região codificadora de BRCA1 e BRCA2;</t>
  </si>
  <si>
    <t>b. Se o Sequenciamento de Nova Geração não estiver disponível iniciar com Sequenciamento bidirecional por Sanger no gene BRCA1, exceto para os</t>
  </si>
  <si>
    <t>c. Em caso de resultado negativo nos itens a ou b, realizar MLPA dos genes BRCA1 e BRCA2.</t>
  </si>
  <si>
    <t>3. Nos casos de pacientes enquadrados no item 6, realizar teste das 3 mutações fundadoras Ashkenazi nos genes BRCA1 e BRCA2, a saber: BRCA1</t>
  </si>
  <si>
    <t>OBS 1: Nos pacientes em que forem encontradas mutações patogênicas nos genes BRCA1 ou BRCA2, mesmo que assintomáticos, a mastectomia e a</t>
  </si>
  <si>
    <t>OBS 2: Para fins desta DUT, tumores invasivos e in situ da mama serão considerados igualmente na definição “câncer de mama”. Para fins desta DUT,</t>
  </si>
  <si>
    <t>1. Carraro DM, Koike Folgueira MA, Garcia Lisboa BC, Ribeiro Olivieri EH, Vitorino Krepischi AC, de Carvalho AF, de Carvalho Mota LD, Puga RD, do</t>
  </si>
  <si>
    <t>2. Couch FJ, Hart SN, Sharma P, Toland AE, Wang X, Miron P, Olson JE, Godwin AK, Pankratz VS, Olswold C, Slettedahl S, Hallberg E, Guidugli L, Davila</t>
  </si>
  <si>
    <t>3. Euhus DM, Robinson L. Genetic predisposition syndromes and their management. Surg Clin North Am. 2013; 93(2):341-62. doi:</t>
  </si>
  <si>
    <t xml:space="preserve">4. Gadzicki D, Evans DG, Harris H, Julian-Reynier C, Nippert I, Schmidtke J, Tibbn A, van Asperen CJ, Schlegelberger B. Genetic testing for </t>
  </si>
  <si>
    <t>5. Greenup R, Buchanan A, Lorizio W, et al. Prevalence of BRCA mutations among women with triple-negative breast cancer (TNBC) in a genetic counseling</t>
  </si>
  <si>
    <t>6. Leegte B, van der Hout AH, Deffenbaugh AM, Bakker MK, Mulder IM, tem Berge A, Leenders EP, Wesseling J, de Hullu J, Hoogerbrugge N, Ligtenberg MJ,</t>
  </si>
  <si>
    <t>7. Liede A, Karlan BY, Narod SA. Cancer risks for male carriers of germline mutations in BRCA1 or BRCA2: a review of the literature. J Clin Oncol</t>
  </si>
  <si>
    <t>8. National Comprehensive Cancer Network (NCCN). NCCN Clinical Practice Guidelines in Oncology. Genetic/Familial High Risk Assessment: Breast and</t>
  </si>
  <si>
    <t>9. Acessado em: 15 de fevereiro de 2015.</t>
  </si>
  <si>
    <t>10. NICE. National Institute for Health and Care Excellence. Familial breast cancer: Classification and care of people at risk of familial breast cancer and</t>
  </si>
  <si>
    <t>11. Peixoto A, Santos C, Pinto P, Pinheiro M, Rocha P, Pinto C, Bizarro S, Veiga I, Principe AS, Maia S, Castro F, Couto R, Gouveia A, Teixeira MR. The role of</t>
  </si>
  <si>
    <t>12. Risch HA, McLaughlin JR, Cole DE, et al. Prevalence and penetrance of germline BRCA1 and BRCA2 mutations in a population series of 649 women with</t>
  </si>
  <si>
    <t>13. Walsh T, Casadei S, Lee MK, et al. Mutations in 12 genes for inherited ovarian, fallopian tube, and peritoneal carcinoma identified by massively</t>
  </si>
  <si>
    <t>14. Weitzel JN, Lagos VI, Cullinane CA, Gambol PJ, Culver JO, Blazer KR, Palomares MR, Lowstuter KJ, MacDonald DJ. Limited family structure and BRCA</t>
  </si>
  <si>
    <t>1. Cobertura obrigatória para pacientes de ambos os sexos que apresentem Esclerose Tuberosa Possível e preencham um critério do Grupo I ou pelo</t>
  </si>
  <si>
    <t>a. Angiofibromas (três ou mais) ou placas fibróticas cefálicas (face ou couro cabeludo);</t>
  </si>
  <si>
    <t>b. Fibromas ungueais (dois ou mais);</t>
  </si>
  <si>
    <t>c. Manchas hipomelanóticas (três ou mais; ≥ 5 mm de diâmetro);</t>
  </si>
  <si>
    <t>d. Nevo de tecido conjuntivo (Shagreen patch );</t>
  </si>
  <si>
    <t>e. Múltiplos hamartomas nodulares de retina;</t>
  </si>
  <si>
    <t>f. Displasia cortical, incluindo tuberosidades e linhas de migração radial na substância branca cerebral;</t>
  </si>
  <si>
    <t>g. Nódulo subependimário;</t>
  </si>
  <si>
    <t>h. Astrocitoma subependimário de células gigantes;</t>
  </si>
  <si>
    <t>i. Rabdomioma cardíaco;</t>
  </si>
  <si>
    <t>j. Linfangiomiomatose;</t>
  </si>
  <si>
    <t>k. Angiomiolipoma renal.</t>
  </si>
  <si>
    <t>a. Múltiplas fossetas espalhadas no esmalte dentário(três ou mais);</t>
  </si>
  <si>
    <t>b. Fibromas intraorais (2 ou mais);</t>
  </si>
  <si>
    <t>c. Hamartoma não renal;</t>
  </si>
  <si>
    <t>d. Mancha acrômica na retina;</t>
  </si>
  <si>
    <t>e. Lesões de pele em "confete";</t>
  </si>
  <si>
    <t>f. Cistos renais múltiplos;</t>
  </si>
  <si>
    <t>OBS: Quando Linfangiomiomatose e angiomiolipomas renais forem concomitantes eles serão considerados sinal clínico único.</t>
  </si>
  <si>
    <t>2. Cobertura obrigatória para o aconselhamento genético de indivíduos de ambos os sexos com parentes de 1º, 2º ou 3º graus com diagnóstico</t>
  </si>
  <si>
    <t>1. Nos casos em que a mutação genética já tenha sido identificada na família, realizar apenas a pesquisa da mutação específica.</t>
  </si>
  <si>
    <t>2. Realizar Sequenciamento de Nova Geração de toda região codificante dos genes TSC1 e TSC2.</t>
  </si>
  <si>
    <t>3. Quando não for possível realizar o Sequenciamento de Nova Geração, realizar o Sequenciamento por Sanger do gene TSC2. Se não for diagnosticada</t>
  </si>
  <si>
    <t xml:space="preserve">4. Nos casos em que o diagnóstico não for estabelecido através dos itens acima, realizar MLPA (Multiplex Ligation-dependent Probe Amplification) </t>
  </si>
  <si>
    <t>5. Nos casos em que o diagnóstico não for estabelecido através do item anterior, realizar MLPA (Multiplex Ligation-dependent Probe Amplification)</t>
  </si>
  <si>
    <t>1. Northrup H, Koenig MK, Au KS. Tuberous Sclerosis Complex. 1999 Jul 13 [Updated 2011 Nov 23]. In: Pagon RA, Adam MP, Ardinger HH, et al., editors.</t>
  </si>
  <si>
    <t>2. Gene Review GeneReviews® - NCBI Bookshelf http://www.ncbi.nlm.nih.gov/books/NBK1220/</t>
  </si>
  <si>
    <t xml:space="preserve">3. HADDAD, Luciana A.; ROSEMBERG, Sérgio. Call for awareness of the updated diagnostic criteria and clinical management for patients with </t>
  </si>
  <si>
    <t>1. Cobertura obrigatória para pacientes com diagnóstico de doença pulmonar obstrutiva crônica (DPOC) ou doença hepática crônica ou paniculite</t>
  </si>
  <si>
    <t>a. níveis plasmáticos diminuídos de Alfa-1 Antitripsina;</t>
  </si>
  <si>
    <t>b. presença de inclusões intra-hepáticas positivas para ácido periódico-schiff (PAS);</t>
  </si>
  <si>
    <t>c. presença de enfisema localizado em lobos inferiores em radiografia ou tomografia de tórax em pacientes com menos de 45 anos.</t>
  </si>
  <si>
    <t>1. Pesquisa das variantes S e Z por Reação em Cadeia da Polimerase (PCR) em gel de agarose ou por eletroforese capilar do gene SERPINA1.</t>
  </si>
  <si>
    <t>1. Cobertura obrigatória para recém-nascidos e crianças que apresentem displasia óssea e encurtamento de membros, quando preenchido pelo menos</t>
  </si>
  <si>
    <t>a. alterações nos achados clínicos e radiológicos sugestivos (macrocrania com fronte ampla e/ou arqueamento do fêmur ou tíbia e/ou hipoplasia de</t>
  </si>
  <si>
    <t>b. sexo reverso ou genitália ambígua.</t>
  </si>
  <si>
    <t>1. Sequenciamento bidirecional pelo método analítico de Sanger dos três éxons e das regiões de transição éxon/íntron do gene SOX9.</t>
  </si>
  <si>
    <t>1. Cobertura obrigatória para pacientes com fraqueza muscular ou miotonia que apresente a forma clássica ou tardia, com ou sem história familiar</t>
  </si>
  <si>
    <t>a. Alterações eletroneuromiográficas;</t>
  </si>
  <si>
    <t>b. Alterações eletrocardiográficas;</t>
  </si>
  <si>
    <t>c. Alterações nos níveis de CK sérica;</t>
  </si>
  <si>
    <t>d. Intolerância à glicose ou diabetes;</t>
  </si>
  <si>
    <t>e. Hipogonadismo;</t>
  </si>
  <si>
    <t>f. Catarata.</t>
  </si>
  <si>
    <t>2. Cobertura obrigatória para pacientes com fraqueza muscular ou hipotonia grave sugestivos da forma infantil ou congênita, com história materna de</t>
  </si>
  <si>
    <t xml:space="preserve">3. Cobertura obrigatória para familiar assintomático de 1º grau ou 2º grau de caso confirmado através de diagnóstico molecular quando houver </t>
  </si>
  <si>
    <t>1. Pesquisa de mutação dinâmica por expansão de trinucleotídeos CTG no íntron 1 do gene DMPK por Reação em Cadeia da Polimerase (PCR) em gel de</t>
  </si>
  <si>
    <t>2. No caso de pacientes com a forma clássica ou tardia em que o diagnóstico não tenha sido confirmado através do item acima, realizar pesquisa de</t>
  </si>
  <si>
    <t>1. Cobertura obrigatória para indivíduos do sexo masculino, sintomáticos (fraqueza muscular proximal com CK total elevada e/ou ENMG</t>
  </si>
  <si>
    <t>2. Para o aconselhamento genético dos familiares de 1º, 2º ou 3º graus do lado materno e do sexo feminino em risco (possibilidade de ser portadora</t>
  </si>
  <si>
    <t>a. Quando o caso índice tiver diagnóstico molecular estabelecido;</t>
  </si>
  <si>
    <t>b. Quando o caso índice for falecido, mas tiver diagnóstico clínico e laboratorial estabelecido, mesmo sem diagnóstico molecular.</t>
  </si>
  <si>
    <t>a. Para pesquisa de deleções ou duplicações: PCR multiplex ou MLPA para éxons do gene DMD. Deleções de um éxon simples devem ser confirmadas por</t>
  </si>
  <si>
    <t>b. Apenas se não esclarecido pelos anteriores, Sequenciamento de Nova Geração ou Sequenciamento Completo bidirecional por Sanger das regiões</t>
  </si>
  <si>
    <t>a. No caso da mutação ter sido identificada na família, realizar somente a análise específica desta mutação (deleção, duplicação ou análise do éxon</t>
  </si>
  <si>
    <t>b. No caso de parente falecido com Distrofia Muscular de Duchenne ou Becker sem análise molecular, a investigação deve ser escalonada conforme</t>
  </si>
  <si>
    <t>I. Pesquisa da mãe portadora obrigatória (mãe do caso índice):</t>
  </si>
  <si>
    <t xml:space="preserve">a. Para pesquisa de deleções ou duplicações: PCR multiplex ou MLPA para éxons do gene DMD. Deleções de um éxon simples devem ser confirmadas </t>
  </si>
  <si>
    <t xml:space="preserve">b. Apenas se não esclarecido pelos anteriores, Sequenciamento de Nova Geração ou Sequenciamento Completo bidirecional por Sanger das regiões </t>
  </si>
  <si>
    <t>II. Caso a mãe portadora obrigatória (mãe do caso índice) for falecida, realizar a pesquisa na mulher em risco:</t>
  </si>
  <si>
    <t xml:space="preserve">a. Para pesquisa de deleções ou duplicações: PCR multiplex ou MLPA para éxons do gene DMD. Deleções de um éxon simples devem ser confirmadas por </t>
  </si>
  <si>
    <t xml:space="preserve">b. Apenas se não esclarecido pelos anteriores, Sequenciamento de Nova Geração ou Sequenciamento Completo bidirecional por Sanger das </t>
  </si>
  <si>
    <t>1. Cobertura obrigatória para indivíduos sintomáticos com presença de pelo menos 2 dos seguintes critérios:</t>
  </si>
  <si>
    <t>a. Coreia progressiva ou distonia;</t>
  </si>
  <si>
    <t>b. Distúrbios psiquiátricos (mudanças na personalidade ou declínio cognitivo ou depressão) independente da faixa etária;</t>
  </si>
  <si>
    <t>c. História familiar de coreia progressiva sugestiva de herança autossômica dominante.</t>
  </si>
  <si>
    <t>2. Cobertura obrigatória para o aconselhamento genético de indivíduos sintomáticos que apresentem familiares de 1º, 2º ou 3º graus com diagnóstico</t>
  </si>
  <si>
    <t>3. Cobertura obrigatória para o aconselhamento genético de indivíduos assintomáticos acima de 18 anos, em risco, que apresentem familiares de 1º, 2º</t>
  </si>
  <si>
    <t>1. Pesquisa de expansões de trinucleotídeos CAG por Reação em Cadeia da Polimerase (PCR) com análise de fragmentos por eletroforese capilar do gene</t>
  </si>
  <si>
    <t>1. Saft C, Leavitt BR, Epplen JT. Clinical utility gene card for: Huntington’s disease European Journal of Human Genetics (2014) 22,</t>
  </si>
  <si>
    <t>2. Warby SC, Graham RK, Hayden MR. Huntington Disease. 1998 Oct 23 [updated 2014 Dec 11]. In: Pagon RA, Adam MP, Ardinger HH, Bird TD, Dolan</t>
  </si>
  <si>
    <t>1. Cobertura obrigatória para pacientes de ambos os sexos que apresentem características clínico-radiológicas sugestivas de displasia esquelética por</t>
  </si>
  <si>
    <t>a. Alta miopia, acima de 6DP;</t>
  </si>
  <si>
    <t>b. Hipoplasia de terço médio de face com órbita rasa;</t>
  </si>
  <si>
    <t>c. Fenda palatina ou úvula bífida;</t>
  </si>
  <si>
    <t>d. Perda auditiva.</t>
  </si>
  <si>
    <t>a. Atraso de ossificação da epífise proximal da cabeça femoral e do púbis nos lactentes;</t>
  </si>
  <si>
    <t>b. Platispondilia com defeitos de ossificação anterior;</t>
  </si>
  <si>
    <t>c. Hipoplasia de processo odontóide de C2;</t>
  </si>
  <si>
    <t>d. Graus variados de irregularidade epifisária ou metafisária e de encurtamento dos ossos longos;</t>
  </si>
  <si>
    <t>e. Atraso de ossificação da pélvis, com tetos acetabulares horizontalizados, achatamento da cabeça femoral e coxa vara;</t>
  </si>
  <si>
    <t>f. Atraso de ossificação dos ossos do carpo e tarso.</t>
  </si>
  <si>
    <t>2. Cobertura obrigatória para pacientes de ambos os sexos com até 28 dias de vida que apresentem baixa estatura desproporcionada (abaixo do</t>
  </si>
  <si>
    <t>3. Cobertura obrigatória para o aconselhamento genético de indivíduos de ambos os sexos com parentes de 1º, 2º ou 3º graus com diagnóstico</t>
  </si>
  <si>
    <t>1. Nos casos em que a mutação genética já tiver sido identificada na família, realizar apenas a pesquisa da mutação específica.</t>
  </si>
  <si>
    <t>2. Realizar Sequenciamento de Nova Geração ou Sanger de toda região codificante do gene COL2A1.</t>
  </si>
  <si>
    <t>1. OMIM: http://omim.org/entry/120140</t>
  </si>
  <si>
    <t>2. Terhal PA et al. A Study of the Clinical and Radiological Features in a Cohort of 93 Patients with a COL2A1 Mutation Causing Spondyloepiphyseal</t>
  </si>
  <si>
    <t>1. Cobertura obrigatória para pacientes de ambos os sexos que apresentem características sugestivas de síndrome de Ehlers-Danlos (EDS) tipo IV, sem</t>
  </si>
  <si>
    <t>a. Rotura arterial;</t>
  </si>
  <si>
    <t>b. Rotura intestinal;</t>
  </si>
  <si>
    <t>c. Rotura uterina durante gravidez;</t>
  </si>
  <si>
    <t>d. História familial de EDS tipo IV.</t>
  </si>
  <si>
    <t>a. Pele fina e translucente;</t>
  </si>
  <si>
    <t>b. Dismorfismos faciais característicos (lábios e filtro nasogeniano finos, queixo pequeno, nariz afilado, olhos grandes);</t>
  </si>
  <si>
    <t>c. Acrogeria;</t>
  </si>
  <si>
    <t>d. Fístula arteriovenosa em carótida;</t>
  </si>
  <si>
    <t>e. Hiperextensibilidade de pequenas articulações;</t>
  </si>
  <si>
    <t>f. Rotura muscular ou tendínea;</t>
  </si>
  <si>
    <t>g. Varizes precoces;</t>
  </si>
  <si>
    <t>h. Pneumotórax ou pneumohemotorax;</t>
  </si>
  <si>
    <t>i. Hematomas espontâneos ou após trauma mínimo;</t>
  </si>
  <si>
    <t>j. Luxações ou subluxações articulares crônicas;</t>
  </si>
  <si>
    <t>k. Pés equinovaros;</t>
  </si>
  <si>
    <t>l. Recessão gengival;</t>
  </si>
  <si>
    <t>2. Cobertura obrigatória para parentes de 1º, 2º, e 3º graus de ambos os sexos sem necessidade de quadro clínico, quando já tiver sido identificada</t>
  </si>
  <si>
    <t>2. Realizar Sequenciamento de Nova Geração ou Sequenciamento por Sanger de toda região codificante do gene COL3A1.</t>
  </si>
  <si>
    <t>1. http://www.nature.com/ejhg/journal/v21/n1/pdf/ejhg2012162a.pdf</t>
  </si>
  <si>
    <t>2. http://www.ncbi.nlm.nih.gov/books/NBK1494/</t>
  </si>
  <si>
    <t>1. Cobertura obrigatória para pacientes de ambos os sexos com deficiência intelectual ou atraso do desenvolvimento neuropsicomotor ou autismo</t>
  </si>
  <si>
    <t>a. História familial positiva de deficiência intelectual na linhagem materna;</t>
  </si>
  <si>
    <t>b. Características físicas ou comportamentais sugestivas da síndrome do X frágil</t>
  </si>
  <si>
    <t xml:space="preserve">2. Cobertura obrigatória para pacientes do sexo feminino com falência ovariana antes dos 40 anos (prematura) sem causa definida e após realização </t>
  </si>
  <si>
    <t xml:space="preserve">3. Cobertura obrigatória para pacientes de ambos os sexos com mais de 50 anos de idade com quadro de ataxia cerebelar progressiva e tremor de </t>
  </si>
  <si>
    <t>4. Cobertura obrigatória para familiar assintomático de 1º, 2º ou 3º graus de caso confirmado através de diagnóstico molecular.</t>
  </si>
  <si>
    <t>5. Cobertura obrigatória para familiar assintomático de 1º, 2º ou 3º graus de caso confirmado clinicamente, quando o caso índice for falecido sem</t>
  </si>
  <si>
    <t>1. Pesquisa de mutação dinâmica por expansão de trinucleotídeos CGG no gene FMR1 por Reação em Cadeia da Polimerase (PCR) por polimorfismo de</t>
  </si>
  <si>
    <t>2. Em caso de Reação em Cadeia da Polimerase (PCR) sugestivo de mutação completa ou pré-mutação grande, confirmar por Método de Southern blot ou</t>
  </si>
  <si>
    <t>1. Cobertura obrigatória para pacientes de ambos os sexos com manifestações clínicas de Fibrose Cística e pelo menos dois testes bioquímicos</t>
  </si>
  <si>
    <t>2. Cobertura obrigatória para recém-nascido com teste de triagem neonatal alterado para fibrose cística (hipertripsinemia - IRT) em pelo menos duas</t>
  </si>
  <si>
    <t>3. Cobertura obrigatória para pacientes do sexo masculino com cariótipo normal e azoospermia obstrutiva confirmada através de pelo menos dois</t>
  </si>
  <si>
    <t>4. Cobertura obrigatória para o aconselhamento genético de indivíduos assintomáticos e sem história de pai ou mãe com Fibrose Cística, quando o</t>
  </si>
  <si>
    <t>1. Nos casos em que as mutações nos dois alelos do gene CFTR já tiverem sido identificadas na família, realizar apenas a pesquisa destas mutações</t>
  </si>
  <si>
    <t>2. Nos casos em que a mutação genética ainda não foi identificada na família, realizar análise da mutação DF508 no gene CFTR.</t>
  </si>
  <si>
    <t>3. Para os pacientes enquadrados no item 2, caso tenham uma ou nenhuma mutação DF508 realizar Sequenciamento bidirecional pelo método de</t>
  </si>
  <si>
    <t>4. Para os pacientes enquadrados no itens 1, 3 ou 4, caso tenham uma ou nenhuma mutação DF508 realizar painel para fibrose cística com pelo menos</t>
  </si>
  <si>
    <t>1. Moskowitz SM, MD Chmiel JF, , Sternen DL, , Cheng E, , Cutting GR,. CFTR-Related Disorders Includes: Congenital Absence of the Vas Deferens,</t>
  </si>
  <si>
    <t>2. De Boeck K, Wilschanski M, Castellani C, Taylor C, Cuppens H, Dodge J, Sinaasappel M.Can Fam Physician. 2012 Dec; 58(12): 1341–1345.</t>
  </si>
  <si>
    <t>3. Schram CA. Atypical cystic fibrosis -Identification in the primary care setting. Eur J Hum Genet. 2009 Jan;17(1):51-65.</t>
  </si>
  <si>
    <t>4. Dequeker E1, Stuhrmann M, Morris MA, Casals T, Castellani C, Claustres M, Cuppens H, des Georges M, Ferec C, Macek M, Pignatti PF, Scheffer H,</t>
  </si>
  <si>
    <t>5. Ferec C, Cutting GR. Consensus on the use and interpretation of cystic fibrosis mutation analysis in clinical practice J Cyst Fibros. 2008 May; 7(3):</t>
  </si>
  <si>
    <t>6. Castellani HC, Cuppens MM, Cassiman JJr, Kerem E, Durie P, Tullis E, Assael BM, Bombieri C, Brown A, Casals T, Claustres M, Cutting GR, Dequeker E,</t>
  </si>
  <si>
    <t>7. Moskowitz SM, Chmiel JF,. Sternen DL, Cheng E, Gibson RL, Marshall SG, Garry R. Cutting GR. Clinical practice and genetic counseling for cystic fibrosis</t>
  </si>
  <si>
    <t>8. Grosu DS, Hague L, Chelliserry M, Kruglyak KM, Lenta R, Klotzle B, San J, Goldstein WM, Moturi S, Devers P, Woolworth J, Peters E, Elashoff B, Stoerker J,</t>
  </si>
  <si>
    <t>1. Cobertura obrigatória para confirmação diagnóstica em pacientes nos quais as causas secundárias de sobrecarga de ferro tiverem sido excluídas e</t>
  </si>
  <si>
    <t>1. Detecção de mutações nos alelos C282Y e H63D do gene HFE por Reação em Cadeia da Polimerase (PCR) com ou sem polimorfismo do comprimento</t>
  </si>
  <si>
    <t xml:space="preserve">1. Cobertura obrigatória para o aconselhamento genético, de pacientes do sexo masculino e com diagnóstico bioquímico de hemofilia no caso em que </t>
  </si>
  <si>
    <t>2. Cobertura obrigatória para o aconselhamento genético dos familiares do sexo feminino em risco (possibilidade de ser portadora assintomática</t>
  </si>
  <si>
    <t>2. No caso da forma grave de hemofilia, realizar:</t>
  </si>
  <si>
    <t>a. PCR longa (Long-range PCR) ou PCR inversa (Inverse-shifting IS-PCR) para a detecção da inversão do íntron 22.</t>
  </si>
  <si>
    <t>b. Sequenciamento Nova Geração dos 26 éxons do gene F8.</t>
  </si>
  <si>
    <t>c. Nos casos em que o Sequenciamento Nova Geração não estiver disponível, realizar o Sequenciamento bidirecional por Sanger dos 26 éxons do gene</t>
  </si>
  <si>
    <t>3. No caso da forma leve ou moderada de hemofilia, realizar o Sequenciamento bidirecional por Sanger ou Sequenciamento de Nova Geração</t>
  </si>
  <si>
    <t>1. Cobertura obrigatória para o aconselhamento genético, de pacientes do sexo masculino e com diagnóstico bioquímico de hemofilia, no caso em que</t>
  </si>
  <si>
    <t xml:space="preserve">2. Nos casos em que a mutação genética ainda não foi identificada na família, realizar Sequenciamento de Nova Geração ou Sequenciamento bidirecional </t>
  </si>
  <si>
    <t>1. Cobertura obrigatória para pacientes de ambos os sexos com diagnóstico enzimático de mucopolissacaridose I (alfa-L-iduronidase- gene IDUA) para</t>
  </si>
  <si>
    <t>2. Cobertura obrigatória para pacientes do sexo masculino com diagnóstico enzimático de mucopolissacaridose II (iduronato-2- sulfatase/gene IDS)</t>
  </si>
  <si>
    <t>3. Cobertura obrigatória para aconselhamento genético de mulheres assintomáticas com história familiar de parentes de 1º, 2º e 3º graus do sexo</t>
  </si>
  <si>
    <t>4. Cobertura obrigatória de feto de ambos os sexos em risco para mucopolissacaridose tipo I, quando a mutação do caso índice for conhecida.</t>
  </si>
  <si>
    <t>1. No caso em que a mutação genética já tenha sido identificada na família, realizar apenas a pesquisa de mutação específica.</t>
  </si>
  <si>
    <t>2. Para os casos do item 1 dos critérios de elegibilidade, realizar o Sequenciamento bidirecional por Sanger ou Sequenciamento de Nova Geração</t>
  </si>
  <si>
    <t>3. Para MPS II, caso o Sequenciamento bidirecional pelo método analítico de Sanger ou Sequenciamento de Nova Geração dos éxons do gene IDS não</t>
  </si>
  <si>
    <t>4. Para mulheres em risco de serem portadoras de MPS II, com Sequenciamento bidirecional pelo método analítico de Sanger, Sequenciamento de Nova</t>
  </si>
  <si>
    <t>1. Cobertura obrigatória para pacientes de ambos os sexos, que apresentem pelo menos 2 critérios do Grupo I com ou sem história familiar de MEN1:</t>
  </si>
  <si>
    <t>a. Tumores das glândulas paratireoides;</t>
  </si>
  <si>
    <t>b. Tumores da glândula pituitária;</t>
  </si>
  <si>
    <t>c. Tumores endócrinos bem diferenciados do trato gastro-entero-pancreático.</t>
  </si>
  <si>
    <t>2. Cobertura obrigatória para aconselhamento genético de pacientes assintomáticos, familiares de 1º, 2º ou 3º graus de caso índice com diagnóstico</t>
  </si>
  <si>
    <t>2. Nos casos em que a mutação genética ainda não foi identificada na família, realizar Sequenciamento por Nova Geração do gene MEN1.</t>
  </si>
  <si>
    <t>3. Se não for possível o item 2, realizar o Sequenciamento bidirecional por Sanger dos éxons do gene MEN1.</t>
  </si>
  <si>
    <t>4. Para os casos onde os itens 2 ou 3 não forem conclusivos, realizar MLPA.</t>
  </si>
  <si>
    <t>1. Cobertura obrigatória para pacientes com diagnóstico de câncer medular de tireóide com ou sem história familiar.</t>
  </si>
  <si>
    <t>2. Cobertura obrigatória para pacientes que preencham pelo menos um dos critérios do Grupo I e do Grupo II *:</t>
  </si>
  <si>
    <t>a. Feocromocitoma;</t>
  </si>
  <si>
    <t>b. Neuromas de mucosas;</t>
  </si>
  <si>
    <t>c. Hiperparatireoidismo;</t>
  </si>
  <si>
    <t>d. Hábito marfanóide.</t>
  </si>
  <si>
    <t>a. Carcinoma medular de tireóide;</t>
  </si>
  <si>
    <t>b. Feocromocitoma;</t>
  </si>
  <si>
    <t>c. Neuromas de mucosas;</t>
  </si>
  <si>
    <t>d. Hiperparatireoidismo;</t>
  </si>
  <si>
    <t>e. Hábito marfanóide.</t>
  </si>
  <si>
    <t>3. Cobertura obrigatória para o aconselhamento genético de familiares de 1º, 2º e 3º graus após o diagnóstico molecular do caso índice.</t>
  </si>
  <si>
    <t>OBS: Nos pacientes assintomáticos em que forem encontradas mutações no gene RET a tireoidectomia profilática é de cobertura obrigatória, quando</t>
  </si>
  <si>
    <t>1. Diretrizes Clínicas na Saúde Suplementar – Câncer Medular de Tireóide: Tratamento – 31/01/2011.</t>
  </si>
  <si>
    <t>1. Cobertura obrigatória para pacientes sintomáticos com quadro clínico e radiológico sugestivo de alguma das formas de apresentação da doença com</t>
  </si>
  <si>
    <t>1. Pesquisa da mutação única c-14C-T por Sequenciamento bidirecional pelo método analítico de Sanger da região 5’UTR do gene IFITM5, apenas nos</t>
  </si>
  <si>
    <t>2. Realizar Sequenciamento de Nova Geração envolvendo os genes COL1A1, COL1A2, CRTAP, LEPR1 e PPIB.</t>
  </si>
  <si>
    <t>3. No caso de não estar disponível o Sequenciamento de Nova Geração, realizar Sequenciamento por Sanger de maneira escalonada, conforme descrito</t>
  </si>
  <si>
    <t>I-Sequenciamento por Sanger do gene COL1A1.</t>
  </si>
  <si>
    <t>II-Caso não seja encontrada alteração patogênica no item I, realizar Sequenciamento por Sanger do gene COL1A2.</t>
  </si>
  <si>
    <t>1. Cobertura obrigatória para pacientes com a forma clássica de polipose colônica caracterizada pela presença de mais de 100 pólipos, quando</t>
  </si>
  <si>
    <t xml:space="preserve">2. Cobertura obrigatória para pacientes com a forma não clássica de polipose colônica caracterizada pela presença de 10-100 pólipos, quando </t>
  </si>
  <si>
    <t>3. Cobertura obrigatória para o aconselhamento genético de familiares de 1º, 2º e 3º graus após o diagnóstico molecular de mutação patogênica no</t>
  </si>
  <si>
    <t>4. Cobertura obrigatória para o aconselhamento genético de irmãos e irmãs de pacientes que já tenham mutação patogênica identificada no gene MUTYH.</t>
  </si>
  <si>
    <t>1. Nos casos em que a mutação já tenha sido identificada na família, realizar apenas a pesquisa da mutação específica.</t>
  </si>
  <si>
    <t>2. Nos casos não enquadrados no item acima, realizar o Sequenciamento de Nova Geração dos éxons dos genes APC e MUTYH ou, se este não estiver</t>
  </si>
  <si>
    <t>3. Nos casos em que o diagnóstico não for estabelecido através do item anterior, realizar MLPA (Multiplex Ligation dependent Probe Amplification) do gene APC.</t>
  </si>
  <si>
    <t>4. Nos casos com câncer colorretal e/ou polipose colônica em 2 ou mais irmãos(ãs), sem evidência de câncer colorretal e/ou polipose colônica em outras</t>
  </si>
  <si>
    <t>1. Cobertura obrigatória pacientes de ambos os sexos com cariótipo normal e com pelo menos 2 características maiores e pelo menos 2 características</t>
  </si>
  <si>
    <t>a. Microftalmia ou coloboma ocular (coloboma de íris e/ou retina e/ou coróide e/ou disco);</t>
  </si>
  <si>
    <t>b. Atresia ou estenose de coana (uni ou bilateral);</t>
  </si>
  <si>
    <t>c. Disfunção de nervo craniano (hiposmia e/ou anosmia e/ou paralisia facial e/ou hipoplasia do nervo auditivo e/ou dificuldade de deglutição com aspiração);</t>
  </si>
  <si>
    <t>d. Alterações de orelha característica de charge (orelha displásica, malformações ossiculares em orelha média, malformação de mondini,</t>
  </si>
  <si>
    <t>a. Hipoplasia genital ou hipogonadismo hipogonadotrófico;</t>
  </si>
  <si>
    <t>b. Atraso do desenvolvimento neuropsicomotor;</t>
  </si>
  <si>
    <t>c. Malformação cardiovascular;</t>
  </si>
  <si>
    <t>d. Déficit de crescimento;</t>
  </si>
  <si>
    <t>e. Fenda orofacial;</t>
  </si>
  <si>
    <t>f. Fístula traqueoesofágica;</t>
  </si>
  <si>
    <t>g. Dismorfismos faciais.</t>
  </si>
  <si>
    <t>1. Excluir anomalias cromossômicas no cariótipo</t>
  </si>
  <si>
    <t>2. Pesquisa de mutação no gene CHD7 por Sequenciamento bidirecional por Sanger ou Sequenciamento de Nova Geração</t>
  </si>
  <si>
    <t>1. Cobertura obrigatória para pacientes de ambos os sexos com atraso do desenvolvimento e manifestações clínicas sugestivas da doença (fenótipo) de</t>
  </si>
  <si>
    <t>2. Cobertura obrigatória para o aconselhamento genético de familiar de 1º grau assintomático do caso índice com diagnóstico molecular de mutação no gene</t>
  </si>
  <si>
    <t>1. Nos casos de Síndrome de Angelman em que a mutação genética já tenha sido identificada na família, realizar apenas a pesquisa da mutação específica no</t>
  </si>
  <si>
    <t>2. Para confirmação diagnóstica em pacientes sintomáticos com suspeita de Síndrome de Angelman ou Síndrome de Prader-Willi, realizar teste de metilação</t>
  </si>
  <si>
    <t>a. Se metilação alterada, realizar FISH (Hibridação In Situ Fluorescente) ou MLPA (Multiplex Ligation-dependent Probe Amplification) para pesquisa de deleção</t>
  </si>
  <si>
    <t>b. Se FISH (Hibridação In Situ Fluorescente) ou MLPA (Multiplex Ligationdependent Probe Amplification) forem normais, realizar Análise de</t>
  </si>
  <si>
    <t>3. Para confirmação diagnóstica em pacientes sintomáticos com suspeita de Síndrome de Angelman e teste de metilação normal, realizar a pesquisa de</t>
  </si>
  <si>
    <t>1. Cobertura obrigatória para pacientes de ambos os sexos com macrocefalia e pelo menos um dos seguintes critérios:</t>
  </si>
  <si>
    <t>a. Pelo menos um câncer do espectro da Síndrome de Cowden (câncer de mama, câncer de endométrio, câncer de tireoide folicular);</t>
  </si>
  <si>
    <t>b. Pelo menos uma lesão benigna típica da Síndrome de Cowden entendida como presença de pelo menos um dos itens abaixo:</t>
  </si>
  <si>
    <t>c. Com diagnóstico de transtorno do espectro autista.</t>
  </si>
  <si>
    <t>2. Cobertura obrigatória para pacientes de ambos os sexos sem macrocefalia com diagnóstico atual ou prévio de pelo menos três lesões benignas ou malignas</t>
  </si>
  <si>
    <t>a. Câncer de mama;</t>
  </si>
  <si>
    <t>b. Câncer de endométrio;</t>
  </si>
  <si>
    <t>c. Câncer de tireoide folicular;</t>
  </si>
  <si>
    <t>d. Múltiplos hamartomas gastrointestinais;</t>
  </si>
  <si>
    <t>e. Ganglioneuromas;</t>
  </si>
  <si>
    <t>f. Pigmentação macular da glande do pênis;</t>
  </si>
  <si>
    <t>g. Triquilemoma comprovado por biópsia;</t>
  </si>
  <si>
    <t>h. Múltiplas queratoses palmo-plantares;</t>
  </si>
  <si>
    <t>i. Papilomatose multifocal ou extensa de mucosa oral;</t>
  </si>
  <si>
    <t>j. Inúmeras pápulas faciais.</t>
  </si>
  <si>
    <t>3. Cobertura obrigatória para pacientes de ambos os sexos com diagnóstico atual ou prévio de pelo menos quatro dos critérios menores da Síndrome de</t>
  </si>
  <si>
    <t>4. Cobertura obrigatória para pacientes de ambos os sexos com um câncer do espectro da Síndrome de Cowden (câncer de mama, câncer de endométrio,</t>
  </si>
  <si>
    <t>5. Cobertura obrigatória para pacientes de ambos os sexos com diagnóstico atual ou prévio de uma lesão benigna típica da Síndrome de Cowden (múltiplos</t>
  </si>
  <si>
    <t>6. Cobertura obrigatória para pacientes de ambos os sexos com diagnóstico de Bannayan-Riley-Ruvalcaba ou doença de Lhermitte-Duclos no adulto.</t>
  </si>
  <si>
    <t>7. Cobertura obrigatória para pacientes de ambos os sexos sem macrocefalia com diagnóstico atual ou prévio de pelo menos dois triquilemomas comprovados</t>
  </si>
  <si>
    <t>8. Cobertura obrigatória para indivíduos maiores de 18 anos, diagnosticados ou não com câncer, com ou sem achados clínicos da Síndrome de Cowden,</t>
  </si>
  <si>
    <t>1. Sequenciamento bidirecional pelo método de Sanger ou Sequenciamento de Nova Geração dos éxons do gene PTEN.</t>
  </si>
  <si>
    <t>2. Se o item anterior for negativo, realizar MLPA.</t>
  </si>
  <si>
    <t>3. Se os itens anteriores forem negativos, investigar mutações na região promotora do gene por Sequenciamento bidirecional pelo método de Sanger.</t>
  </si>
  <si>
    <t>1. Euhus DM, Robinson L. Genetic predisposition syndromes and their management. Surg Clin North Am. 2013; 93(2):341-62. doi:</t>
  </si>
  <si>
    <t>2. Hampel H, Bennett RL, Buchanan A, Pearlman R, Wiesner GL. A practice guideline from the American College of Medical Genetics and Genomics and the</t>
  </si>
  <si>
    <t>3. Pilarski R, Burt R, Kohlman W, Pho L, Shannon KM, Swisher E. Cowden syndrome and the PTEN hamartoma tumor syndrome: systematic review and</t>
  </si>
  <si>
    <t>1. Cobertura obrigatória para o aconselhamento genético de pacientes sintomáticos com quadro clínico e radiológico compatível com alguma das formas</t>
  </si>
  <si>
    <t>1. Sequenciamento bidirecional por Sanger ou Sequenciamento de Nova Geração dos éxons do gene TNSAP.</t>
  </si>
  <si>
    <t>1. Cobertura obrigatória para pacientes de ambos os sexos com diagnóstico atual ou prévio de sarcoma antes dos 45 anos e história familiar de câncer em</t>
  </si>
  <si>
    <t>2. Cobertura obrigatória para pacientes com diagnóstico atual ou prévio de tumor característico da Síndrome de Li-Fraumeni (Sarcoma de partes moles,</t>
  </si>
  <si>
    <t>a. Diagnóstico de outro tumor primário no mesmo indivíduo típico da Síndrome de Li-Fraumeni (Sarcoma de partes moles, osteossarcoma, tumor de SNC,</t>
  </si>
  <si>
    <t>b. Um familiar de 1º ou 2º graus com câncer antes dos 56 anos;</t>
  </si>
  <si>
    <t>c. Um familiar de 1º ou 2º graus com múltiplos tumores primários característicos da Síndrome de Li-Fraumeni (Sarcoma de partes moles, osteossarcoma, tumor</t>
  </si>
  <si>
    <t>3. Cobertura obrigatória para pacientes de ambos os sexos com diagnóstico atual ou prévio de carcinoma adrenocortical em qualquer idade.</t>
  </si>
  <si>
    <t>4. Cobertura obrigatória para pacientes de ambos os sexos com diagnóstico atual ou prévio de carcinoma de plexo coróide em qualquer idade.</t>
  </si>
  <si>
    <t>5. Cobertura obrigatória para pacientes com diagnóstico de câncer de mama ≤ 35 anos de idade.</t>
  </si>
  <si>
    <t>6. Cobertura obrigatória para o aconselhamento genético dos familiares de 1º, 2º ou 3º graus assintomáticos quando o diagnóstico molecular de Síndrome</t>
  </si>
  <si>
    <t>1. Análise da mutação específica p.R337H no gene TP53.</t>
  </si>
  <si>
    <t>2. Se o item anterior for negativo, realizar Sequenciamento bidirecional por Sanger ou Sequenciamento de Nova Geração dos éxons do gene TP53.</t>
  </si>
  <si>
    <t>3. Se o item anterior for negativo, realizar pesquisa de rearranjos por MLPA.</t>
  </si>
  <si>
    <t>1. Para pacientes enquadrados no item 5, deve-se realizar inicialmente a pesquisa de mutação dos genes BRCA1 e BRCA2 conforme método escalonado</t>
  </si>
  <si>
    <t>2. Caso os exames anteriores sejam negativos, realizar a mutação específica p.R337H no gene TP53.</t>
  </si>
  <si>
    <t>3. Se o item anterior for negativo, realizar Sequenciamento bidirecional por Sanger ou Sequenciamento de Nova Geração dos éxons do gene TP53.</t>
  </si>
  <si>
    <t>1. Cobertura obrigatória para pacientes com câncer colorretal que preencham um dos Critérios de Bethesda listados abaixo:</t>
  </si>
  <si>
    <t>a. Paciente diagnosticado com câncer colorretal com menos de 50 anos;</t>
  </si>
  <si>
    <t>b. Presença de pelo menos 2 tumores colorretais sincrônicos, metacrônicos ou pelo menos 2 outras neoplasias extracolônicas associadas à Síndrome de</t>
  </si>
  <si>
    <t>c. Paciente diagnosticado com câncer colorretal com instabilidade de microssatélites de alto grau (MSI-H) diagnosticado com menos de 60 anos;</t>
  </si>
  <si>
    <t>d. Paciente diagnosticado com câncer colorretal com um ou mais parentes de 1º grau acometidos por neoplasias associadas à Síndrome de Lynch (HNPCC),</t>
  </si>
  <si>
    <t>e. Paciente diagnosticado com câncer colorretal com dois ou mais parentes de 1º grau acometidos por neoplasias associadas à Síndrome de Lynch (HNPCC)</t>
  </si>
  <si>
    <t>2. Cobertura obrigatória para pacientes com diagnóstico de tumores do espectro da Síndrome de Lynch (adenocarcinoma colorretal, adenocarcinoma de</t>
  </si>
  <si>
    <t>a. Três membros do mesmo lado da família, dois dos quais sejam parentes de 1º grau, com câncer do espectro da S. Lynch (conforme descrito acima);</t>
  </si>
  <si>
    <t>b. Duas gerações sucessivas acometidas;</t>
  </si>
  <si>
    <t>c. Um desses familiares com câncer diagnosticado com menos de 50 anos;</t>
  </si>
  <si>
    <t>d. Excluído o diagnóstico de polipose adenomatosa familiar.</t>
  </si>
  <si>
    <t>3. Cobertura obrigatória para mulheres com adenocarcinoma de endométrio diagnosticado com 50 anos ou menos, mesmo que isoladamente e independente</t>
  </si>
  <si>
    <t>4. Cobertura obrigatória para o aconselhamento genético de familiares de 1º, 2º e 3º graus após o diagnóstico molecular de mutação patogênica no caso</t>
  </si>
  <si>
    <t>1. Nos casos em que a mutação já foi identificada na família, realizar apenas a pesquisa da mutação específica.</t>
  </si>
  <si>
    <t>2. No caso de pacientes enquadrados nos critérios 1 e 3:</t>
  </si>
  <si>
    <t>a. Realização de Pesquisa de Instabilidade de Microssatélites (PIM) e Imunohistoquímica (IHQ) para MLH1, MSH2, MSH6 e PMS2;</t>
  </si>
  <si>
    <t>b. No caso de instabilidade alta (2 de 5 marcadores), considerar que há deficiência do sistema MMR; se houver perda de MSH2 ou MSH6 na IHQ,</t>
  </si>
  <si>
    <t>c. Se resultado da investigação do item anterior for negativo, realizar MLPA para MSH2 e MSH6;</t>
  </si>
  <si>
    <t>d. No caso de instabilidade alta (2 de 5 marcadores), considerar que há deficiência do sistema MMR; se houver perda de MLH1 e/ou PMS2 na IHQ,</t>
  </si>
  <si>
    <t>e. Se o resultado da investigação descrita no item d for negativa, realizar Sequenciamento Sanger ou NGS do gene MLH1;</t>
  </si>
  <si>
    <t>f. Se resultado da investigação do item anterior for negativo, realizar MLPA para MLH1;</t>
  </si>
  <si>
    <t>g. Nos casos de ausência conjunta das proteínas MSH2 e MSH6; iniciar com sequenciamento de MSH2 e na ausência de mutações por sequenciamento,</t>
  </si>
  <si>
    <t>h. Se as duas análises do subitem g forem negativas, realizar sequenciamento de MSH6.</t>
  </si>
  <si>
    <t>3. No caso de pacientes enquadrados no critério 2:</t>
  </si>
  <si>
    <t>a. Realizar Sequenciamento de Nova Geração envolvendo os genes MLH1, MSH2, MSH6, PMS2 e EPCAM.</t>
  </si>
  <si>
    <t>b. No caso de não estar disponível o Sequenciamento de Nova Geração, realizar Sequenciamento por Sanger de maneira escalonada, conforme descrito</t>
  </si>
  <si>
    <t>I - Sequenciamento por Sanger do gene MLH1;</t>
  </si>
  <si>
    <t>II - Caso não seja encontrada alteração patogênica no item I, realizar Sequenciamento por Sanger do gene MSH2;</t>
  </si>
  <si>
    <t>III - Caso não seja encontrada alteração patogênica nos itens I e II, realizar Sequenciamento por Sanger do gene MSH6.</t>
  </si>
  <si>
    <t>IV Se nenhuma mutação deletéria for identificada em nenhum dos genes acima, realizar MLPA para os genes MLH1, MSH2, MSH6, PMS2 e EPCAM.</t>
  </si>
  <si>
    <t>1. Gould-Suarez M1, El-Serag HB, Musher B, Franco LM, Chen GJ. Costeffectiveness and diagnostic effectiveness analyses of multiple algorithms for the</t>
  </si>
  <si>
    <t>2. National Comprehensive Cancer Network (NCCN). NCCN Clinical Practice Guidelines in Oncology. Genetic/Familial High Risk Assessment: Colorectal .</t>
  </si>
  <si>
    <t>1. Cobertura obrigatória para pacientes de ambos os sexos com escore sistêmico ≤ 7 quando preenchido apenas um dos critérios abaixo (caso o paciente</t>
  </si>
  <si>
    <t>a. Luxação de cristalino;</t>
  </si>
  <si>
    <t>b. Dilatação da raiz da aorta com ecocardiograma que demonstre escore Z ≥ 2 em pacientes acima de 20 anos ou Z ≥ 3 em pacientes abaixo de 20 anos.</t>
  </si>
  <si>
    <t>2. Cobertura obrigatória para indivíduos assintomáticos em risco de herdarem a mutação e de desenvolverem a Síndrome Marfan que apresentem</t>
  </si>
  <si>
    <t>2. Pesquisa de mutação no gene FBN1 por Sequenciamento de Nova Geração</t>
  </si>
  <si>
    <t>3. Se não for possível realizar o Sequenciamento de Nova Geração, realizar o Sequenciamento bidirecional por Sanger</t>
  </si>
  <si>
    <t>4. Nos casos em que o diagnóstico não for estabelecido através do item anterior, realizar MLPA (Multiplex Ligation-dependent Probe Amplification) para o</t>
  </si>
  <si>
    <t>1. Escore sistêmico: http://www.marfan.org/dx/score. Acessado em 19 de março de 2015</t>
  </si>
  <si>
    <t>1. Cobertura obrigatória para pacientes do sexo feminino com ou sem histórico familiar da doença, quando o paciente apresentar manifestações clínicas</t>
  </si>
  <si>
    <t>2. Cobertura obrigatória para pacientes do sexo masculino com ou sem histórico familiar da doença, quando o paciente apresentar manifestações clínicas</t>
  </si>
  <si>
    <t>1. Realizar Sequenciamento de Nova Geração envolvendo os genes PTPN1, SOS1, RAF1, RIT1 e KRAS.</t>
  </si>
  <si>
    <t>2. No caso de não estar disponível o Sequenciamento de Nova Geração, realizar Sequenciamento por Sanger de maneira escalonada, conforme descrito abaixo:</t>
  </si>
  <si>
    <t>a. Sequenciamento bidirecional por Sanger dos éxons do gene PTPN11.</t>
  </si>
  <si>
    <t>b. Sequenciamento bidirecional por Sanger dos éxons do gene SOS1.</t>
  </si>
  <si>
    <t>c. Sequenciamento bidirecional por Sanger dos éxons do gene RAF1.</t>
  </si>
  <si>
    <t>d. Sequenciamento bidirecional por Sanger dos éxons do gene RIT1.</t>
  </si>
  <si>
    <t>e. Sequenciamento bidirecional por Sanger dos éxons do gene KRAS.</t>
  </si>
  <si>
    <t>1. Cobertura obrigatória para pacientes do sexo feminino e que apresentem inicialmente um período de desenvolvimento normal e um período de regressão</t>
  </si>
  <si>
    <t>a. Para as pacientes com Síndrome de Rett Clássica que preencham todos os critérios do Grupo I e nenhum dos critérios do Grupo II;</t>
  </si>
  <si>
    <t>b. Para as pacientes com Síndrome de Rett Atípica que preencham pelo menos 2 critérios do Grupo I e 5 do Grupo III.</t>
  </si>
  <si>
    <t>a. Perda total ou parcial de habilidades manuais intencionais adquiridas ao longo</t>
  </si>
  <si>
    <t>b. Perda total ou parcial de fala ou habilidades de comunicação adquiridas ao longo do desenvolvimento, como a lalação;</t>
  </si>
  <si>
    <t>c. Alterações de marcha: dispraxia ou ausência da habilidade;</t>
  </si>
  <si>
    <t>d. Movimentos estereotipados de mão.</t>
  </si>
  <si>
    <t>a. Diagnóstico prévio de lesão cerebral secundária a trauma perinatal ou pósnatal, doenças neurometabólicas ou infecções com sequelas neurológicas;</t>
  </si>
  <si>
    <t>b. Desenvolvimento neuropsicomotor com atraso importante nos primeiros 6 meses de vida, sem aquisição de marcos de desenvolvimento.</t>
  </si>
  <si>
    <t>a. Distúrbios respiratórios (apnéia e/ou hiperpnéia) quando a paciente encontrase acordada;</t>
  </si>
  <si>
    <t>b. Bruxismo quando a paciente encontra-se acordada;</t>
  </si>
  <si>
    <t>c. Distúrbios de padrão de sono;</t>
  </si>
  <si>
    <t>d. Tônus muscular alterado;</t>
  </si>
  <si>
    <t>e. Distúrbios vasomotores periféricos;</t>
  </si>
  <si>
    <t>f. Cifose e/ou escoliose;</t>
  </si>
  <si>
    <t>g. Déficit de crescimento;</t>
  </si>
  <si>
    <t>h. Mãos e pés pequenos e frios;</t>
  </si>
  <si>
    <t>i. Risos ou gritos sem motivação aparente;</t>
  </si>
  <si>
    <t>j. Pouca resposta a estímulos dolorosos;</t>
  </si>
  <si>
    <t>k. Comunicação intensa com o olhar.</t>
  </si>
  <si>
    <t>1. Realizar Sequenciamento de Nova Geração ou Sanger de toda região codificante do gene MECP2;</t>
  </si>
  <si>
    <t>2. Caso não tenha sido identificada mutação patogênica no item anterior, realizar análise de deleções e duplicações no gene MECP2 por MLPA.</t>
  </si>
  <si>
    <t>1. Neul JL, Kaufmann WE, Glaze DG, Christodoulou J, Clarke AJ, Bahi-Buisson N, Leonard H, Bailey ME, Schanen NC, Zappella M, Renieri A, Huppke P, Percy</t>
  </si>
  <si>
    <t>2. Northrup H, Koenig MK, Au KS. Tuberous Sclerosis Complex. 1999 Jul 13 [Updated 2011 Nov 23]. In: Pagon RA, Adam MP, Ardinger HH, et al., editors.</t>
  </si>
  <si>
    <t>3. Orphanet http://www.orpha.net/consor/cgi-bin/OC_Exp.php?Expert=778. Acesso em 31 de março de 2015</t>
  </si>
  <si>
    <t>1. Cobertura obrigatória para pacientes com suspeita de Williams-Beuren (del7q11) que apresentem manifestações clínicas sugestivas da doença (fenótipo).</t>
  </si>
  <si>
    <t>1. Preferencialmente por MLPA (Multiplex Ligation-dependent Probe Amplification), ou FISH (Hibridação In Situ Fluorescente) quando o MLPA</t>
  </si>
  <si>
    <t>2. No caso em que o diagnóstico não tenha sido confirmado através da Hibridação in situ fluorescente (FISH), realizar MLPA (Multiplex Ligationdependent</t>
  </si>
  <si>
    <t>1. Cobertura obrigatória para indivíduos de ambos os sexos com diagnóstico de câncer gástrico difuso e com pelo menos um familiar de 1º, 2º ou 3º graus</t>
  </si>
  <si>
    <t>2. Cobertura obrigatória para indivíduos de ambos os sexos com diagnóstico de câncer gástrico difuso com pelo menos dois familiares de 1º ou 2º graus com</t>
  </si>
  <si>
    <t>3. Cobertura obrigatória para indivíduos de ambos os sexos com diagnóstico de câncer gástrico difuso em idade ≤ 40 anos.</t>
  </si>
  <si>
    <t>4. Cobertura obrigatória para indivíduos de ambos os sexos com diagnóstico de câncer gástrico difuso e um caso de carcinoma de mama do tipo lobular sendo</t>
  </si>
  <si>
    <t>5. Cobertura obrigatória para o aconselhamento genético dos familiares de 1º, 2º ou 3º graus assintomáticos quando o diagnóstico molecular de Síndrome</t>
  </si>
  <si>
    <t>2. Sequenciamento de Nova Geração dos éxons do gene CDH1.</t>
  </si>
  <si>
    <t>3. Nos casos em que o Sequenciamento de Nova Geração não estiver disponível, realizar o Sequenciamento bidirecional por Sanger do gene CDH1.</t>
  </si>
  <si>
    <t>4. Nos casos em que o diagnóstico não for estabelecido através dos itens anteriores, realizar MLPA (Multiple Ligation Dependent Probe Amplification) do</t>
  </si>
  <si>
    <t>1. Fitzgerald RC, Hardwick R, Huntsman D, Carneiro F, Guilford P, Blair V, Chung DC, Norton J, Ragunath K, Van Krieken JH, Dwerryhouse S, Caldas C;</t>
  </si>
  <si>
    <t>2. Oliveira C, Pinheiro H, Figueiredo J, Seruca R, Carneiro F. Familial gastric cancer: genetic susceptibility, pathology, and implications for management.</t>
  </si>
  <si>
    <t>1. Cobertura obrigatória para pacientes de ambos os sexos com cariótipo normal e suspeita clínica de anomalias cromossômicas submicroscópicas quando</t>
  </si>
  <si>
    <t>a. Deficiência intelectual ou atraso neuropsicomotor;</t>
  </si>
  <si>
    <t>b. Presença de pelo menos uma anomalia congênita maior ou pelo menos três menores;</t>
  </si>
  <si>
    <t>c. Baixa estatura ou déficit pondero-estatural.</t>
  </si>
  <si>
    <t>2. Cobertura obrigatória para pacientes de ambos os sexos com cariótipo alterado quando preenchidos um dos seguintes critérios:</t>
  </si>
  <si>
    <t>a. Cromossomo marcador;</t>
  </si>
  <si>
    <t>b. Translocações ou inversões cromossômicas aparentemente balanceadas identificadas pelo cariótipo com fenótipo anormal;</t>
  </si>
  <si>
    <t>c. Presença de material cromossômico adicional de origem indeterminada;</t>
  </si>
  <si>
    <t>d. Presença de alteração cromossômica estrutural (para determinar tamanho e auxiliar na correlação genótipo-fenótipo).</t>
  </si>
  <si>
    <t>3. Cobertura obrigatória para aconselhamento genético dos pais em que tenha sido identificada uma variante de significado incerto no CGH-Array</t>
  </si>
  <si>
    <t>4. Cobertura obrigatória para aconselhamento genético dos pais em que tenha sido identificada uma variação no CGH-Array (Hibridização Genômica</t>
  </si>
  <si>
    <t>1. Realizar CGH- Array (Hibridização Genômica Comparativa) ou SNP-array (Polimorfismo de um único nucleotídeo) do caso índice.</t>
  </si>
  <si>
    <t>2. Em caso de se identificar uma variante de significado incerto, a cobertura será obrigatória de CGH- Array (Hibridização Genômica Comparativa) ou SNParray</t>
  </si>
  <si>
    <t>1. Realizar cariótipo.</t>
  </si>
  <si>
    <t>2. Nos casos em que o diagnóstico não for confirmado através do item anterior, realizar FISH (Hibridação In Situ Fluorescente).</t>
  </si>
  <si>
    <t>1. Cobertura obrigatória para pacientes de ambos os sexos com suspeita clínica de Wolf-Hirschhorn (del4p) ou Cri du Chat (del5p) ou Deleção 1p36 ou Smith-</t>
  </si>
  <si>
    <t>a. apresente cariótipo normal;</t>
  </si>
  <si>
    <t>b. manifestações clínicas sugestivas da doença (fenótipo).</t>
  </si>
  <si>
    <t>2. Cobertura obrigatória para o aconselhamento genético de familiar com cariótipo normal e que possuam parentes de 1o e 2o graus com diagnóstico</t>
  </si>
  <si>
    <t>1. A tecnologia utilizada para o teste deve ser projetada para detectar a deleção da região crítica para a doença por FISH (Hibridação In Situ Fluorescente) ou</t>
  </si>
  <si>
    <t>2. Nos casos em que o diagnóstico não tenha sido confirmado através dos métodos analíticos anteriores, realizar CGH- Array (Hibridização Genômica</t>
  </si>
  <si>
    <t>1. Cobertura obrigatória para pacientes de ambos os sexos com manifestações clínicas sugestivas de Transtorno do Espectro Autista, quando</t>
  </si>
  <si>
    <t>a. Deficiência intelectual;</t>
  </si>
  <si>
    <t>b. Crises convulsivas;</t>
  </si>
  <si>
    <t>c. Malformação do Sistema Nervoso Central;</t>
  </si>
  <si>
    <t>d. Dismorfias;</t>
  </si>
  <si>
    <t>e. Microcefalia ou macrocefalia.</t>
  </si>
  <si>
    <t>a. Autismo isolado;</t>
  </si>
  <si>
    <t>b. Alterações identificadas no cariótipo;</t>
  </si>
  <si>
    <t>c. Síndrome do X-Frágil.</t>
  </si>
  <si>
    <t>1. Excluir anomalias cromossômicas no cariótipo e Síndrome do X Frágil</t>
  </si>
  <si>
    <t>2. Se não forem encontradas alterações no item anterior realizar CGH- Array (Hibridização Genômica Comparativa) ou SNP-array do caso índice.</t>
  </si>
  <si>
    <t>3. Em caso de se identificar uma variante de significado incerto, a cobertura será obrigatória de CGH-Array (Hibridização Genômica Comparativa) ou SNParray</t>
  </si>
  <si>
    <t>1. Primeiras diretrizes clínicas na saúde suplementar – versão preliminar / organizado por Agência Nacional de Saúde Suplementar, Associação Médica</t>
  </si>
  <si>
    <t>2. Clinical Utility Gene Card: European Journal of Human Genetics. http://www.nature.com/ejhg/archive/categ_ genecard_012013.html</t>
  </si>
  <si>
    <t>3. GeneReviews™. Pagon RA, Adam MP, Bird TD, et al., editors. Seattle (WA): University of Washington, Seattle; 1993-2013.</t>
  </si>
  <si>
    <t>4. OMIM® Online Mendelian Inheritance in Man® An Online Catalog of Human Genes and Genetic Disorders Updated 6 December 2013. http://www.omim.org/</t>
  </si>
  <si>
    <t>5. Aoki et al. Gain-of-function mutations in RIT1 cause Noonan syndrome, a RAS/MAPK pathway síndrome. Am J Hum Genet. 2013 Jul 11;93(1):173-80.</t>
  </si>
  <si>
    <t>Baseado na RN nº 387, RN nº 395 e TUSS</t>
  </si>
  <si>
    <r>
      <t xml:space="preserve">Avidez de IgG para toxoplasmose, citomegalia, rubéloa, EB e outros, cada - pesquisa e/ou dosagem </t>
    </r>
    <r>
      <rPr>
        <b/>
        <i/>
        <sz val="8"/>
        <color indexed="8"/>
        <rFont val="Trebuchet MS"/>
        <family val="2"/>
      </rPr>
      <t xml:space="preserve"> </t>
    </r>
    <r>
      <rPr>
        <b/>
        <i/>
        <sz val="8"/>
        <color rgb="FFFF0000"/>
        <rFont val="Trebuchet MS"/>
        <family val="2"/>
      </rPr>
      <t xml:space="preserve">(com diretriz definida pela ANS - nº 06) </t>
    </r>
  </si>
  <si>
    <r>
      <t>Acompanhamento  hospitalar/dia  do  transplante   de  medula   óssea  por médico  hematologista  e/ou hemoterapeuta</t>
    </r>
    <r>
      <rPr>
        <sz val="8"/>
        <color rgb="FFFF0000"/>
        <rFont val="Trebuchet MS"/>
        <family val="2"/>
      </rPr>
      <t xml:space="preserve"> </t>
    </r>
    <r>
      <rPr>
        <i/>
        <sz val="8"/>
        <color rgb="FFFF0000"/>
        <rFont val="Trebuchet MS"/>
        <family val="2"/>
      </rPr>
      <t>(com diretriz definida pela ANS - nº 70 e nº 71)</t>
    </r>
  </si>
  <si>
    <r>
      <t>Identificação de mutação por sequenciamento do DNA, por 100 pares de base sequenciadas, por amostra</t>
    </r>
    <r>
      <rPr>
        <b/>
        <sz val="8"/>
        <color rgb="FFFF0000"/>
        <rFont val="Trebuchet MS"/>
        <family val="2"/>
      </rPr>
      <t>(com diretriz definida pela ANS - nº 110)</t>
    </r>
  </si>
  <si>
    <r>
      <t>Extração, purificação e quantificação de ácido nucléico de qualquer tipo de amostra biológica, por amostra</t>
    </r>
    <r>
      <rPr>
        <b/>
        <i/>
        <sz val="8"/>
        <color rgb="FFFF0000"/>
        <rFont val="Trebuchet MS"/>
        <family val="2"/>
      </rPr>
      <t>(com diretriz definida pela ANS - nº 110)</t>
    </r>
  </si>
  <si>
    <r>
      <t>Instabilidade de microssatélites (MSI), detecção por PCR, bloco de parafina</t>
    </r>
    <r>
      <rPr>
        <sz val="8"/>
        <color indexed="14"/>
        <rFont val="Trebuchet MS"/>
        <family val="2"/>
      </rPr>
      <t xml:space="preserve"> </t>
    </r>
    <r>
      <rPr>
        <b/>
        <i/>
        <sz val="8"/>
        <color rgb="FFFF0000"/>
        <rFont val="Trebuchet MS"/>
        <family val="2"/>
      </rPr>
      <t xml:space="preserve">(com diretriz definida pela ANS - nº 110) </t>
    </r>
  </si>
  <si>
    <r>
      <t xml:space="preserve">Cintilografia do miocárdio com duplo isótopo (perfusão + viabilidade) </t>
    </r>
    <r>
      <rPr>
        <b/>
        <i/>
        <sz val="8"/>
        <color rgb="FFFF0000"/>
        <rFont val="Trebuchet MS"/>
        <family val="2"/>
      </rPr>
      <t>(com diretriz definida pela ANS - nº 10)</t>
    </r>
  </si>
  <si>
    <r>
      <t xml:space="preserve">Ecocardiografia fetal gestação múltipla </t>
    </r>
    <r>
      <rPr>
        <b/>
        <sz val="8"/>
        <color rgb="FFFF0000"/>
        <rFont val="Trebuchet MS"/>
        <family val="2"/>
      </rPr>
      <t>(com diretriz definida pela ANS - nº 20)</t>
    </r>
  </si>
  <si>
    <r>
      <t xml:space="preserve">Teste de exercício em ergômetro com  monitorização  da frequência cardíaca </t>
    </r>
    <r>
      <rPr>
        <b/>
        <i/>
        <sz val="8"/>
        <color rgb="FFFF0000"/>
        <rFont val="Trebuchet MS"/>
        <family val="2"/>
      </rPr>
      <t>(com diretriz definida pela ANS - nº 68)</t>
    </r>
  </si>
  <si>
    <r>
      <t>Teste de exercício em ergômetro com  monitorização  do eletrocardiograma</t>
    </r>
    <r>
      <rPr>
        <b/>
        <i/>
        <sz val="8"/>
        <color indexed="8"/>
        <rFont val="Trebuchet MS"/>
        <family val="2"/>
      </rPr>
      <t xml:space="preserve"> </t>
    </r>
    <r>
      <rPr>
        <b/>
        <i/>
        <sz val="8"/>
        <color rgb="FFFF0000"/>
        <rFont val="Trebuchet MS"/>
        <family val="2"/>
      </rPr>
      <t>(com diretriz definida pela ANS - nº 68)</t>
    </r>
  </si>
  <si>
    <r>
      <t xml:space="preserve">HLA B27, fenotipagem  </t>
    </r>
    <r>
      <rPr>
        <b/>
        <sz val="8"/>
        <color rgb="FFFF0000"/>
        <rFont val="Trebuchet MS"/>
        <family val="2"/>
      </rPr>
      <t>(com diretriz definida pela ANS - nº 32)</t>
    </r>
  </si>
  <si>
    <r>
      <t xml:space="preserve">Anticorpos anti peptídeo cíclico citrulinado - IgG </t>
    </r>
    <r>
      <rPr>
        <b/>
        <sz val="8"/>
        <color rgb="FFFF0000"/>
        <rFont val="Trebuchet MS"/>
        <family val="2"/>
      </rPr>
      <t>(com diretriz definida pela ANS - nº 4)</t>
    </r>
  </si>
  <si>
    <r>
      <t xml:space="preserve">Avaliação da função auditiva central </t>
    </r>
    <r>
      <rPr>
        <b/>
        <sz val="8"/>
        <color rgb="FFFF0000"/>
        <rFont val="Trebuchet MS"/>
        <family val="2"/>
      </rPr>
      <t>(com diretriz definida pela ANS - nº 5)</t>
    </r>
  </si>
  <si>
    <r>
      <t xml:space="preserve">TMO - prova cruzada para histocompatibilidade de transplante de medula óssea </t>
    </r>
    <r>
      <rPr>
        <b/>
        <sz val="8"/>
        <color rgb="FFFF0000"/>
        <rFont val="Trebuchet MS"/>
        <family val="2"/>
      </rPr>
      <t xml:space="preserve">(com diretriz definida pela ANS - nº 70) </t>
    </r>
  </si>
  <si>
    <r>
      <t xml:space="preserve">HER2 FISH para amplificação gênica em tumor de mama </t>
    </r>
    <r>
      <rPr>
        <b/>
        <sz val="8"/>
        <color rgb="FFFF0000"/>
        <rFont val="Trebuchet MS"/>
        <family val="2"/>
      </rPr>
      <t xml:space="preserve">(com diretriz definida pela ANS - nº 30 e nº 110) </t>
    </r>
  </si>
  <si>
    <r>
      <t xml:space="preserve">HER2 CISH para amplificação gênica em tumor de mama </t>
    </r>
    <r>
      <rPr>
        <b/>
        <sz val="8"/>
        <color rgb="FFFF0000"/>
        <rFont val="Trebuchet MS"/>
        <family val="2"/>
      </rPr>
      <t xml:space="preserve">(com diretriz definida pela ANS - nº 30 e nº 110) </t>
    </r>
  </si>
  <si>
    <r>
      <t xml:space="preserve">Defeitos congênitos da glicolização - Focalização isoelétrica da transferrina </t>
    </r>
    <r>
      <rPr>
        <b/>
        <sz val="8"/>
        <color rgb="FFFF0000"/>
        <rFont val="Trebuchet MS"/>
        <family val="2"/>
      </rPr>
      <t xml:space="preserve">(com diretriz definida pela ANS - nº 110) </t>
    </r>
  </si>
  <si>
    <r>
      <t xml:space="preserve">Translocação AML1-ETO t(8,21) por PCR </t>
    </r>
    <r>
      <rPr>
        <b/>
        <sz val="8"/>
        <color rgb="FFFF0000"/>
        <rFont val="Trebuchet MS"/>
        <family val="2"/>
      </rPr>
      <t>(com diretriz definida pela ANS - nº 110)</t>
    </r>
  </si>
  <si>
    <r>
      <t xml:space="preserve">Análise da mutação IgVH-cadeia pesada da imunoglobulina </t>
    </r>
    <r>
      <rPr>
        <b/>
        <sz val="8"/>
        <color rgb="FFFF0000"/>
        <rFont val="Trebuchet MS"/>
        <family val="2"/>
      </rPr>
      <t>(com diretriz definida pela ANS - nº 110)</t>
    </r>
  </si>
  <si>
    <r>
      <t xml:space="preserve">CCR-5, pesquisa de mutação por PCR </t>
    </r>
    <r>
      <rPr>
        <b/>
        <sz val="8"/>
        <color rgb="FFFF0000"/>
        <rFont val="Trebuchet MS"/>
        <family val="2"/>
      </rPr>
      <t>(com diretriz definida pela ANS - nº 110)</t>
    </r>
  </si>
  <si>
    <r>
      <t xml:space="preserve">Cromossomo Y, microdeleções por PCR </t>
    </r>
    <r>
      <rPr>
        <b/>
        <sz val="8"/>
        <color rgb="FFFF0000"/>
        <rFont val="Trebuchet MS"/>
        <family val="2"/>
      </rPr>
      <t>(com diretriz definida pela ANS - nº 110)</t>
    </r>
  </si>
  <si>
    <r>
      <t xml:space="preserve">Distrofia miotonica, análise por DNA </t>
    </r>
    <r>
      <rPr>
        <b/>
        <sz val="8"/>
        <color rgb="FFFF0000"/>
        <rFont val="Trebuchet MS"/>
        <family val="2"/>
      </rPr>
      <t xml:space="preserve">(com diretriz definida pela ANS - nº 110) </t>
    </r>
  </si>
  <si>
    <r>
      <t>Disautonomia familiar, análise por DNA</t>
    </r>
    <r>
      <rPr>
        <b/>
        <sz val="8"/>
        <color rgb="FFFF0000"/>
        <rFont val="Trebuchet MS"/>
        <family val="2"/>
      </rPr>
      <t xml:space="preserve"> (com diretriz definida pela ANS - nº 110) </t>
    </r>
  </si>
  <si>
    <r>
      <t xml:space="preserve">Neurofibromatose tipo 1, estudo molecular </t>
    </r>
    <r>
      <rPr>
        <b/>
        <sz val="8"/>
        <color rgb="FFFF0000"/>
        <rFont val="Trebuchet MS"/>
        <family val="2"/>
      </rPr>
      <t xml:space="preserve">(com diretriz definida pela ANS - nº 110) </t>
    </r>
  </si>
  <si>
    <r>
      <t xml:space="preserve">JAK2 (gene), detecção das mutações por PCR </t>
    </r>
    <r>
      <rPr>
        <b/>
        <sz val="8"/>
        <color rgb="FFFF0000"/>
        <rFont val="Trebuchet MS"/>
        <family val="2"/>
      </rPr>
      <t>(com diretriz definida pela ANS - nº 110)</t>
    </r>
  </si>
  <si>
    <r>
      <t xml:space="preserve">CCND1 e IGH (genes), hibridização in situ por fluore </t>
    </r>
    <r>
      <rPr>
        <b/>
        <sz val="8"/>
        <color rgb="FFFF0000"/>
        <rFont val="Trebuchet MS"/>
        <family val="2"/>
      </rPr>
      <t>(com diretriz definida pela ANS - nº 110)</t>
    </r>
  </si>
  <si>
    <r>
      <t xml:space="preserve">Hemofilia A, análise do DNA </t>
    </r>
    <r>
      <rPr>
        <b/>
        <sz val="8"/>
        <color rgb="FFFF0000"/>
        <rFont val="Trebuchet MS"/>
        <family val="2"/>
      </rPr>
      <t xml:space="preserve">(com diretriz definida pela ANS - nº 110) </t>
    </r>
  </si>
  <si>
    <r>
      <t xml:space="preserve">Hemofilia B, análise do DNA </t>
    </r>
    <r>
      <rPr>
        <b/>
        <sz val="8"/>
        <color rgb="FFFF0000"/>
        <rFont val="Trebuchet MS"/>
        <family val="2"/>
      </rPr>
      <t xml:space="preserve">(com diretriz definida pela ANS - nº 110) </t>
    </r>
  </si>
  <si>
    <r>
      <t xml:space="preserve">Hipolactasia, análise molecular </t>
    </r>
    <r>
      <rPr>
        <b/>
        <sz val="8"/>
        <color rgb="FFFF0000"/>
        <rFont val="Trebuchet MS"/>
        <family val="2"/>
      </rPr>
      <t xml:space="preserve">(com diretriz definida pela ANS - nº 110) </t>
    </r>
  </si>
  <si>
    <r>
      <t xml:space="preserve">Hormônio de crescimento, estudo do gene receptor </t>
    </r>
    <r>
      <rPr>
        <b/>
        <sz val="8"/>
        <color rgb="FFFF0000"/>
        <rFont val="Trebuchet MS"/>
        <family val="2"/>
      </rPr>
      <t xml:space="preserve"> (com diretriz definida pela ANS - nº 110) </t>
    </r>
  </si>
  <si>
    <r>
      <t xml:space="preserve">Hormônio de crescimento, estudo molecular do gene  </t>
    </r>
    <r>
      <rPr>
        <b/>
        <sz val="8"/>
        <color rgb="FFFF0000"/>
        <rFont val="Trebuchet MS"/>
        <family val="2"/>
      </rPr>
      <t xml:space="preserve">(com diretriz definida pela ANS - nº 110) </t>
    </r>
  </si>
  <si>
    <r>
      <t xml:space="preserve">Neoplasia endócrina múltipla, tipo 1, sangue total </t>
    </r>
    <r>
      <rPr>
        <b/>
        <sz val="8"/>
        <color rgb="FFFF0000"/>
        <rFont val="Trebuchet MS"/>
        <family val="2"/>
      </rPr>
      <t>(com diretriz definida pela ANS - nº 110)</t>
    </r>
  </si>
  <si>
    <r>
      <t xml:space="preserve">Hemocromatose, análise por PCR </t>
    </r>
    <r>
      <rPr>
        <b/>
        <sz val="8"/>
        <color rgb="FFFF0000"/>
        <rFont val="Trebuchet MS"/>
        <family val="2"/>
      </rPr>
      <t xml:space="preserve">(com diretriz definida pela ANS - nº 110) </t>
    </r>
  </si>
  <si>
    <r>
      <t xml:space="preserve">Prader-Willi/Angelman, síndrome, diagnóstico </t>
    </r>
    <r>
      <rPr>
        <b/>
        <sz val="8"/>
        <color rgb="FFFF0000"/>
        <rFont val="Trebuchet MS"/>
        <family val="2"/>
      </rPr>
      <t xml:space="preserve">(com diretriz definida pela ANS - nº 110) </t>
    </r>
  </si>
  <si>
    <r>
      <t xml:space="preserve">PROP1, estudo molecular do gene, sangue total </t>
    </r>
    <r>
      <rPr>
        <b/>
        <sz val="8"/>
        <color rgb="FFFF0000"/>
        <rFont val="Trebuchet MS"/>
        <family val="2"/>
      </rPr>
      <t xml:space="preserve">(com diretriz definida pela ANS - nº 110) </t>
    </r>
  </si>
  <si>
    <r>
      <t xml:space="preserve">PTPN11, estudo molecular do gene, sangue total </t>
    </r>
    <r>
      <rPr>
        <b/>
        <sz val="8"/>
        <color rgb="FFFF0000"/>
        <rFont val="Trebuchet MS"/>
        <family val="2"/>
      </rPr>
      <t xml:space="preserve">(com diretriz definida pela ANS - nº 110) </t>
    </r>
  </si>
  <si>
    <r>
      <t>Rearranjo 8q24 fish (medula óssea)</t>
    </r>
    <r>
      <rPr>
        <b/>
        <sz val="8"/>
        <color rgb="FFFF0000"/>
        <rFont val="Trebuchet MS"/>
        <family val="2"/>
      </rPr>
      <t xml:space="preserve"> (com diretriz definida pela ANS - nº 110)</t>
    </r>
  </si>
  <si>
    <r>
      <t xml:space="preserve">Rearranjo 8q24 fish (sangue) </t>
    </r>
    <r>
      <rPr>
        <b/>
        <sz val="8"/>
        <color rgb="FFFF0000"/>
        <rFont val="Trebuchet MS"/>
        <family val="2"/>
      </rPr>
      <t>(com diretriz definida pela ANS - nº 110)</t>
    </r>
  </si>
  <si>
    <r>
      <t xml:space="preserve">Rearranjo BCL6 3q27 (NHL) fish </t>
    </r>
    <r>
      <rPr>
        <b/>
        <sz val="8"/>
        <color rgb="FFFF0000"/>
        <rFont val="Trebuchet MS"/>
        <family val="2"/>
      </rPr>
      <t>(com diretriz definida pela ANS - nº 110)</t>
    </r>
  </si>
  <si>
    <r>
      <t xml:space="preserve">Rearranjo gênico células B por PCR </t>
    </r>
    <r>
      <rPr>
        <b/>
        <sz val="8"/>
        <color rgb="FFFF0000"/>
        <rFont val="Trebuchet MS"/>
        <family val="2"/>
      </rPr>
      <t xml:space="preserve">(com diretriz definida pela ANS nº 110) </t>
    </r>
  </si>
  <si>
    <r>
      <t xml:space="preserve">Rearranjo gênico células T por PCR </t>
    </r>
    <r>
      <rPr>
        <b/>
        <sz val="8"/>
        <color rgb="FFFF0000"/>
        <rFont val="Trebuchet MS"/>
        <family val="2"/>
      </rPr>
      <t>(com diretriz definida pela ANS - nº 110)</t>
    </r>
  </si>
  <si>
    <r>
      <t xml:space="preserve">Rearranjo gênico quantitativo BCR/ABL por PCR  </t>
    </r>
    <r>
      <rPr>
        <b/>
        <sz val="8"/>
        <color rgb="FFFF0000"/>
        <rFont val="Trebuchet MS"/>
        <family val="2"/>
      </rPr>
      <t xml:space="preserve">(com diretriz definida pela ANS - nº 110) </t>
    </r>
  </si>
  <si>
    <r>
      <t xml:space="preserve">SHOX, estudo molecular do gene, sangue total  </t>
    </r>
    <r>
      <rPr>
        <b/>
        <sz val="8"/>
        <color rgb="FFFF0000"/>
        <rFont val="Trebuchet MS"/>
        <family val="2"/>
      </rPr>
      <t>(com diretriz definida pela ANS - nº 110)</t>
    </r>
  </si>
  <si>
    <r>
      <t>Translocação 4;14 fish (IgH/FGFR3)</t>
    </r>
    <r>
      <rPr>
        <b/>
        <sz val="8"/>
        <color rgb="FFFF0000"/>
        <rFont val="Trebuchet MS"/>
        <family val="2"/>
      </rPr>
      <t xml:space="preserve"> (com diretriz definida pela ANS - nº 110)</t>
    </r>
  </si>
  <si>
    <r>
      <t xml:space="preserve">C kit análise mutacional </t>
    </r>
    <r>
      <rPr>
        <b/>
        <sz val="8"/>
        <color rgb="FFFF0000"/>
        <rFont val="Trebuchet MS"/>
        <family val="2"/>
      </rPr>
      <t>(com diretriz definida pela ANS - nº 110)</t>
    </r>
  </si>
  <si>
    <r>
      <t>CYP21, estudo molecular do gene, sangue</t>
    </r>
    <r>
      <rPr>
        <b/>
        <sz val="8"/>
        <color rgb="FFFF0000"/>
        <rFont val="Trebuchet MS"/>
        <family val="2"/>
      </rPr>
      <t xml:space="preserve"> (com diretriz definida pela ANS - nº 110) </t>
    </r>
  </si>
  <si>
    <r>
      <t xml:space="preserve">Detecção de Del/Dupl no gene MLH1 MSH2 </t>
    </r>
    <r>
      <rPr>
        <b/>
        <sz val="8"/>
        <color rgb="FFFF0000"/>
        <rFont val="Trebuchet MS"/>
        <family val="2"/>
      </rPr>
      <t xml:space="preserve">(com diretriz definida pela ANS - nº 110) </t>
    </r>
  </si>
  <si>
    <r>
      <t xml:space="preserve">Detecção de mutações no gene MLH1 MSH2 </t>
    </r>
    <r>
      <rPr>
        <b/>
        <sz val="8"/>
        <color rgb="FFFF0000"/>
        <rFont val="Trebuchet MS"/>
        <family val="2"/>
      </rPr>
      <t xml:space="preserve">(com diretriz definida pela ANS - nº 110) </t>
    </r>
  </si>
  <si>
    <r>
      <t xml:space="preserve">Detecção de mutações no gene MSH6 </t>
    </r>
    <r>
      <rPr>
        <b/>
        <sz val="8"/>
        <color rgb="FFFF0000"/>
        <rFont val="Trebuchet MS"/>
        <family val="2"/>
      </rPr>
      <t xml:space="preserve">(com diretriz definida pela ANS - nº 110) </t>
    </r>
  </si>
  <si>
    <r>
      <t xml:space="preserve">FLT3 pesquisa de mutações por PCR (cada)  </t>
    </r>
    <r>
      <rPr>
        <b/>
        <sz val="8"/>
        <color rgb="FFFF0000"/>
        <rFont val="Trebuchet MS"/>
        <family val="2"/>
      </rPr>
      <t xml:space="preserve">(com diretriz definida pela ANS) </t>
    </r>
  </si>
  <si>
    <r>
      <t xml:space="preserve">Atrofia muscular e bulbar (Kennedy), por PCR  </t>
    </r>
    <r>
      <rPr>
        <b/>
        <sz val="8"/>
        <color rgb="FFFF0000"/>
        <rFont val="Trebuchet MS"/>
        <family val="2"/>
      </rPr>
      <t xml:space="preserve">(com diretriz definida pela ANS - nº 110) </t>
    </r>
  </si>
  <si>
    <r>
      <t xml:space="preserve">Mucolipidosis tipo 4 análise da mutação </t>
    </r>
    <r>
      <rPr>
        <b/>
        <sz val="8"/>
        <color rgb="FFFF0000"/>
        <rFont val="Trebuchet MS"/>
        <family val="2"/>
      </rPr>
      <t xml:space="preserve">(com diretriz definida pela ANS - nº 110) </t>
    </r>
  </si>
  <si>
    <r>
      <t>FLT3 pesquisa de mutações por eletroforese capilar (cada)</t>
    </r>
    <r>
      <rPr>
        <b/>
        <sz val="8"/>
        <color rgb="FFFF0000"/>
        <rFont val="Trebuchet MS"/>
        <family val="2"/>
      </rPr>
      <t xml:space="preserve"> (com diretriz definida pela ANS - nº 110)</t>
    </r>
  </si>
  <si>
    <r>
      <t xml:space="preserve">Distrofia muscular (Duchenne), por PCR  </t>
    </r>
    <r>
      <rPr>
        <b/>
        <sz val="8"/>
        <color rgb="FFFF0000"/>
        <rFont val="Trebuchet MS"/>
        <family val="2"/>
      </rPr>
      <t>(com diretriz definida pela ANS - nº 110)</t>
    </r>
  </si>
  <si>
    <r>
      <t xml:space="preserve">Pesquisa dea mutação 35delg da conexina  </t>
    </r>
    <r>
      <rPr>
        <b/>
        <sz val="8"/>
        <color rgb="FFFF0000"/>
        <rFont val="Trebuchet MS"/>
        <family val="2"/>
      </rPr>
      <t xml:space="preserve">(com diretriz definida pela ANS - nº 110) </t>
    </r>
  </si>
  <si>
    <r>
      <t xml:space="preserve">Atrofia dentato-rubro-palido-luysiana, DRPLA, sangue total  </t>
    </r>
    <r>
      <rPr>
        <b/>
        <sz val="8"/>
        <color rgb="FFFF0000"/>
        <rFont val="Trebuchet MS"/>
        <family val="2"/>
      </rPr>
      <t xml:space="preserve">(com diretriz definida pela ANS - nº 110) </t>
    </r>
  </si>
  <si>
    <r>
      <t>Detecção de Niemann Pick tipo Cc</t>
    </r>
    <r>
      <rPr>
        <b/>
        <sz val="8"/>
        <color rgb="FFFF0000"/>
        <rFont val="Trebuchet MS"/>
        <family val="2"/>
      </rPr>
      <t xml:space="preserve"> (com diretriz definida pela ANS - nº 110)</t>
    </r>
  </si>
  <si>
    <r>
      <t xml:space="preserve">EGFR, pesquisa de mutação </t>
    </r>
    <r>
      <rPr>
        <b/>
        <sz val="8"/>
        <color rgb="FFFF0000"/>
        <rFont val="Trebuchet MS"/>
        <family val="2"/>
      </rPr>
      <t xml:space="preserve">(com diretriz definida pela ANS - nº 21) </t>
    </r>
  </si>
  <si>
    <r>
      <t>K-RAS, pesquisa de mutação</t>
    </r>
    <r>
      <rPr>
        <b/>
        <sz val="8"/>
        <color rgb="FFFF0000"/>
        <rFont val="Trebuchet MS"/>
        <family val="2"/>
      </rPr>
      <t xml:space="preserve"> (com diretriz definida pela ANS - nº 50) </t>
    </r>
  </si>
  <si>
    <r>
      <t xml:space="preserve">BRAF, pesquisa de mutação </t>
    </r>
    <r>
      <rPr>
        <b/>
        <sz val="8"/>
        <color rgb="FFFF0000"/>
        <rFont val="Trebuchet MS"/>
        <family val="2"/>
      </rPr>
      <t xml:space="preserve">(com diretriz definida pela ANS - nº 9) </t>
    </r>
  </si>
  <si>
    <r>
      <t xml:space="preserve">NRAS PCR ou sequenciamento de Sanger para mutações nos éxons 2,3 e 4 do gene, no tumor </t>
    </r>
    <r>
      <rPr>
        <b/>
        <sz val="8"/>
        <color rgb="FFFF0000"/>
        <rFont val="Trebuchet MS"/>
        <family val="2"/>
      </rPr>
      <t xml:space="preserve">(com diretriz definida pela ANS - nº 57) </t>
    </r>
  </si>
  <si>
    <r>
      <t xml:space="preserve">Sequenciamento de Nova Geração (NGS) - genes isolados, paineis e grandes regiões genômicas (inclui Captura, Amplificação e Sequenciamento)  </t>
    </r>
    <r>
      <rPr>
        <b/>
        <sz val="8"/>
        <color rgb="FFFF0000"/>
        <rFont val="Trebuchet MS"/>
        <family val="2"/>
      </rPr>
      <t xml:space="preserve">(com diretriz definida pela ANS - nº 110) </t>
    </r>
  </si>
  <si>
    <r>
      <t xml:space="preserve">Sequenciamento de Nova geração de todas as regiões codificadoras (exons) de todos os genes do genoma - sequenciamento do Exoma (inclui Captura, Amplificação e Sequenciamento)  </t>
    </r>
    <r>
      <rPr>
        <b/>
        <sz val="8"/>
        <color rgb="FFFF0000"/>
        <rFont val="Trebuchet MS"/>
        <family val="2"/>
      </rPr>
      <t xml:space="preserve">(com diretriz definida pela ANS - nº 110) </t>
    </r>
  </si>
  <si>
    <r>
      <t xml:space="preserve">Mutação familial especifica - PCR do loccus identificado </t>
    </r>
    <r>
      <rPr>
        <b/>
        <sz val="8"/>
        <color rgb="FFFF0000"/>
        <rFont val="Trebuchet MS"/>
        <family val="2"/>
      </rPr>
      <t xml:space="preserve">(com diretriz definida pela ANS - nº 110) </t>
    </r>
  </si>
  <si>
    <r>
      <t xml:space="preserve">Mutação familial especifica - sequenciamento de Sanger do loccus identificado </t>
    </r>
    <r>
      <rPr>
        <b/>
        <sz val="8"/>
        <color rgb="FFFF0000"/>
        <rFont val="Trebuchet MS"/>
        <family val="2"/>
      </rPr>
      <t xml:space="preserve">(com diretriz definida pela ANS - nº 110) </t>
    </r>
  </si>
  <si>
    <r>
      <t>Cintilografia de perfusão do miocárido, associada à Dobutamina</t>
    </r>
    <r>
      <rPr>
        <b/>
        <sz val="8"/>
        <color rgb="FFFF0000"/>
        <rFont val="Trebuchet MS"/>
        <family val="2"/>
      </rPr>
      <t xml:space="preserve"> (com diretriz definida pela ANS - nº 10)</t>
    </r>
  </si>
  <si>
    <r>
      <t xml:space="preserve">Avaliação do processamento auditivo central por fonoaudiólogo </t>
    </r>
    <r>
      <rPr>
        <b/>
        <sz val="8"/>
        <color rgb="FFFF0000"/>
        <rFont val="Trebuchet MS"/>
        <family val="2"/>
      </rPr>
      <t>(com diretriz definida pela ANS - nº 5)</t>
    </r>
  </si>
  <si>
    <t>4 dias uteis</t>
  </si>
  <si>
    <t xml:space="preserve">6 dias uteis </t>
  </si>
  <si>
    <t xml:space="preserve">10 dias uteis </t>
  </si>
  <si>
    <t>2 dias uteis</t>
  </si>
  <si>
    <t>3 dias uteis</t>
  </si>
  <si>
    <t xml:space="preserve">5 dias uteis </t>
  </si>
  <si>
    <t xml:space="preserve">2 dias uteis </t>
  </si>
  <si>
    <t xml:space="preserve">3 dias uteis </t>
  </si>
  <si>
    <t xml:space="preserve">4 dias uteis </t>
  </si>
  <si>
    <t xml:space="preserve">1 dia útil </t>
  </si>
  <si>
    <t>1 dia útil</t>
  </si>
  <si>
    <t xml:space="preserve">2 dias úteis </t>
  </si>
  <si>
    <t xml:space="preserve">3 dias úteis  </t>
  </si>
  <si>
    <t xml:space="preserve">5 dias úteis  </t>
  </si>
  <si>
    <t xml:space="preserve">2 dias úteis  </t>
  </si>
  <si>
    <t xml:space="preserve">4 dias úteis  </t>
  </si>
  <si>
    <t xml:space="preserve">6 dias úteis  </t>
  </si>
  <si>
    <t xml:space="preserve">10 dias úteis  </t>
  </si>
  <si>
    <t xml:space="preserve">4 dias úteis </t>
  </si>
  <si>
    <t xml:space="preserve">3 dias úteis </t>
  </si>
  <si>
    <t xml:space="preserve">5 dias úteis </t>
  </si>
  <si>
    <t xml:space="preserve">6 dias úteis </t>
  </si>
  <si>
    <t xml:space="preserve">10 dias úteis </t>
  </si>
  <si>
    <t>Procedimentos cobertos pela RN387. Será necessário autorização para todos os procedimentos classificados como Racionalização.</t>
  </si>
  <si>
    <r>
      <t>Translocação PML/RARA t(15;17) FISH em medula óssea</t>
    </r>
    <r>
      <rPr>
        <b/>
        <sz val="8"/>
        <color rgb="FFFF0000"/>
        <rFont val="Trebuchet MS"/>
        <family val="2"/>
      </rPr>
      <t xml:space="preserve"> </t>
    </r>
  </si>
  <si>
    <t xml:space="preserve">Translocação PML/RARA t(15;17) FISH em medula óssea </t>
  </si>
  <si>
    <r>
      <t>Translocação PML/RARA t(15;17) FISH em sangue periferico</t>
    </r>
    <r>
      <rPr>
        <b/>
        <sz val="8"/>
        <color rgb="FFFF0000"/>
        <rFont val="Trebuchet MS"/>
        <family val="2"/>
      </rPr>
      <t xml:space="preserve"> </t>
    </r>
  </si>
  <si>
    <t xml:space="preserve">Translocação PML/RARA t(15;17) FISH em sangue periferico </t>
  </si>
  <si>
    <r>
      <t xml:space="preserve">Hibridização in situ pela prata ou cromogênica (CISH) Histoquímica  </t>
    </r>
    <r>
      <rPr>
        <b/>
        <sz val="8"/>
        <color rgb="FFFF0000"/>
        <rFont val="Trebuchet MS"/>
        <family val="2"/>
      </rPr>
      <t xml:space="preserve">(com diretriz definida pela ANS - nº 30) </t>
    </r>
  </si>
  <si>
    <t xml:space="preserve">Hibridização in situ pela prata ou cromogênica (CISH) Histoquímica  (com diretriz definida pela ANS - nº 30) </t>
  </si>
  <si>
    <r>
      <t>Rearranjo PML/RARA t ((15;17) RQ-PCR (Quantitativo em tempo real)</t>
    </r>
    <r>
      <rPr>
        <b/>
        <sz val="8"/>
        <color rgb="FFFF0000"/>
        <rFont val="Trebuchet MS"/>
        <family val="2"/>
      </rPr>
      <t xml:space="preserve">  </t>
    </r>
  </si>
  <si>
    <t xml:space="preserve">Rearranjo PML/RARA t ((15;17) RQ-PCR (Quantitativo em tempo real) </t>
  </si>
  <si>
    <r>
      <t>Perfil reumatológico (ácido úrico, eletroforese de proteínas, FAN, VHS, prova do látex P/F. R, W. Rose)</t>
    </r>
    <r>
      <rPr>
        <b/>
        <i/>
        <sz val="8"/>
        <color indexed="8"/>
        <rFont val="Trebuchet MS"/>
        <family val="2"/>
      </rPr>
      <t/>
    </r>
  </si>
  <si>
    <r>
      <t>Prova atividade de febre reumática (aslo, eletroforese de proteínas, muco-proteínas e proteína "C" reativa)</t>
    </r>
    <r>
      <rPr>
        <b/>
        <i/>
        <sz val="8"/>
        <color indexed="8"/>
        <rFont val="Trebuchet MS"/>
        <family val="2"/>
      </rPr>
      <t xml:space="preserve"> </t>
    </r>
  </si>
  <si>
    <t>Descrição TUSS5</t>
  </si>
  <si>
    <t>Culturas em gerais compreendendo cito-paracitologico (quando necessario, bacteroscopico e identificacao de bacterias aerobias e materiais ou liquidos organicos, tais como, exsudatos, transudatos, escarro, esperma, liquor, urina e secrecoes (vaginais, ureterais, orofaringeanas, purulentas, de fistulas, etc) e outros</t>
  </si>
  <si>
    <t>36. IMPLANTE DE CARDIODESFIBRILADOR MULTISSÍTIO - TRC-D
(GERADOR E ELETRODOS)</t>
  </si>
  <si>
    <t>todos os critérios do Grupo II.</t>
  </si>
  <si>
    <t>de causa não reversível;</t>
  </si>
  <si>
    <t>ventricular;</t>
  </si>
  <si>
    <t>acompanhamento em ambulatório por pelo menos 3 (três) meses;</t>
  </si>
  <si>
    <t>2. Cobertura obrigatória para prevenção primária em pacientes com cardiopatia isquêmica ou em sobreviventes de infarto agudo do miocárdio há pelo menos</t>
  </si>
  <si>
    <t>40 dias, sob tratamento farmacológico ótimo, sem isquemia miocárdica passível de revascularização cirúrgica ou percutânea quando preenchidos</t>
  </si>
  <si>
    <t>3. Cobertura obrigatória para prevenção primária na cardiopatia não isquêmica, em pacientes com cardiomiopatia dilatada não isquêmica quando preenchidos</t>
  </si>
  <si>
    <t>Para efeito de observância dos critérios 1, 2 e 3 supracitados, segue a definição dos grupos I e II.</t>
  </si>
  <si>
    <t>a. sobreviventes de parada cardíaca documentada devido à taquicardia ventricular espontânea hemodinamicamente instável ou fibrilação ventricular,</t>
  </si>
  <si>
    <t>c. síncope de origem indeterminada com indução ao estudo eletrofisiológico de taquicardia ventricular sustentada, hemodinamicamente instável ou fibrilação</t>
  </si>
  <si>
    <t>c. classe funcional II ou III (pacientes ambulatoriais) apesar de terapia médica recomendada ótima (incluindo betabloqueadores, sempre que possível), em</t>
  </si>
  <si>
    <t>d. dissincronia cardíaca, evidenciada por QRS de duração entre 120-149 milissegundos e bloqueio completo de ramo esquerdo ou dissincronia</t>
  </si>
  <si>
    <t>cardíaca, evidenciada por QRS de duração maior que 150 milissegundos com ou sem bloqueio completo de ramo esquerdo.</t>
  </si>
  <si>
    <t>1. BRASIL. Ministério da Saúde. Secretaria de Atenção à Saúde PORTARIA Nº 152, DE 8 DE MARÇO DE 2007. Definir que os procedimentos de implante de</t>
  </si>
  <si>
    <t>marcapassos de alto custo listados no Anexo I desta Portaria devem ser indicados, prioritariamente, nas condições listadas no Anexo II.</t>
  </si>
  <si>
    <t>2. NATIONAL HEART FOUNDATION OF AUSTRALIA. Guidelines for the prevention, detection and management of chronic heart failure in Australia.</t>
  </si>
  <si>
    <t>Updated July 2011. National Heart Foundation of Australia and the Cardiac Society of Australia and New Zealand. 2011; 37-38.</t>
  </si>
  <si>
    <t>3. NICE. Implantable cardioverter defibrillators and cardiac resynchronisation therapy for arrhythmias and heart failure (review of TA95 and TA120). NICE</t>
  </si>
  <si>
    <r>
      <t>Virus Zika - por PCR</t>
    </r>
    <r>
      <rPr>
        <b/>
        <sz val="8"/>
        <color theme="1"/>
        <rFont val="Trebuchet MS"/>
        <family val="2"/>
      </rPr>
      <t xml:space="preserve"> </t>
    </r>
    <r>
      <rPr>
        <b/>
        <sz val="8"/>
        <color rgb="FFFF0000"/>
        <rFont val="Trebuchet MS"/>
        <family val="2"/>
      </rPr>
      <t>(com diretriz definida pela ANS - nº 111)</t>
    </r>
  </si>
  <si>
    <r>
      <t>Virus Zika - por PCR</t>
    </r>
    <r>
      <rPr>
        <b/>
        <sz val="8"/>
        <color theme="1"/>
        <rFont val="Trebuchet MS"/>
        <family val="2"/>
      </rPr>
      <t xml:space="preserve"> </t>
    </r>
    <r>
      <rPr>
        <b/>
        <sz val="8"/>
        <rFont val="Trebuchet MS"/>
        <family val="2"/>
      </rPr>
      <t>(com diretriz definida pela ANS - nº 111)</t>
    </r>
  </si>
  <si>
    <t>111 - Vírus Zika – por PCR</t>
  </si>
  <si>
    <t>112 - Vírus Zika - IgM</t>
  </si>
  <si>
    <t>113 - Vírus Zika - IgG</t>
  </si>
  <si>
    <t>111. VIRUS ZIKA - PCR</t>
  </si>
  <si>
    <t>· Febre</t>
  </si>
  <si>
    <t>· Hiperemia conjuntival sem secreção e prurido</t>
  </si>
  <si>
    <t>· Poliartralgia</t>
  </si>
  <si>
    <t>· Edema periarticular</t>
  </si>
  <si>
    <t>Fonte: Ministério da Saúde. http://combateaedes.saude.gov.br/profissional-e-gestor/orientacoes/397-notificacao-compulsoria-febre-dovirus-</t>
  </si>
  <si>
    <t>zika. Site visitado em 20/04/2016.</t>
  </si>
  <si>
    <t>Observações:</t>
  </si>
  <si>
    <t>2- Cabe ao médico assistente orientar a gestante quanto à limitação dos testes diagnósticos atualmente disponíveis.</t>
  </si>
  <si>
    <t xml:space="preserve">1- Cobertura obrigatória para realização de PCR para vírus Zika em gestantes com quadro sugestivo de infecção pelo vírus Zika até </t>
  </si>
  <si>
    <t>é o quinto dia do início dos sintomas.</t>
  </si>
  <si>
    <t>Para fins de utilização dessa diretriz considera-se quadro sugestivo de Infecção pelo vírus Zika:</t>
  </si>
  <si>
    <t>Pacientes que apresentem exantema maculopapular pruriginoso acompanhado de dois ou mais dos seguintes sinais e sintomas:</t>
  </si>
  <si>
    <t xml:space="preserve">1- Uma vez que o conhecimento da infecção pelo vírus Zika ainda está em construção, a partir da disponibilização de novas evidências científicas </t>
  </si>
  <si>
    <t xml:space="preserve"> essa diretriz poderá ser revista a qualquer tempo.</t>
  </si>
  <si>
    <t>sintomas.</t>
  </si>
  <si>
    <t>1- Cobertura obrigatória de Pesquisa de anticorpos IgM para Infecção pelo vírus Zika para:</t>
  </si>
  <si>
    <t>a. Gestantes com quadro sugestivo de Infecção pelo vírus Zika que realizaram teste de PCR cujo resultado foi negativo, a partir do sexto dia dos</t>
  </si>
  <si>
    <t>b. Gestantes com quadro sugestivo de Infecção pelo vírus Zika cujos sintomas se iniciaram há mais de cinco dias.</t>
  </si>
  <si>
    <t>c. Gestantes com quadro sugestivo de Infecção pelo vírus Zika cujo resultado da primeira pesquisa de IgM foi negativa.</t>
  </si>
  <si>
    <t>d. Gestantes assintomáticas no início do pré-natal e no segundo trimestre de gestação.</t>
  </si>
  <si>
    <t>e. Gestantes em que foi detectada a presença de microcefalia fetal ou de calcificações intracranianas em qualquer etapa da gestação.</t>
  </si>
  <si>
    <t xml:space="preserve">f. Recém-nascidos cujas mães tenham apresentado teste diagnóstico (PCR ou pesquisa de anticorpos IgM) com resultado positivo </t>
  </si>
  <si>
    <t xml:space="preserve">para infecção pelo vírus </t>
  </si>
  <si>
    <t>g. Recém-nascidos com microcefalia e/ou outras alterações do SNC possivelmente relacionadas à infecção pelo vírus Zika durante a gestação.</t>
  </si>
  <si>
    <t>4- Cabe ao médico assistente orientar a gestante quanto à limitação dos testes diagnósticos atualmente disponíveis.</t>
  </si>
  <si>
    <t xml:space="preserve">3- Uma vez que o conhecimento da infecção pelo vírus Zika ainda está em construção, a partir da disponibilização de novas evidências científicas </t>
  </si>
  <si>
    <t>essa diretriz poderá ser revista a qualquer tempo.</t>
  </si>
  <si>
    <t>112. VIRUS ZIKA - IgM</t>
  </si>
  <si>
    <t>113. VIRUS ZIKA - IgG</t>
  </si>
  <si>
    <t>1- Cobertura obrigatória de Pesquisa de anticorpos IgG para Infecção pelo vírus Zika para:</t>
  </si>
  <si>
    <t>a. Gestantes ou recém-nascidos que realizaram pesquisa de anticorpos IgM cujo resultado foi positivo.</t>
  </si>
  <si>
    <t>6- Cabe ao médico assistente orientar a gestante quanto à limitação dos testes diagnósticos atualmente disponíveis.</t>
  </si>
  <si>
    <t xml:space="preserve"> científicas essa diretriz poderá ser revista a qualquer tempo.</t>
  </si>
  <si>
    <t>5- Uma vez que o conhecimento da infecção pelo vírus Zika ainda está em construção, a partir da disponibilização de novas evidências</t>
  </si>
  <si>
    <r>
      <t xml:space="preserve">Virus Zika - IgG </t>
    </r>
    <r>
      <rPr>
        <b/>
        <sz val="8"/>
        <color rgb="FFFF0000"/>
        <rFont val="Trebuchet MS"/>
        <family val="2"/>
      </rPr>
      <t>(com diretriz definida pela ANS - nº 113)</t>
    </r>
  </si>
  <si>
    <r>
      <t xml:space="preserve">Virus Zika - IgM </t>
    </r>
    <r>
      <rPr>
        <b/>
        <sz val="8"/>
        <color rgb="FFFF0000"/>
        <rFont val="Trebuchet MS"/>
        <family val="2"/>
      </rPr>
      <t>(com diretriz definida pela ANS - nº 112)</t>
    </r>
  </si>
  <si>
    <r>
      <t xml:space="preserve">Virus Zika - IgG </t>
    </r>
    <r>
      <rPr>
        <b/>
        <sz val="8"/>
        <rFont val="Trebuchet MS"/>
        <family val="2"/>
      </rPr>
      <t>(com diretriz definida pela ANS - nº 113)</t>
    </r>
  </si>
  <si>
    <r>
      <t xml:space="preserve">Virus Zika - IgM </t>
    </r>
    <r>
      <rPr>
        <b/>
        <sz val="8"/>
        <rFont val="Trebuchet MS"/>
        <family val="2"/>
      </rPr>
      <t>(com diretriz definida pela ANS - nº 112)</t>
    </r>
  </si>
  <si>
    <t>Pedido Médico ou Odontológico</t>
  </si>
  <si>
    <t xml:space="preserve">2 dias ùteis </t>
  </si>
  <si>
    <t xml:space="preserve">** CONAR - Comissão Nacional de Adequação do Rol </t>
  </si>
  <si>
    <t xml:space="preserve">Correção do valor da UCO </t>
  </si>
  <si>
    <t>Remanejado da aba sem cobertura para cobertos, conforme definição do CONAR</t>
  </si>
  <si>
    <t>Rol de Procedimentos Médicos Unimed 2017.02</t>
  </si>
  <si>
    <t xml:space="preserve">0,50 de 1A </t>
  </si>
  <si>
    <t>Remanejado da aba cobertos-autorização para aba cobertos, conforme definição do CONAR</t>
  </si>
  <si>
    <t>Alterado Porte e UCO conforme definição do CONAR</t>
  </si>
  <si>
    <t>Remanejado da Racionalização para Baixo Risco, conforme definição do CONAR</t>
  </si>
  <si>
    <t>Relatório médico circunstanciado da indicação do transplante</t>
  </si>
  <si>
    <t>Impedanciometria - timpanometria</t>
  </si>
  <si>
    <t>Alterado nomenclatura conforme TUSS 2017.04</t>
  </si>
  <si>
    <t>Remanejado da Baixo Risco para Racionalização, conforme definido pelo CONAR</t>
  </si>
  <si>
    <t>Remanejado da aba sem cobertura para aba cobertos, classificado Baixo Risco, conforme definido pelo CONAR</t>
  </si>
  <si>
    <t>Inativado conforme TUSS 2017.04</t>
  </si>
  <si>
    <t>Planilha com função informativa referente às alterações da versão 2017.01 para a 2017.02. Não deve ser utilizada como parâmetro de autorização ou pagamento no Intercâmbio Nacional.</t>
  </si>
  <si>
    <r>
      <t xml:space="preserve">Valor do Procedimento a ser pago no Intercâmbio Nacional a partir de </t>
    </r>
    <r>
      <rPr>
        <b/>
        <sz val="7"/>
        <color rgb="FFFF0000"/>
        <rFont val="Trebuchet MS"/>
        <family val="2"/>
      </rPr>
      <t>09/07/2017</t>
    </r>
    <r>
      <rPr>
        <b/>
        <sz val="7"/>
        <color indexed="10"/>
        <rFont val="Trebuchet MS"/>
        <family val="2"/>
      </rPr>
      <t xml:space="preserve"> </t>
    </r>
    <r>
      <rPr>
        <b/>
        <sz val="7"/>
        <color indexed="9"/>
        <rFont val="Trebuchet MS"/>
        <family val="2"/>
      </rPr>
      <t>(Não inclui o valor do filme, nem a taxa de custeio administrativo)</t>
    </r>
  </si>
  <si>
    <r>
      <t xml:space="preserve">Valor do Procedimento a ser pago no Intercâmbio Nacional a partir de </t>
    </r>
    <r>
      <rPr>
        <b/>
        <sz val="7"/>
        <color rgb="FFFF0000"/>
        <rFont val="Trebuchet MS"/>
        <family val="2"/>
      </rPr>
      <t>09/07/2017</t>
    </r>
    <r>
      <rPr>
        <b/>
        <sz val="7"/>
        <color indexed="9"/>
        <rFont val="Trebuchet MS"/>
        <family val="2"/>
      </rPr>
      <t xml:space="preserve"> (Não inclui o valor do filme, nem a taxa de custeio administrativo)</t>
    </r>
  </si>
  <si>
    <t>Referência dos portes CBHPM 2012 com exceção as deliberações do CNA, e os valores da 4ª edição da CBHPM com deflator de 20%, para os procedimentos que estão correlacionados de CBHPM para CBHPM</t>
  </si>
  <si>
    <t>RX - Arcada dentária (por arcada)</t>
  </si>
  <si>
    <t>Alterado porte conforme RN CNHM nº 017/2014</t>
  </si>
  <si>
    <t>Divisão dos valores HM e CO</t>
  </si>
  <si>
    <t>Inativado conforme TUSS 2017.04.</t>
  </si>
  <si>
    <t>**Códigos TUSS relacionados a Sangue Total foram excluídos pela ANS em 09.07.2017, que poderão trafegar na cobrança para autorizações anteriores a essa data</t>
  </si>
  <si>
    <t xml:space="preserve">Conforme interpretação do CONAR, a ANS inativou os códigos dos exames relacionados a Sangue Total porque existe os mesmos exames para “Componente Hemoterápico”, e estão interpretando que o “Sangue Total” também é um hemocomponente. Dentro deste princípio, trabalhamos considerando esta hipótese, transferindo os exames de sangue total para hemocomponentes. </t>
  </si>
  <si>
    <t>TB.039 - REV06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</si>
</sst>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R$&quot;\ * #,##0.00_-;\-&quot;R$&quot;\ * #,##0.00_-;_-&quot;R$&quot;\ * &quot;-&quot;??_-;_-@_-"/>
    <numFmt numFmtId="164" formatCode="_(&quot;R$ &quot;* #,##0.00_);_(&quot;R$ &quot;* \(#,##0.00\);_(&quot;R$ &quot;* &quot;-&quot;??_);_(@_)"/>
    <numFmt numFmtId="165" formatCode="&quot;R$&quot;\ #,##0.00"/>
    <numFmt numFmtId="166" formatCode="#\-##\-##\-##\-#"/>
    <numFmt numFmtId="167" formatCode="0.000"/>
    <numFmt numFmtId="168" formatCode="0.0000"/>
    <numFmt numFmtId="169" formatCode="_-&quot;R$&quot;\ * #,##0.000_-;\-&quot;R$&quot;\ * #,##0.000_-;_-&quot;R$&quot;\ * &quot;-&quot;??_-;_-@_-"/>
    <numFmt numFmtId="170" formatCode="_-[$R$-416]\ * #,##0.00_-;\-[$R$-416]\ * #,##0.00_-;_-[$R$-416]\ * &quot;-&quot;??_-;_-@_-"/>
    <numFmt numFmtId="171" formatCode="_-[$R$-416]\ * #,##0.000_-;\-[$R$-416]\ * #,##0.000_-;_-[$R$-416]\ * &quot;-&quot;??_-;_-@_-"/>
  </numFmts>
  <fonts count="50" x14ac:knownFonts="1">
    <font>
      <sz val="11"/>
      <color theme="1"/>
      <name val="Calibri"/>
      <family val="2"/>
      <scheme val="minor"/>
    </font>
    <font>
      <sz val="11"/>
      <color theme="1"/>
      <name val="Calibri"/>
      <family val="2"/>
      <scheme val="minor"/>
    </font>
    <font>
      <b/>
      <sz val="11"/>
      <color theme="0"/>
      <name val="Calibri"/>
      <family val="2"/>
      <scheme val="minor"/>
    </font>
    <font>
      <sz val="8"/>
      <name val="Trebuchet MS"/>
      <family val="2"/>
    </font>
    <font>
      <b/>
      <sz val="12"/>
      <name val="Trebuchet MS"/>
      <family val="2"/>
    </font>
    <font>
      <sz val="10"/>
      <name val="Arial"/>
      <family val="2"/>
    </font>
    <font>
      <b/>
      <sz val="10"/>
      <name val="Trebuchet MS"/>
      <family val="2"/>
    </font>
    <font>
      <sz val="10"/>
      <name val="Trebuchet MS"/>
      <family val="2"/>
    </font>
    <font>
      <b/>
      <sz val="11"/>
      <name val="Trebuchet MS"/>
      <family val="2"/>
    </font>
    <font>
      <sz val="9"/>
      <name val="Trebuchet MS"/>
      <family val="2"/>
    </font>
    <font>
      <b/>
      <sz val="9"/>
      <name val="Trebuchet MS"/>
      <family val="2"/>
    </font>
    <font>
      <sz val="9"/>
      <color rgb="FF00401A"/>
      <name val="Trebuchet MS"/>
      <family val="2"/>
    </font>
    <font>
      <sz val="9"/>
      <name val="Arial"/>
      <family val="2"/>
    </font>
    <font>
      <b/>
      <sz val="7"/>
      <color rgb="FFFFFFFF"/>
      <name val="Trebuchet MS"/>
      <family val="2"/>
    </font>
    <font>
      <b/>
      <sz val="8"/>
      <color rgb="FFFFFFFF"/>
      <name val="Trebuchet MS"/>
      <family val="2"/>
    </font>
    <font>
      <b/>
      <sz val="7"/>
      <color indexed="10"/>
      <name val="Trebuchet MS"/>
      <family val="2"/>
    </font>
    <font>
      <b/>
      <sz val="7"/>
      <color indexed="9"/>
      <name val="Trebuchet MS"/>
      <family val="2"/>
    </font>
    <font>
      <sz val="8"/>
      <color theme="1"/>
      <name val="Trebuchet MS"/>
      <family val="2"/>
    </font>
    <font>
      <b/>
      <sz val="8"/>
      <color theme="1"/>
      <name val="Trebuchet MS"/>
      <family val="2"/>
    </font>
    <font>
      <sz val="8"/>
      <color indexed="10"/>
      <name val="Trebuchet MS"/>
      <family val="2"/>
    </font>
    <font>
      <b/>
      <i/>
      <sz val="8"/>
      <color indexed="10"/>
      <name val="Trebuchet MS"/>
      <family val="2"/>
    </font>
    <font>
      <b/>
      <i/>
      <sz val="8"/>
      <color indexed="8"/>
      <name val="Trebuchet MS"/>
      <family val="2"/>
    </font>
    <font>
      <b/>
      <i/>
      <sz val="8"/>
      <color indexed="14"/>
      <name val="Trebuchet MS"/>
      <family val="2"/>
    </font>
    <font>
      <sz val="8"/>
      <color indexed="14"/>
      <name val="Trebuchet MS"/>
      <family val="2"/>
    </font>
    <font>
      <sz val="8"/>
      <color indexed="18"/>
      <name val="Trebuchet MS"/>
      <family val="2"/>
    </font>
    <font>
      <b/>
      <sz val="8"/>
      <name val="Trebuchet MS"/>
      <family val="2"/>
    </font>
    <font>
      <sz val="10"/>
      <color rgb="FF000099"/>
      <name val="Trebuchet MS"/>
      <family val="2"/>
    </font>
    <font>
      <sz val="10"/>
      <color indexed="16"/>
      <name val="Trebuchet MS"/>
      <family val="2"/>
    </font>
    <font>
      <b/>
      <sz val="12"/>
      <color indexed="9"/>
      <name val="Trebuchet MS"/>
      <family val="2"/>
    </font>
    <font>
      <sz val="10"/>
      <color indexed="60"/>
      <name val="Trebuchet MS"/>
      <family val="2"/>
    </font>
    <font>
      <b/>
      <sz val="9"/>
      <color indexed="9"/>
      <name val="Trebuchet MS"/>
      <family val="2"/>
    </font>
    <font>
      <sz val="12"/>
      <color indexed="63"/>
      <name val="Trebuchet MS"/>
      <family val="2"/>
    </font>
    <font>
      <u/>
      <sz val="10"/>
      <color indexed="12"/>
      <name val="Arial"/>
      <family val="2"/>
    </font>
    <font>
      <sz val="9"/>
      <color rgb="FFFF0000"/>
      <name val="Trebuchet MS"/>
      <family val="2"/>
    </font>
    <font>
      <sz val="11"/>
      <name val="Calibri"/>
      <family val="2"/>
      <scheme val="minor"/>
    </font>
    <font>
      <sz val="8"/>
      <color theme="1"/>
      <name val="Calibri"/>
      <family val="2"/>
      <scheme val="minor"/>
    </font>
    <font>
      <b/>
      <sz val="8"/>
      <color theme="0"/>
      <name val="Trebuchet MS"/>
      <family val="2"/>
    </font>
    <font>
      <b/>
      <sz val="7"/>
      <color rgb="FFFF0000"/>
      <name val="Trebuchet MS"/>
      <family val="2"/>
    </font>
    <font>
      <sz val="10"/>
      <color rgb="FF800000"/>
      <name val="Trebuchet MS"/>
      <family val="2"/>
    </font>
    <font>
      <b/>
      <sz val="10"/>
      <color rgb="FFFFFFFF"/>
      <name val="Trebuchet MS"/>
      <family val="2"/>
    </font>
    <font>
      <u/>
      <sz val="11"/>
      <color theme="10"/>
      <name val="Calibri"/>
      <family val="2"/>
    </font>
    <font>
      <sz val="10"/>
      <color rgb="FF993300"/>
      <name val="Trebuchet MS"/>
      <family val="2"/>
    </font>
    <font>
      <sz val="9"/>
      <color rgb="FF000000"/>
      <name val="Trebuchet MS"/>
      <family val="2"/>
    </font>
    <font>
      <b/>
      <sz val="9"/>
      <color rgb="FF000000"/>
      <name val="Trebuchet MS"/>
      <family val="2"/>
    </font>
    <font>
      <u/>
      <sz val="9"/>
      <color rgb="FF000000"/>
      <name val="Trebuchet MS"/>
      <family val="2"/>
    </font>
    <font>
      <b/>
      <i/>
      <sz val="8"/>
      <color rgb="FFFF0000"/>
      <name val="Trebuchet MS"/>
      <family val="2"/>
    </font>
    <font>
      <i/>
      <sz val="8"/>
      <color rgb="FFFF0000"/>
      <name val="Trebuchet MS"/>
      <family val="2"/>
    </font>
    <font>
      <sz val="8"/>
      <color rgb="FFFF0000"/>
      <name val="Trebuchet MS"/>
      <family val="2"/>
    </font>
    <font>
      <b/>
      <sz val="8"/>
      <color rgb="FFFF0000"/>
      <name val="Trebuchet MS"/>
      <family val="2"/>
    </font>
    <font>
      <sz val="9"/>
      <color theme="1"/>
      <name val="Trebuchet MS"/>
      <family val="2"/>
    </font>
  </fonts>
  <fills count="9">
    <fill>
      <patternFill patternType="none"/>
    </fill>
    <fill>
      <patternFill patternType="gray125"/>
    </fill>
    <fill>
      <patternFill patternType="solid">
        <fgColor rgb="FFB1D34B"/>
        <bgColor indexed="64"/>
      </patternFill>
    </fill>
    <fill>
      <patternFill patternType="solid">
        <fgColor rgb="FF00995D"/>
        <bgColor indexed="64"/>
      </patternFill>
    </fill>
    <fill>
      <patternFill patternType="solid">
        <fgColor theme="0"/>
        <bgColor indexed="64"/>
      </patternFill>
    </fill>
    <fill>
      <patternFill patternType="solid">
        <fgColor rgb="FFED1651"/>
        <bgColor indexed="64"/>
      </patternFill>
    </fill>
    <fill>
      <patternFill patternType="solid">
        <fgColor rgb="FFFFF0C7"/>
        <bgColor indexed="64"/>
      </patternFill>
    </fill>
    <fill>
      <patternFill patternType="solid">
        <fgColor rgb="FFF47920"/>
        <bgColor indexed="64"/>
      </patternFill>
    </fill>
    <fill>
      <patternFill patternType="solid">
        <fgColor rgb="FFFFFF00"/>
        <bgColor indexed="64"/>
      </patternFill>
    </fill>
  </fills>
  <borders count="119">
    <border>
      <left/>
      <right/>
      <top/>
      <bottom/>
      <diagonal/>
    </border>
    <border>
      <left style="medium">
        <color rgb="FF00401A"/>
      </left>
      <right style="medium">
        <color rgb="FF00401A"/>
      </right>
      <top style="medium">
        <color rgb="FF00401A"/>
      </top>
      <bottom style="medium">
        <color rgb="FF00401A"/>
      </bottom>
      <diagonal/>
    </border>
    <border>
      <left style="medium">
        <color rgb="FF00401A"/>
      </left>
      <right style="medium">
        <color indexed="22"/>
      </right>
      <top style="medium">
        <color rgb="FF00401A"/>
      </top>
      <bottom style="medium">
        <color rgb="FF00401A"/>
      </bottom>
      <diagonal/>
    </border>
    <border>
      <left style="medium">
        <color indexed="22"/>
      </left>
      <right style="medium">
        <color rgb="FF00401A"/>
      </right>
      <top style="medium">
        <color rgb="FF00401A"/>
      </top>
      <bottom style="medium">
        <color rgb="FF00401A"/>
      </bottom>
      <diagonal/>
    </border>
    <border>
      <left/>
      <right style="medium">
        <color rgb="FF00401A"/>
      </right>
      <top/>
      <bottom style="medium">
        <color rgb="FF00401A"/>
      </bottom>
      <diagonal/>
    </border>
    <border>
      <left style="medium">
        <color indexed="64"/>
      </left>
      <right style="medium">
        <color indexed="64"/>
      </right>
      <top style="medium">
        <color indexed="64"/>
      </top>
      <bottom style="thin">
        <color indexed="22"/>
      </bottom>
      <diagonal/>
    </border>
    <border>
      <left/>
      <right style="thin">
        <color indexed="22"/>
      </right>
      <top style="medium">
        <color indexed="64"/>
      </top>
      <bottom style="thin">
        <color indexed="22"/>
      </bottom>
      <diagonal/>
    </border>
    <border>
      <left style="thin">
        <color indexed="22"/>
      </left>
      <right style="medium">
        <color indexed="64"/>
      </right>
      <top style="medium">
        <color indexed="64"/>
      </top>
      <bottom style="thin">
        <color indexed="22"/>
      </bottom>
      <diagonal/>
    </border>
    <border>
      <left style="medium">
        <color indexed="64"/>
      </left>
      <right/>
      <top style="medium">
        <color indexed="64"/>
      </top>
      <bottom style="thin">
        <color indexed="22"/>
      </bottom>
      <diagonal/>
    </border>
    <border>
      <left/>
      <right style="medium">
        <color indexed="64"/>
      </right>
      <top style="medium">
        <color indexed="64"/>
      </top>
      <bottom style="thin">
        <color indexed="22"/>
      </bottom>
      <diagonal/>
    </border>
    <border>
      <left style="medium">
        <color indexed="64"/>
      </left>
      <right style="medium">
        <color indexed="64"/>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style="medium">
        <color indexed="64"/>
      </right>
      <top style="thin">
        <color indexed="22"/>
      </top>
      <bottom style="thin">
        <color indexed="22"/>
      </bottom>
      <diagonal/>
    </border>
    <border>
      <left style="medium">
        <color indexed="64"/>
      </left>
      <right style="thin">
        <color indexed="22"/>
      </right>
      <top style="thin">
        <color indexed="22"/>
      </top>
      <bottom style="thin">
        <color indexed="22"/>
      </bottom>
      <diagonal/>
    </border>
    <border>
      <left style="medium">
        <color indexed="64"/>
      </left>
      <right style="medium">
        <color indexed="64"/>
      </right>
      <top style="thin">
        <color indexed="22"/>
      </top>
      <bottom style="medium">
        <color indexed="64"/>
      </bottom>
      <diagonal/>
    </border>
    <border>
      <left style="medium">
        <color indexed="64"/>
      </left>
      <right style="thin">
        <color indexed="22"/>
      </right>
      <top style="thin">
        <color indexed="22"/>
      </top>
      <bottom style="medium">
        <color indexed="64"/>
      </bottom>
      <diagonal/>
    </border>
    <border>
      <left style="thin">
        <color indexed="22"/>
      </left>
      <right style="medium">
        <color indexed="64"/>
      </right>
      <top style="thin">
        <color indexed="22"/>
      </top>
      <bottom style="medium">
        <color indexed="64"/>
      </bottom>
      <diagonal/>
    </border>
    <border>
      <left style="medium">
        <color indexed="64"/>
      </left>
      <right/>
      <top style="medium">
        <color indexed="64"/>
      </top>
      <bottom style="medium">
        <color indexed="64"/>
      </bottom>
      <diagonal/>
    </border>
    <border>
      <left/>
      <right style="thin">
        <color indexed="22"/>
      </right>
      <top style="medium">
        <color indexed="64"/>
      </top>
      <bottom style="medium">
        <color indexed="64"/>
      </bottom>
      <diagonal/>
    </border>
    <border>
      <left style="thin">
        <color indexed="22"/>
      </left>
      <right style="thin">
        <color indexed="22"/>
      </right>
      <top style="medium">
        <color indexed="64"/>
      </top>
      <bottom style="medium">
        <color indexed="64"/>
      </bottom>
      <diagonal/>
    </border>
    <border>
      <left style="thin">
        <color indexed="22"/>
      </left>
      <right style="medium">
        <color indexed="64"/>
      </right>
      <top style="medium">
        <color indexed="64"/>
      </top>
      <bottom style="medium">
        <color indexed="64"/>
      </bottom>
      <diagonal/>
    </border>
    <border>
      <left/>
      <right style="thin">
        <color indexed="22"/>
      </right>
      <top style="thin">
        <color indexed="22"/>
      </top>
      <bottom style="medium">
        <color indexed="64"/>
      </bottom>
      <diagonal/>
    </border>
    <border>
      <left style="thick">
        <color rgb="FF00401A"/>
      </left>
      <right style="thin">
        <color indexed="64"/>
      </right>
      <top style="thick">
        <color rgb="FF00401A"/>
      </top>
      <bottom style="thick">
        <color rgb="FF00401A"/>
      </bottom>
      <diagonal/>
    </border>
    <border>
      <left style="thin">
        <color indexed="64"/>
      </left>
      <right style="thin">
        <color indexed="64"/>
      </right>
      <top style="thick">
        <color rgb="FF00401A"/>
      </top>
      <bottom style="thick">
        <color rgb="FF00401A"/>
      </bottom>
      <diagonal/>
    </border>
    <border>
      <left style="hair">
        <color indexed="64"/>
      </left>
      <right style="hair">
        <color indexed="64"/>
      </right>
      <top style="hair">
        <color indexed="64"/>
      </top>
      <bottom style="hair">
        <color indexed="64"/>
      </bottom>
      <diagonal/>
    </border>
    <border>
      <left style="thin">
        <color indexed="64"/>
      </left>
      <right style="thick">
        <color rgb="FF00401A"/>
      </right>
      <top style="thick">
        <color rgb="FF00401A"/>
      </top>
      <bottom style="thick">
        <color rgb="FF00401A"/>
      </bottom>
      <diagonal/>
    </border>
    <border>
      <left style="thick">
        <color rgb="FF00401A"/>
      </left>
      <right style="hair">
        <color rgb="FF00401A"/>
      </right>
      <top style="thick">
        <color rgb="FF00401A"/>
      </top>
      <bottom style="hair">
        <color rgb="FF00401A"/>
      </bottom>
      <diagonal/>
    </border>
    <border>
      <left style="hair">
        <color rgb="FF00401A"/>
      </left>
      <right style="hair">
        <color rgb="FF00401A"/>
      </right>
      <top style="thick">
        <color rgb="FF00401A"/>
      </top>
      <bottom style="hair">
        <color rgb="FF00401A"/>
      </bottom>
      <diagonal/>
    </border>
    <border>
      <left style="thick">
        <color rgb="FF00401A"/>
      </left>
      <right style="hair">
        <color rgb="FF00401A"/>
      </right>
      <top style="hair">
        <color rgb="FF00401A"/>
      </top>
      <bottom style="hair">
        <color rgb="FF00401A"/>
      </bottom>
      <diagonal/>
    </border>
    <border>
      <left style="hair">
        <color rgb="FF00401A"/>
      </left>
      <right style="hair">
        <color rgb="FF00401A"/>
      </right>
      <top style="hair">
        <color rgb="FF00401A"/>
      </top>
      <bottom style="hair">
        <color rgb="FF00401A"/>
      </bottom>
      <diagonal/>
    </border>
    <border>
      <left style="thick">
        <color rgb="FF00401A"/>
      </left>
      <right style="hair">
        <color rgb="FF00401A"/>
      </right>
      <top style="hair">
        <color rgb="FF00401A"/>
      </top>
      <bottom style="thick">
        <color rgb="FF00401A"/>
      </bottom>
      <diagonal/>
    </border>
    <border>
      <left style="hair">
        <color rgb="FF00401A"/>
      </left>
      <right style="hair">
        <color rgb="FF00401A"/>
      </right>
      <top style="hair">
        <color rgb="FF00401A"/>
      </top>
      <bottom style="thick">
        <color rgb="FF00401A"/>
      </bottom>
      <diagonal/>
    </border>
    <border>
      <left style="medium">
        <color rgb="FF00401A"/>
      </left>
      <right style="medium">
        <color rgb="FF00401A"/>
      </right>
      <top style="medium">
        <color rgb="FF00401A"/>
      </top>
      <bottom style="thin">
        <color indexed="22"/>
      </bottom>
      <diagonal/>
    </border>
    <border>
      <left style="medium">
        <color rgb="FF00401A"/>
      </left>
      <right style="medium">
        <color rgb="FF00401A"/>
      </right>
      <top/>
      <bottom style="thin">
        <color indexed="22"/>
      </bottom>
      <diagonal/>
    </border>
    <border>
      <left style="medium">
        <color rgb="FF00401A"/>
      </left>
      <right style="medium">
        <color rgb="FF00401A"/>
      </right>
      <top/>
      <bottom style="medium">
        <color rgb="FF00401A"/>
      </bottom>
      <diagonal/>
    </border>
    <border>
      <left style="medium">
        <color rgb="FF00401A"/>
      </left>
      <right style="medium">
        <color rgb="FF00401A"/>
      </right>
      <top style="thin">
        <color indexed="22"/>
      </top>
      <bottom style="medium">
        <color rgb="FF00401A"/>
      </bottom>
      <diagonal/>
    </border>
    <border>
      <left/>
      <right/>
      <top style="medium">
        <color indexed="17"/>
      </top>
      <bottom/>
      <diagonal/>
    </border>
    <border>
      <left style="medium">
        <color rgb="FF00401A"/>
      </left>
      <right style="medium">
        <color rgb="FF00401A"/>
      </right>
      <top style="thin">
        <color indexed="22"/>
      </top>
      <bottom style="thin">
        <color indexed="22"/>
      </bottom>
      <diagonal/>
    </border>
    <border>
      <left style="hair">
        <color auto="1"/>
      </left>
      <right style="hair">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thick">
        <color auto="1"/>
      </left>
      <right style="thick">
        <color auto="1"/>
      </right>
      <top style="thick">
        <color auto="1"/>
      </top>
      <bottom style="thick">
        <color auto="1"/>
      </bottom>
      <diagonal/>
    </border>
    <border>
      <left style="thick">
        <color auto="1"/>
      </left>
      <right style="hair">
        <color auto="1"/>
      </right>
      <top style="hair">
        <color auto="1"/>
      </top>
      <bottom style="hair">
        <color auto="1"/>
      </bottom>
      <diagonal/>
    </border>
    <border>
      <left style="thick">
        <color auto="1"/>
      </left>
      <right style="hair">
        <color auto="1"/>
      </right>
      <top style="hair">
        <color auto="1"/>
      </top>
      <bottom style="thick">
        <color auto="1"/>
      </bottom>
      <diagonal/>
    </border>
    <border>
      <left style="hair">
        <color auto="1"/>
      </left>
      <right style="hair">
        <color auto="1"/>
      </right>
      <top style="hair">
        <color auto="1"/>
      </top>
      <bottom style="thick">
        <color auto="1"/>
      </bottom>
      <diagonal/>
    </border>
    <border>
      <left/>
      <right/>
      <top/>
      <bottom style="hair">
        <color rgb="FF00401A"/>
      </bottom>
      <diagonal/>
    </border>
    <border>
      <left style="thick">
        <color auto="1"/>
      </left>
      <right style="hair">
        <color auto="1"/>
      </right>
      <top style="thick">
        <color auto="1"/>
      </top>
      <bottom style="hair">
        <color auto="1"/>
      </bottom>
      <diagonal/>
    </border>
    <border>
      <left style="hair">
        <color auto="1"/>
      </left>
      <right style="hair">
        <color auto="1"/>
      </right>
      <top style="thick">
        <color auto="1"/>
      </top>
      <bottom style="hair">
        <color auto="1"/>
      </bottom>
      <diagonal/>
    </border>
    <border>
      <left style="thick">
        <color auto="1"/>
      </left>
      <right style="hair">
        <color auto="1"/>
      </right>
      <top style="thick">
        <color auto="1"/>
      </top>
      <bottom style="thick">
        <color auto="1"/>
      </bottom>
      <diagonal/>
    </border>
    <border>
      <left style="hair">
        <color auto="1"/>
      </left>
      <right style="thick">
        <color auto="1"/>
      </right>
      <top style="thick">
        <color auto="1"/>
      </top>
      <bottom style="thick">
        <color auto="1"/>
      </bottom>
      <diagonal/>
    </border>
    <border>
      <left style="thin">
        <color indexed="22"/>
      </left>
      <right style="thin">
        <color indexed="22"/>
      </right>
      <top style="thick">
        <color rgb="FFED1651"/>
      </top>
      <bottom style="thin">
        <color indexed="22"/>
      </bottom>
      <diagonal/>
    </border>
    <border>
      <left style="thick">
        <color rgb="FF00401A"/>
      </left>
      <right style="hair">
        <color rgb="FF00401A"/>
      </right>
      <top style="thick">
        <color rgb="FF00401A"/>
      </top>
      <bottom/>
      <diagonal/>
    </border>
    <border>
      <left style="hair">
        <color rgb="FF00401A"/>
      </left>
      <right style="hair">
        <color rgb="FF00401A"/>
      </right>
      <top style="thick">
        <color rgb="FF00401A"/>
      </top>
      <bottom/>
      <diagonal/>
    </border>
    <border>
      <left style="hair">
        <color auto="1"/>
      </left>
      <right/>
      <top style="thin">
        <color auto="1"/>
      </top>
      <bottom style="thin">
        <color auto="1"/>
      </bottom>
      <diagonal/>
    </border>
    <border>
      <left/>
      <right/>
      <top style="thin">
        <color auto="1"/>
      </top>
      <bottom style="thin">
        <color auto="1"/>
      </bottom>
      <diagonal/>
    </border>
    <border>
      <left/>
      <right style="hair">
        <color auto="1"/>
      </right>
      <top style="thin">
        <color auto="1"/>
      </top>
      <bottom style="thin">
        <color auto="1"/>
      </bottom>
      <diagonal/>
    </border>
    <border>
      <left style="thick">
        <color rgb="FF00401A"/>
      </left>
      <right style="hair">
        <color rgb="FF00401A"/>
      </right>
      <top style="thick">
        <color rgb="FF00401A"/>
      </top>
      <bottom style="thick">
        <color rgb="FF00401A"/>
      </bottom>
      <diagonal/>
    </border>
    <border>
      <left style="medium">
        <color rgb="FF003300"/>
      </left>
      <right style="medium">
        <color rgb="FF003300"/>
      </right>
      <top style="medium">
        <color rgb="FF003300"/>
      </top>
      <bottom/>
      <diagonal/>
    </border>
    <border>
      <left style="medium">
        <color rgb="FF003300"/>
      </left>
      <right style="medium">
        <color rgb="FF003300"/>
      </right>
      <top/>
      <bottom/>
      <diagonal/>
    </border>
    <border>
      <left style="medium">
        <color rgb="FF003300"/>
      </left>
      <right style="medium">
        <color rgb="FF003300"/>
      </right>
      <top/>
      <bottom style="thin">
        <color rgb="FFBFBFBF"/>
      </bottom>
      <diagonal/>
    </border>
    <border>
      <left style="medium">
        <color rgb="FF003300"/>
      </left>
      <right style="medium">
        <color rgb="FF003300"/>
      </right>
      <top style="thin">
        <color rgb="FFBFBFBF"/>
      </top>
      <bottom/>
      <diagonal/>
    </border>
    <border>
      <left style="medium">
        <color rgb="FF003300"/>
      </left>
      <right style="medium">
        <color rgb="FF003300"/>
      </right>
      <top style="thin">
        <color rgb="FFBFBFBF"/>
      </top>
      <bottom style="medium">
        <color rgb="FF008000"/>
      </bottom>
      <diagonal/>
    </border>
    <border>
      <left style="medium">
        <color rgb="FF003300"/>
      </left>
      <right style="medium">
        <color rgb="FF003300"/>
      </right>
      <top style="thin">
        <color rgb="FFBFBFBF"/>
      </top>
      <bottom style="medium">
        <color rgb="FF003300"/>
      </bottom>
      <diagonal/>
    </border>
    <border>
      <left style="medium">
        <color rgb="FF00401A"/>
      </left>
      <right style="hair">
        <color rgb="FF00401A"/>
      </right>
      <top style="hair">
        <color rgb="FF00401A"/>
      </top>
      <bottom style="hair">
        <color rgb="FF00401A"/>
      </bottom>
      <diagonal/>
    </border>
    <border>
      <left style="medium">
        <color auto="1"/>
      </left>
      <right style="medium">
        <color auto="1"/>
      </right>
      <top style="medium">
        <color auto="1"/>
      </top>
      <bottom style="medium">
        <color auto="1"/>
      </bottom>
      <diagonal/>
    </border>
    <border>
      <left style="hair">
        <color auto="1"/>
      </left>
      <right style="hair">
        <color auto="1"/>
      </right>
      <top/>
      <bottom style="hair">
        <color auto="1"/>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medium">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hair">
        <color rgb="FF00401A"/>
      </left>
      <right/>
      <top style="hair">
        <color rgb="FF00401A"/>
      </top>
      <bottom style="hair">
        <color rgb="FF00401A"/>
      </bottom>
      <diagonal/>
    </border>
    <border>
      <left style="hair">
        <color rgb="FF00401A"/>
      </left>
      <right/>
      <top style="hair">
        <color rgb="FF00401A"/>
      </top>
      <bottom style="thick">
        <color rgb="FF00401A"/>
      </bottom>
      <diagonal/>
    </border>
    <border>
      <left style="medium">
        <color rgb="FF00401A"/>
      </left>
      <right style="hair">
        <color rgb="FF00401A"/>
      </right>
      <top style="medium">
        <color auto="1"/>
      </top>
      <bottom style="hair">
        <color rgb="FF00401A"/>
      </bottom>
      <diagonal/>
    </border>
    <border>
      <left style="hair">
        <color rgb="FF00401A"/>
      </left>
      <right style="hair">
        <color rgb="FF00401A"/>
      </right>
      <top style="medium">
        <color auto="1"/>
      </top>
      <bottom style="hair">
        <color rgb="FF00401A"/>
      </bottom>
      <diagonal/>
    </border>
    <border>
      <left style="hair">
        <color rgb="FF00401A"/>
      </left>
      <right style="medium">
        <color rgb="FF00401A"/>
      </right>
      <top style="medium">
        <color auto="1"/>
      </top>
      <bottom style="hair">
        <color rgb="FF00401A"/>
      </bottom>
      <diagonal/>
    </border>
    <border>
      <left style="hair">
        <color rgb="FF00401A"/>
      </left>
      <right style="medium">
        <color rgb="FF00401A"/>
      </right>
      <top style="hair">
        <color rgb="FF00401A"/>
      </top>
      <bottom style="hair">
        <color rgb="FF00401A"/>
      </bottom>
      <diagonal/>
    </border>
    <border>
      <left style="medium">
        <color rgb="FF00401A"/>
      </left>
      <right style="hair">
        <color rgb="FF00401A"/>
      </right>
      <top style="hair">
        <color rgb="FF00401A"/>
      </top>
      <bottom style="thick">
        <color rgb="FF00401A"/>
      </bottom>
      <diagonal/>
    </border>
    <border>
      <left style="hair">
        <color rgb="FF00401A"/>
      </left>
      <right style="medium">
        <color rgb="FF00401A"/>
      </right>
      <top style="hair">
        <color rgb="FF00401A"/>
      </top>
      <bottom style="thick">
        <color rgb="FF00401A"/>
      </bottom>
      <diagonal/>
    </border>
    <border>
      <left style="hair">
        <color rgb="FF00401A"/>
      </left>
      <right style="thick">
        <color rgb="FF00401A"/>
      </right>
      <top style="hair">
        <color rgb="FF00401A"/>
      </top>
      <bottom style="hair">
        <color rgb="FF00401A"/>
      </bottom>
      <diagonal/>
    </border>
    <border>
      <left style="hair">
        <color rgb="FF00401A"/>
      </left>
      <right style="thick">
        <color rgb="FF00401A"/>
      </right>
      <top style="hair">
        <color rgb="FF00401A"/>
      </top>
      <bottom style="thick">
        <color rgb="FF00401A"/>
      </bottom>
      <diagonal/>
    </border>
    <border>
      <left style="hair">
        <color rgb="FF00401A"/>
      </left>
      <right/>
      <top style="thick">
        <color rgb="FF00401A"/>
      </top>
      <bottom style="hair">
        <color rgb="FF00401A"/>
      </bottom>
      <diagonal/>
    </border>
    <border>
      <left/>
      <right/>
      <top style="thick">
        <color rgb="FF00401A"/>
      </top>
      <bottom/>
      <diagonal/>
    </border>
    <border>
      <left style="hair">
        <color rgb="FF00401A"/>
      </left>
      <right style="hair">
        <color rgb="FF00401A"/>
      </right>
      <top/>
      <bottom/>
      <diagonal/>
    </border>
    <border>
      <left style="hair">
        <color auto="1"/>
      </left>
      <right style="medium">
        <color auto="1"/>
      </right>
      <top style="hair">
        <color auto="1"/>
      </top>
      <bottom style="thick">
        <color indexed="64"/>
      </bottom>
      <diagonal/>
    </border>
    <border>
      <left style="medium">
        <color auto="1"/>
      </left>
      <right style="hair">
        <color auto="1"/>
      </right>
      <top style="hair">
        <color auto="1"/>
      </top>
      <bottom style="thick">
        <color indexed="64"/>
      </bottom>
      <diagonal/>
    </border>
    <border>
      <left style="hair">
        <color rgb="FF00401A"/>
      </left>
      <right style="thick">
        <color rgb="FF00401A"/>
      </right>
      <top style="thick">
        <color rgb="FF00401A"/>
      </top>
      <bottom style="hair">
        <color rgb="FF00401A"/>
      </bottom>
      <diagonal/>
    </border>
    <border>
      <left style="thick">
        <color rgb="FF00401A"/>
      </left>
      <right style="thick">
        <color rgb="FF00401A"/>
      </right>
      <top style="thick">
        <color rgb="FF00401A"/>
      </top>
      <bottom style="thick">
        <color rgb="FF00401A"/>
      </bottom>
      <diagonal/>
    </border>
    <border>
      <left style="thick">
        <color rgb="FF00401A"/>
      </left>
      <right style="thick">
        <color rgb="FF00401A"/>
      </right>
      <top style="thick">
        <color rgb="FF00401A"/>
      </top>
      <bottom/>
      <diagonal/>
    </border>
    <border>
      <left style="thick">
        <color rgb="FF00401A"/>
      </left>
      <right style="thick">
        <color rgb="FF00401A"/>
      </right>
      <top/>
      <bottom/>
      <diagonal/>
    </border>
    <border>
      <left style="thick">
        <color rgb="FF00401A"/>
      </left>
      <right style="thick">
        <color rgb="FF00401A"/>
      </right>
      <top/>
      <bottom style="thick">
        <color rgb="FF00401A"/>
      </bottom>
      <diagonal/>
    </border>
    <border>
      <left style="thin">
        <color auto="1"/>
      </left>
      <right style="thin">
        <color auto="1"/>
      </right>
      <top style="thin">
        <color auto="1"/>
      </top>
      <bottom style="thin">
        <color auto="1"/>
      </bottom>
      <diagonal/>
    </border>
    <border>
      <left/>
      <right/>
      <top/>
      <bottom style="hair">
        <color indexed="64"/>
      </bottom>
      <diagonal/>
    </border>
    <border>
      <left style="medium">
        <color auto="1"/>
      </left>
      <right/>
      <top/>
      <bottom style="thick">
        <color rgb="FF00401A"/>
      </bottom>
      <diagonal/>
    </border>
    <border>
      <left/>
      <right/>
      <top/>
      <bottom style="thick">
        <color rgb="FF00401A"/>
      </bottom>
      <diagonal/>
    </border>
    <border>
      <left style="hair">
        <color rgb="FF00401A"/>
      </left>
      <right style="medium">
        <color rgb="FF00401A"/>
      </right>
      <top style="medium">
        <color rgb="FF00401A"/>
      </top>
      <bottom style="hair">
        <color rgb="FF00401A"/>
      </bottom>
      <diagonal/>
    </border>
    <border>
      <left style="hair">
        <color auto="1"/>
      </left>
      <right style="hair">
        <color rgb="FF00401A"/>
      </right>
      <top style="hair">
        <color rgb="FF00401A"/>
      </top>
      <bottom style="hair">
        <color rgb="FF00401A"/>
      </bottom>
      <diagonal/>
    </border>
    <border>
      <left style="hair">
        <color rgb="FF00401A"/>
      </left>
      <right style="hair">
        <color auto="1"/>
      </right>
      <top style="hair">
        <color rgb="FF00401A"/>
      </top>
      <bottom style="hair">
        <color rgb="FF00401A"/>
      </bottom>
      <diagonal/>
    </border>
    <border>
      <left style="hair">
        <color auto="1"/>
      </left>
      <right style="hair">
        <color auto="1"/>
      </right>
      <top style="hair">
        <color rgb="FF00401A"/>
      </top>
      <bottom style="hair">
        <color rgb="FF00401A"/>
      </bottom>
      <diagonal/>
    </border>
    <border>
      <left style="thick">
        <color auto="1"/>
      </left>
      <right style="thin">
        <color auto="1"/>
      </right>
      <top style="thick">
        <color auto="1"/>
      </top>
      <bottom style="thick">
        <color auto="1"/>
      </bottom>
      <diagonal/>
    </border>
    <border>
      <left style="thin">
        <color auto="1"/>
      </left>
      <right style="thick">
        <color auto="1"/>
      </right>
      <top style="thick">
        <color auto="1"/>
      </top>
      <bottom style="thick">
        <color auto="1"/>
      </bottom>
      <diagonal/>
    </border>
    <border>
      <left style="hair">
        <color indexed="64"/>
      </left>
      <right style="thick">
        <color rgb="FF00401A"/>
      </right>
      <top style="hair">
        <color indexed="64"/>
      </top>
      <bottom style="hair">
        <color indexed="64"/>
      </bottom>
      <diagonal/>
    </border>
    <border>
      <left style="hair">
        <color auto="1"/>
      </left>
      <right style="thick">
        <color rgb="FF00401A"/>
      </right>
      <top style="hair">
        <color auto="1"/>
      </top>
      <bottom style="thick">
        <color auto="1"/>
      </bottom>
      <diagonal/>
    </border>
    <border>
      <left style="hair">
        <color auto="1"/>
      </left>
      <right style="thick">
        <color auto="1"/>
      </right>
      <top style="thick">
        <color auto="1"/>
      </top>
      <bottom style="hair">
        <color auto="1"/>
      </bottom>
      <diagonal/>
    </border>
    <border>
      <left style="hair">
        <color auto="1"/>
      </left>
      <right style="thick">
        <color auto="1"/>
      </right>
      <top style="hair">
        <color auto="1"/>
      </top>
      <bottom style="hair">
        <color auto="1"/>
      </bottom>
      <diagonal/>
    </border>
    <border>
      <left style="hair">
        <color auto="1"/>
      </left>
      <right style="thick">
        <color auto="1"/>
      </right>
      <top style="hair">
        <color auto="1"/>
      </top>
      <bottom style="thick">
        <color auto="1"/>
      </bottom>
      <diagonal/>
    </border>
    <border>
      <left style="hair">
        <color auto="1"/>
      </left>
      <right style="hair">
        <color auto="1"/>
      </right>
      <top/>
      <bottom style="thick">
        <color auto="1"/>
      </bottom>
      <diagonal/>
    </border>
    <border>
      <left style="hair">
        <color rgb="FF00401A"/>
      </left>
      <right style="medium">
        <color rgb="FF00401A"/>
      </right>
      <top style="hair">
        <color rgb="FF00401A"/>
      </top>
      <bottom style="thick">
        <color auto="1"/>
      </bottom>
      <diagonal/>
    </border>
    <border>
      <left style="medium">
        <color rgb="FF00401A"/>
      </left>
      <right style="hair">
        <color auto="1"/>
      </right>
      <top style="medium">
        <color rgb="FF00401A"/>
      </top>
      <bottom style="hair">
        <color auto="1"/>
      </bottom>
      <diagonal/>
    </border>
    <border>
      <left style="medium">
        <color rgb="FF00401A"/>
      </left>
      <right style="hair">
        <color auto="1"/>
      </right>
      <top/>
      <bottom style="hair">
        <color auto="1"/>
      </bottom>
      <diagonal/>
    </border>
    <border>
      <left style="medium">
        <color rgb="FF00401A"/>
      </left>
      <right style="hair">
        <color auto="1"/>
      </right>
      <top style="hair">
        <color auto="1"/>
      </top>
      <bottom style="hair">
        <color auto="1"/>
      </bottom>
      <diagonal/>
    </border>
    <border>
      <left style="medium">
        <color rgb="FF00401A"/>
      </left>
      <right style="hair">
        <color auto="1"/>
      </right>
      <top/>
      <bottom style="thick">
        <color auto="1"/>
      </bottom>
      <diagonal/>
    </border>
  </borders>
  <cellStyleXfs count="6">
    <xf numFmtId="0" fontId="0" fillId="0" borderId="0"/>
    <xf numFmtId="44" fontId="1" fillId="0" borderId="0" applyFont="0" applyFill="0" applyBorder="0" applyAlignment="0" applyProtection="0"/>
    <xf numFmtId="0" fontId="5" fillId="0" borderId="0"/>
    <xf numFmtId="0" fontId="5" fillId="0" borderId="0"/>
    <xf numFmtId="0" fontId="32"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cellStyleXfs>
  <cellXfs count="450">
    <xf numFmtId="0" fontId="0" fillId="0" borderId="0" xfId="0"/>
    <xf numFmtId="0" fontId="0" fillId="0" borderId="0" xfId="0" applyAlignment="1">
      <alignment vertical="center" wrapText="1"/>
    </xf>
    <xf numFmtId="0" fontId="3" fillId="0" borderId="0" xfId="0" applyFont="1" applyFill="1" applyBorder="1" applyAlignment="1">
      <alignment horizontal="center" vertical="center" wrapText="1"/>
    </xf>
    <xf numFmtId="0" fontId="5" fillId="0" borderId="0" xfId="0" applyFont="1" applyBorder="1" applyAlignment="1">
      <alignment vertical="center" wrapText="1"/>
    </xf>
    <xf numFmtId="0" fontId="5" fillId="0" borderId="0" xfId="0" applyFont="1" applyAlignment="1">
      <alignment vertical="center" wrapText="1"/>
    </xf>
    <xf numFmtId="0" fontId="6" fillId="0" borderId="0" xfId="0" applyFont="1" applyFill="1" applyAlignment="1">
      <alignment vertical="center"/>
    </xf>
    <xf numFmtId="0" fontId="7" fillId="0" borderId="0" xfId="0" applyFont="1" applyAlignment="1">
      <alignment vertical="center" wrapText="1"/>
    </xf>
    <xf numFmtId="0" fontId="7" fillId="0" borderId="0" xfId="0" applyFont="1" applyBorder="1" applyAlignment="1">
      <alignment vertical="center" wrapText="1"/>
    </xf>
    <xf numFmtId="165" fontId="6" fillId="2" borderId="1" xfId="0" applyNumberFormat="1" applyFont="1" applyFill="1" applyBorder="1" applyAlignment="1" applyProtection="1">
      <alignment horizontal="center" vertical="center" wrapText="1"/>
      <protection locked="0"/>
    </xf>
    <xf numFmtId="0" fontId="6" fillId="0" borderId="0" xfId="0" applyFont="1" applyBorder="1" applyAlignment="1">
      <alignment horizontal="left" vertical="center" wrapText="1"/>
    </xf>
    <xf numFmtId="14" fontId="6" fillId="2" borderId="4" xfId="0" applyNumberFormat="1" applyFont="1" applyFill="1" applyBorder="1" applyAlignment="1" applyProtection="1">
      <alignment horizontal="center" vertical="center" wrapText="1"/>
      <protection locked="0"/>
    </xf>
    <xf numFmtId="0" fontId="8" fillId="0" borderId="0" xfId="0" applyFont="1" applyBorder="1" applyAlignment="1">
      <alignment horizontal="left" vertical="center" wrapText="1"/>
    </xf>
    <xf numFmtId="0" fontId="8" fillId="0" borderId="0" xfId="0" applyFont="1" applyBorder="1" applyAlignment="1">
      <alignment horizontal="center" vertical="center" wrapText="1"/>
    </xf>
    <xf numFmtId="10" fontId="6" fillId="0" borderId="0" xfId="0" applyNumberFormat="1" applyFont="1" applyBorder="1" applyAlignment="1">
      <alignment horizontal="center" vertical="center" wrapText="1"/>
    </xf>
    <xf numFmtId="0" fontId="9" fillId="0" borderId="0" xfId="0" applyFont="1" applyAlignment="1">
      <alignment vertical="center" wrapText="1"/>
    </xf>
    <xf numFmtId="0" fontId="10" fillId="2" borderId="5" xfId="0" applyFont="1" applyFill="1" applyBorder="1" applyAlignment="1">
      <alignment horizontal="center" vertical="center" wrapText="1"/>
    </xf>
    <xf numFmtId="164" fontId="9" fillId="0" borderId="6" xfId="0" applyNumberFormat="1" applyFont="1" applyBorder="1" applyAlignment="1">
      <alignment vertical="center" wrapText="1"/>
    </xf>
    <xf numFmtId="164" fontId="10" fillId="0" borderId="7" xfId="0" applyNumberFormat="1" applyFont="1" applyBorder="1" applyAlignment="1">
      <alignment vertical="center" wrapText="1"/>
    </xf>
    <xf numFmtId="0" fontId="9" fillId="0" borderId="0" xfId="0" applyFont="1" applyBorder="1" applyAlignment="1">
      <alignment vertical="center" wrapText="1"/>
    </xf>
    <xf numFmtId="0" fontId="10" fillId="0" borderId="5" xfId="0" quotePrefix="1" applyFont="1" applyBorder="1" applyAlignment="1">
      <alignment horizontal="center" vertical="center" wrapText="1"/>
    </xf>
    <xf numFmtId="0" fontId="10" fillId="2" borderId="10" xfId="0" quotePrefix="1" applyFont="1" applyFill="1" applyBorder="1" applyAlignment="1">
      <alignment horizontal="center" vertical="center" wrapText="1"/>
    </xf>
    <xf numFmtId="164" fontId="9" fillId="0" borderId="11" xfId="0" applyNumberFormat="1" applyFont="1" applyBorder="1" applyAlignment="1">
      <alignment vertical="center" wrapText="1"/>
    </xf>
    <xf numFmtId="164" fontId="10" fillId="0" borderId="12" xfId="0" applyNumberFormat="1" applyFont="1" applyBorder="1" applyAlignment="1">
      <alignment vertical="center" wrapText="1"/>
    </xf>
    <xf numFmtId="0" fontId="10" fillId="0" borderId="10" xfId="0" quotePrefix="1" applyFont="1" applyBorder="1" applyAlignment="1">
      <alignment horizontal="center" vertical="center" wrapText="1"/>
    </xf>
    <xf numFmtId="0" fontId="10" fillId="2" borderId="10" xfId="0" applyFont="1" applyFill="1" applyBorder="1" applyAlignment="1">
      <alignment horizontal="center" vertical="center" wrapText="1"/>
    </xf>
    <xf numFmtId="164" fontId="9" fillId="0" borderId="13" xfId="0" applyNumberFormat="1" applyFont="1" applyBorder="1" applyAlignment="1">
      <alignment vertical="center" wrapText="1"/>
    </xf>
    <xf numFmtId="164" fontId="9" fillId="0" borderId="11" xfId="0" applyNumberFormat="1" applyFont="1" applyFill="1" applyBorder="1" applyAlignment="1">
      <alignment vertical="center" wrapText="1"/>
    </xf>
    <xf numFmtId="0" fontId="10" fillId="0" borderId="14" xfId="0" quotePrefix="1" applyFont="1" applyBorder="1" applyAlignment="1">
      <alignment horizontal="center" vertical="center" wrapText="1"/>
    </xf>
    <xf numFmtId="0" fontId="10" fillId="2" borderId="14" xfId="0" applyFont="1" applyFill="1" applyBorder="1" applyAlignment="1">
      <alignment horizontal="center" vertical="center" wrapText="1"/>
    </xf>
    <xf numFmtId="164" fontId="9" fillId="0" borderId="15" xfId="0" applyNumberFormat="1" applyFont="1" applyBorder="1" applyAlignment="1">
      <alignment vertical="center" wrapText="1"/>
    </xf>
    <xf numFmtId="164" fontId="10" fillId="0" borderId="16" xfId="0" applyNumberFormat="1" applyFont="1" applyBorder="1" applyAlignment="1">
      <alignment vertical="center" wrapText="1"/>
    </xf>
    <xf numFmtId="164" fontId="9" fillId="0" borderId="19" xfId="0" applyNumberFormat="1" applyFont="1" applyBorder="1" applyAlignment="1">
      <alignment vertical="center" wrapText="1"/>
    </xf>
    <xf numFmtId="164" fontId="10" fillId="0" borderId="20" xfId="0" applyNumberFormat="1" applyFont="1" applyBorder="1" applyAlignment="1">
      <alignment vertical="center" wrapText="1"/>
    </xf>
    <xf numFmtId="164" fontId="9" fillId="0" borderId="21" xfId="0" applyNumberFormat="1" applyFont="1" applyBorder="1" applyAlignment="1">
      <alignment vertical="center" wrapText="1"/>
    </xf>
    <xf numFmtId="0" fontId="11" fillId="0" borderId="0" xfId="0" applyFont="1" applyAlignment="1">
      <alignment vertical="center" wrapText="1"/>
    </xf>
    <xf numFmtId="0" fontId="12" fillId="0" borderId="0" xfId="0" applyFont="1" applyAlignment="1">
      <alignment vertical="center" wrapText="1"/>
    </xf>
    <xf numFmtId="166" fontId="13" fillId="3" borderId="22" xfId="0" applyNumberFormat="1" applyFont="1" applyFill="1" applyBorder="1" applyAlignment="1">
      <alignment horizontal="center" vertical="center" wrapText="1"/>
    </xf>
    <xf numFmtId="4" fontId="13" fillId="3" borderId="23" xfId="0" applyNumberFormat="1" applyFont="1" applyFill="1" applyBorder="1" applyAlignment="1">
      <alignment horizontal="center" vertical="center" wrapText="1"/>
    </xf>
    <xf numFmtId="1" fontId="13" fillId="3" borderId="23" xfId="0" applyNumberFormat="1" applyFont="1" applyFill="1" applyBorder="1" applyAlignment="1">
      <alignment horizontal="center" vertical="center" wrapText="1"/>
    </xf>
    <xf numFmtId="167" fontId="13" fillId="3" borderId="23" xfId="0" applyNumberFormat="1" applyFont="1" applyFill="1" applyBorder="1" applyAlignment="1">
      <alignment horizontal="center" vertical="center" wrapText="1"/>
    </xf>
    <xf numFmtId="0" fontId="13" fillId="3" borderId="23" xfId="0" applyNumberFormat="1" applyFont="1" applyFill="1" applyBorder="1" applyAlignment="1">
      <alignment horizontal="center" vertical="center" wrapText="1"/>
    </xf>
    <xf numFmtId="0" fontId="13" fillId="3" borderId="23" xfId="0" applyFont="1" applyFill="1" applyBorder="1" applyAlignment="1">
      <alignment horizontal="center" vertical="center" wrapText="1"/>
    </xf>
    <xf numFmtId="168" fontId="13" fillId="3" borderId="23" xfId="0" applyNumberFormat="1" applyFont="1" applyFill="1" applyBorder="1" applyAlignment="1">
      <alignment horizontal="center" vertical="center" wrapText="1"/>
    </xf>
    <xf numFmtId="0" fontId="24" fillId="0" borderId="0" xfId="0" applyFont="1" applyFill="1" applyBorder="1" applyAlignment="1">
      <alignment horizontal="center" vertical="center" wrapText="1"/>
    </xf>
    <xf numFmtId="0" fontId="24" fillId="0" borderId="0" xfId="0" applyFont="1" applyFill="1" applyBorder="1" applyAlignment="1">
      <alignment horizontal="left" vertical="center" wrapText="1"/>
    </xf>
    <xf numFmtId="0" fontId="3" fillId="0" borderId="0" xfId="0" applyFont="1" applyFill="1" applyAlignment="1">
      <alignment horizontal="center" vertical="center" wrapText="1"/>
    </xf>
    <xf numFmtId="0" fontId="3" fillId="0" borderId="0" xfId="0" applyFont="1" applyFill="1" applyAlignment="1">
      <alignment horizontal="left" vertical="center" wrapText="1"/>
    </xf>
    <xf numFmtId="0" fontId="3" fillId="0" borderId="0" xfId="0" applyNumberFormat="1" applyFont="1" applyFill="1" applyAlignment="1">
      <alignment horizontal="center" vertical="center" wrapText="1"/>
    </xf>
    <xf numFmtId="0" fontId="3" fillId="4" borderId="0" xfId="0" applyFont="1" applyFill="1" applyAlignment="1">
      <alignment horizontal="center" vertical="center" wrapText="1"/>
    </xf>
    <xf numFmtId="168" fontId="3" fillId="4" borderId="0" xfId="0" applyNumberFormat="1" applyFont="1" applyFill="1" applyAlignment="1">
      <alignment horizontal="center" vertical="center" wrapText="1"/>
    </xf>
    <xf numFmtId="4" fontId="13" fillId="3" borderId="25" xfId="0" applyNumberFormat="1" applyFont="1" applyFill="1" applyBorder="1" applyAlignment="1">
      <alignment horizontal="center" vertical="center" wrapText="1"/>
    </xf>
    <xf numFmtId="44" fontId="24" fillId="0" borderId="0" xfId="1" applyFont="1" applyFill="1" applyBorder="1" applyAlignment="1">
      <alignment horizontal="center" vertical="center" wrapText="1"/>
    </xf>
    <xf numFmtId="168" fontId="24" fillId="0" borderId="0" xfId="0" applyNumberFormat="1" applyFont="1" applyFill="1" applyBorder="1" applyAlignment="1">
      <alignment horizontal="center" vertical="center" wrapText="1"/>
    </xf>
    <xf numFmtId="0" fontId="17" fillId="0" borderId="22" xfId="0" applyFont="1" applyFill="1" applyBorder="1" applyAlignment="1">
      <alignment horizontal="center" vertical="center" wrapText="1"/>
    </xf>
    <xf numFmtId="0" fontId="17" fillId="0" borderId="25" xfId="0" applyFont="1" applyFill="1" applyBorder="1" applyAlignment="1">
      <alignment horizontal="left" vertical="center" wrapText="1"/>
    </xf>
    <xf numFmtId="0" fontId="3" fillId="0" borderId="0" xfId="0" applyFont="1" applyAlignment="1">
      <alignment horizontal="center" vertical="center" wrapText="1"/>
    </xf>
    <xf numFmtId="0" fontId="3" fillId="0" borderId="0" xfId="0" applyFont="1" applyAlignment="1">
      <alignment vertical="center" wrapText="1"/>
    </xf>
    <xf numFmtId="2" fontId="24" fillId="0" borderId="0" xfId="0" applyNumberFormat="1" applyFont="1" applyFill="1" applyBorder="1" applyAlignment="1">
      <alignment horizontal="left" vertical="center" wrapText="1"/>
    </xf>
    <xf numFmtId="167" fontId="24" fillId="0" borderId="0" xfId="0" applyNumberFormat="1" applyFont="1" applyFill="1" applyBorder="1" applyAlignment="1">
      <alignment horizontal="center" vertical="center" wrapText="1"/>
    </xf>
    <xf numFmtId="0" fontId="24" fillId="0" borderId="0" xfId="0" applyNumberFormat="1" applyFont="1" applyFill="1" applyBorder="1" applyAlignment="1">
      <alignment horizontal="center" vertical="center" wrapText="1"/>
    </xf>
    <xf numFmtId="0" fontId="26" fillId="0" borderId="0" xfId="0" applyFont="1" applyAlignment="1">
      <alignment horizontal="left" indent="4"/>
    </xf>
    <xf numFmtId="0" fontId="7" fillId="0" borderId="0" xfId="3" applyFont="1" applyAlignment="1">
      <alignment vertical="center" wrapText="1"/>
    </xf>
    <xf numFmtId="0" fontId="7" fillId="0" borderId="0" xfId="3" applyFont="1" applyBorder="1" applyAlignment="1">
      <alignment vertical="center" wrapText="1"/>
    </xf>
    <xf numFmtId="0" fontId="27" fillId="0" borderId="0" xfId="3" applyFont="1" applyAlignment="1">
      <alignment horizontal="center" vertical="center" wrapText="1"/>
    </xf>
    <xf numFmtId="0" fontId="28" fillId="3" borderId="1" xfId="3" applyFont="1" applyFill="1" applyBorder="1" applyAlignment="1">
      <alignment horizontal="center" vertical="center" wrapText="1"/>
    </xf>
    <xf numFmtId="0" fontId="10" fillId="0" borderId="32" xfId="3" applyFont="1" applyBorder="1" applyAlignment="1">
      <alignment vertical="center" wrapText="1"/>
    </xf>
    <xf numFmtId="0" fontId="29" fillId="0" borderId="0" xfId="3" applyFont="1" applyAlignment="1">
      <alignment horizontal="center" vertical="center" wrapText="1"/>
    </xf>
    <xf numFmtId="0" fontId="10" fillId="0" borderId="33" xfId="3" applyFont="1" applyBorder="1" applyAlignment="1">
      <alignment vertical="center" wrapText="1"/>
    </xf>
    <xf numFmtId="0" fontId="10" fillId="0" borderId="34" xfId="3" applyFont="1" applyBorder="1" applyAlignment="1">
      <alignment vertical="center" wrapText="1"/>
    </xf>
    <xf numFmtId="0" fontId="30" fillId="3" borderId="1" xfId="3" applyFont="1" applyFill="1" applyBorder="1" applyAlignment="1">
      <alignment horizontal="center" vertical="center" wrapText="1"/>
    </xf>
    <xf numFmtId="0" fontId="9" fillId="0" borderId="32" xfId="3" applyFont="1" applyBorder="1" applyAlignment="1">
      <alignment vertical="center" wrapText="1"/>
    </xf>
    <xf numFmtId="0" fontId="9" fillId="0" borderId="33" xfId="3" applyFont="1" applyBorder="1" applyAlignment="1">
      <alignment vertical="center" wrapText="1"/>
    </xf>
    <xf numFmtId="0" fontId="10" fillId="0" borderId="33" xfId="3" applyNumberFormat="1" applyFont="1" applyBorder="1" applyAlignment="1">
      <alignment vertical="center" wrapText="1"/>
    </xf>
    <xf numFmtId="0" fontId="9" fillId="0" borderId="33" xfId="3" applyNumberFormat="1" applyFont="1" applyBorder="1" applyAlignment="1">
      <alignment vertical="center" wrapText="1"/>
    </xf>
    <xf numFmtId="0" fontId="9" fillId="0" borderId="0" xfId="3" applyFont="1" applyAlignment="1">
      <alignment vertical="center" wrapText="1"/>
    </xf>
    <xf numFmtId="0" fontId="10" fillId="0" borderId="35" xfId="3" applyFont="1" applyBorder="1" applyAlignment="1">
      <alignment vertical="center" wrapText="1"/>
    </xf>
    <xf numFmtId="0" fontId="10" fillId="0" borderId="32" xfId="3" applyNumberFormat="1" applyFont="1" applyBorder="1" applyAlignment="1">
      <alignment vertical="center" wrapText="1"/>
    </xf>
    <xf numFmtId="0" fontId="10" fillId="0" borderId="0" xfId="3" applyFont="1" applyAlignment="1">
      <alignment vertical="center" wrapText="1"/>
    </xf>
    <xf numFmtId="0" fontId="9" fillId="0" borderId="0" xfId="0" applyNumberFormat="1" applyFont="1" applyAlignment="1">
      <alignment horizontal="justify"/>
    </xf>
    <xf numFmtId="0" fontId="31" fillId="0" borderId="36" xfId="3" applyFont="1" applyBorder="1" applyAlignment="1">
      <alignment vertical="center" wrapText="1"/>
    </xf>
    <xf numFmtId="0" fontId="9" fillId="0" borderId="37" xfId="3" applyFont="1" applyBorder="1" applyAlignment="1">
      <alignment vertical="center" wrapText="1"/>
    </xf>
    <xf numFmtId="0" fontId="9" fillId="0" borderId="37" xfId="3" applyNumberFormat="1" applyFont="1" applyBorder="1" applyAlignment="1">
      <alignment vertical="center" wrapText="1"/>
    </xf>
    <xf numFmtId="0" fontId="10" fillId="0" borderId="37" xfId="3" applyFont="1" applyBorder="1" applyAlignment="1">
      <alignment vertical="center" wrapText="1"/>
    </xf>
    <xf numFmtId="0" fontId="9" fillId="0" borderId="35" xfId="3" applyFont="1" applyBorder="1" applyAlignment="1">
      <alignment vertical="center" wrapText="1"/>
    </xf>
    <xf numFmtId="0" fontId="16" fillId="3" borderId="1" xfId="3" applyFont="1" applyFill="1" applyBorder="1" applyAlignment="1">
      <alignment horizontal="center" vertical="center" wrapText="1"/>
    </xf>
    <xf numFmtId="0" fontId="7" fillId="0" borderId="0" xfId="0" applyFont="1" applyAlignment="1">
      <alignment horizontal="center"/>
    </xf>
    <xf numFmtId="0" fontId="0" fillId="0" borderId="0" xfId="0" applyAlignment="1">
      <alignment horizontal="center"/>
    </xf>
    <xf numFmtId="0" fontId="0" fillId="0" borderId="0" xfId="0" applyFill="1"/>
    <xf numFmtId="0" fontId="17" fillId="0" borderId="39" xfId="0" applyFont="1" applyFill="1" applyBorder="1" applyAlignment="1">
      <alignment horizontal="center" vertical="center" wrapText="1"/>
    </xf>
    <xf numFmtId="0" fontId="17" fillId="0" borderId="40" xfId="0" applyFont="1" applyFill="1" applyBorder="1" applyAlignment="1">
      <alignment horizontal="left" vertical="center" wrapText="1"/>
    </xf>
    <xf numFmtId="167" fontId="17" fillId="4" borderId="40" xfId="0" applyNumberFormat="1" applyFont="1" applyFill="1" applyBorder="1" applyAlignment="1">
      <alignment horizontal="center" vertical="center" wrapText="1"/>
    </xf>
    <xf numFmtId="0" fontId="17" fillId="4" borderId="40" xfId="0" applyFont="1" applyFill="1" applyBorder="1" applyAlignment="1">
      <alignment horizontal="center" vertical="center" wrapText="1"/>
    </xf>
    <xf numFmtId="168" fontId="17" fillId="4" borderId="40" xfId="0" applyNumberFormat="1" applyFont="1" applyFill="1" applyBorder="1" applyAlignment="1">
      <alignment horizontal="center" vertical="center" wrapText="1"/>
    </xf>
    <xf numFmtId="0" fontId="17" fillId="4" borderId="40" xfId="0" applyFont="1" applyFill="1" applyBorder="1" applyAlignment="1">
      <alignment horizontal="left" vertical="center" wrapText="1"/>
    </xf>
    <xf numFmtId="167" fontId="17" fillId="0" borderId="40" xfId="0" applyNumberFormat="1" applyFont="1" applyFill="1" applyBorder="1" applyAlignment="1">
      <alignment horizontal="center" vertical="center" wrapText="1"/>
    </xf>
    <xf numFmtId="0" fontId="17" fillId="0" borderId="40" xfId="0" applyFont="1" applyFill="1" applyBorder="1" applyAlignment="1">
      <alignment horizontal="center" vertical="center" wrapText="1"/>
    </xf>
    <xf numFmtId="168" fontId="17" fillId="0" borderId="40" xfId="0" applyNumberFormat="1" applyFont="1" applyFill="1" applyBorder="1" applyAlignment="1">
      <alignment horizontal="center" vertical="center" wrapText="1"/>
    </xf>
    <xf numFmtId="1" fontId="17" fillId="0" borderId="40" xfId="0" applyNumberFormat="1" applyFont="1" applyFill="1" applyBorder="1" applyAlignment="1">
      <alignment horizontal="center" vertical="center" wrapText="1"/>
    </xf>
    <xf numFmtId="2" fontId="17" fillId="4" borderId="40" xfId="0" applyNumberFormat="1" applyFont="1" applyFill="1" applyBorder="1" applyAlignment="1">
      <alignment horizontal="left" vertical="center" wrapText="1"/>
    </xf>
    <xf numFmtId="0" fontId="17" fillId="0" borderId="30" xfId="0" applyFont="1" applyFill="1" applyBorder="1" applyAlignment="1">
      <alignment horizontal="center" vertical="center" wrapText="1"/>
    </xf>
    <xf numFmtId="0" fontId="17" fillId="0" borderId="31" xfId="0" applyFont="1" applyFill="1" applyBorder="1" applyAlignment="1">
      <alignment horizontal="left" vertical="center" wrapText="1"/>
    </xf>
    <xf numFmtId="167" fontId="17" fillId="4" borderId="31" xfId="0" applyNumberFormat="1" applyFont="1" applyFill="1" applyBorder="1" applyAlignment="1">
      <alignment horizontal="center" vertical="center" wrapText="1"/>
    </xf>
    <xf numFmtId="0" fontId="17" fillId="4" borderId="31" xfId="0" applyFont="1" applyFill="1" applyBorder="1" applyAlignment="1">
      <alignment horizontal="center" vertical="center" wrapText="1"/>
    </xf>
    <xf numFmtId="168" fontId="17" fillId="4" borderId="31" xfId="0" applyNumberFormat="1" applyFont="1" applyFill="1" applyBorder="1" applyAlignment="1">
      <alignment horizontal="center" vertical="center" wrapText="1"/>
    </xf>
    <xf numFmtId="0" fontId="17" fillId="4" borderId="31" xfId="0" applyFont="1" applyFill="1" applyBorder="1" applyAlignment="1">
      <alignment horizontal="left" vertical="center" wrapText="1"/>
    </xf>
    <xf numFmtId="44" fontId="18" fillId="4" borderId="31" xfId="1" applyFont="1" applyFill="1" applyBorder="1" applyAlignment="1">
      <alignment horizontal="center" vertical="center" wrapText="1"/>
    </xf>
    <xf numFmtId="0" fontId="18" fillId="4" borderId="31" xfId="0" applyFont="1" applyFill="1" applyBorder="1" applyAlignment="1">
      <alignment horizontal="center" vertical="center" wrapText="1"/>
    </xf>
    <xf numFmtId="0" fontId="17" fillId="0" borderId="0" xfId="0" applyFont="1" applyAlignment="1">
      <alignment horizontal="center"/>
    </xf>
    <xf numFmtId="0" fontId="2" fillId="0" borderId="0" xfId="0" applyFont="1" applyAlignment="1">
      <alignment horizontal="center" vertical="center" wrapText="1"/>
    </xf>
    <xf numFmtId="0" fontId="36" fillId="5" borderId="46" xfId="0" applyFont="1" applyFill="1" applyBorder="1" applyAlignment="1">
      <alignment horizontal="center" vertical="center" wrapText="1"/>
    </xf>
    <xf numFmtId="0" fontId="36" fillId="5" borderId="47" xfId="0" applyFont="1" applyFill="1" applyBorder="1" applyAlignment="1">
      <alignment horizontal="center" vertical="center" wrapText="1"/>
    </xf>
    <xf numFmtId="0" fontId="0" fillId="0" borderId="0" xfId="0" applyAlignment="1">
      <alignment horizontal="center" wrapText="1"/>
    </xf>
    <xf numFmtId="0" fontId="17" fillId="0" borderId="0" xfId="0" applyFont="1" applyAlignment="1">
      <alignment horizontal="center" wrapText="1"/>
    </xf>
    <xf numFmtId="0" fontId="17" fillId="6" borderId="29" xfId="0" applyFont="1" applyFill="1" applyBorder="1" applyAlignment="1">
      <alignment horizontal="center" wrapText="1"/>
    </xf>
    <xf numFmtId="0" fontId="17" fillId="6" borderId="31" xfId="0" applyFont="1" applyFill="1" applyBorder="1" applyAlignment="1">
      <alignment horizontal="center" wrapText="1"/>
    </xf>
    <xf numFmtId="167" fontId="17" fillId="4" borderId="50" xfId="0" applyNumberFormat="1" applyFont="1" applyFill="1" applyBorder="1" applyAlignment="1">
      <alignment horizontal="center" vertical="center" wrapText="1"/>
    </xf>
    <xf numFmtId="0" fontId="0" fillId="4" borderId="0" xfId="0" applyFill="1"/>
    <xf numFmtId="169" fontId="17" fillId="4" borderId="31" xfId="1" applyNumberFormat="1" applyFont="1" applyFill="1" applyBorder="1" applyAlignment="1">
      <alignment horizontal="center" vertical="center" wrapText="1"/>
    </xf>
    <xf numFmtId="166" fontId="13" fillId="3" borderId="51" xfId="0" applyNumberFormat="1" applyFont="1" applyFill="1" applyBorder="1" applyAlignment="1">
      <alignment horizontal="center" vertical="center" wrapText="1"/>
    </xf>
    <xf numFmtId="2" fontId="14" fillId="3" borderId="52" xfId="0" applyNumberFormat="1" applyFont="1" applyFill="1" applyBorder="1" applyAlignment="1">
      <alignment horizontal="center" vertical="center" wrapText="1"/>
    </xf>
    <xf numFmtId="4" fontId="13" fillId="3" borderId="52" xfId="0" applyNumberFormat="1" applyFont="1" applyFill="1" applyBorder="1" applyAlignment="1">
      <alignment horizontal="center" vertical="center" wrapText="1"/>
    </xf>
    <xf numFmtId="1" fontId="13" fillId="3" borderId="52" xfId="0" applyNumberFormat="1" applyFont="1" applyFill="1" applyBorder="1" applyAlignment="1">
      <alignment horizontal="center" vertical="center" wrapText="1"/>
    </xf>
    <xf numFmtId="167" fontId="13" fillId="3" borderId="52" xfId="0" applyNumberFormat="1" applyFont="1" applyFill="1" applyBorder="1" applyAlignment="1">
      <alignment horizontal="center" vertical="center" wrapText="1"/>
    </xf>
    <xf numFmtId="0" fontId="13" fillId="3" borderId="52" xfId="0" applyNumberFormat="1" applyFont="1" applyFill="1" applyBorder="1" applyAlignment="1">
      <alignment horizontal="center" vertical="center" wrapText="1"/>
    </xf>
    <xf numFmtId="0" fontId="13" fillId="3" borderId="52" xfId="0" applyFont="1" applyFill="1" applyBorder="1" applyAlignment="1">
      <alignment horizontal="center" vertical="center" wrapText="1"/>
    </xf>
    <xf numFmtId="168" fontId="13" fillId="3" borderId="52" xfId="0" applyNumberFormat="1" applyFont="1" applyFill="1" applyBorder="1" applyAlignment="1">
      <alignment horizontal="center" vertical="center" wrapText="1"/>
    </xf>
    <xf numFmtId="0" fontId="17" fillId="4" borderId="40" xfId="0" applyFont="1" applyFill="1" applyBorder="1" applyAlignment="1">
      <alignment wrapText="1"/>
    </xf>
    <xf numFmtId="0" fontId="17" fillId="4" borderId="40" xfId="0" applyFont="1" applyFill="1" applyBorder="1" applyAlignment="1">
      <alignment horizontal="center"/>
    </xf>
    <xf numFmtId="167" fontId="17" fillId="4" borderId="40" xfId="0" applyNumberFormat="1" applyFont="1" applyFill="1" applyBorder="1" applyAlignment="1">
      <alignment horizontal="center"/>
    </xf>
    <xf numFmtId="0" fontId="17" fillId="4" borderId="40" xfId="0" applyFont="1" applyFill="1" applyBorder="1"/>
    <xf numFmtId="0" fontId="17" fillId="4" borderId="40" xfId="0" applyFont="1" applyFill="1" applyBorder="1" applyAlignment="1">
      <alignment horizontal="center" vertical="center"/>
    </xf>
    <xf numFmtId="0" fontId="17" fillId="0" borderId="29" xfId="0" applyFont="1" applyBorder="1" applyAlignment="1">
      <alignment horizontal="center" vertical="center" wrapText="1"/>
    </xf>
    <xf numFmtId="0" fontId="17" fillId="0" borderId="0" xfId="0" applyFont="1" applyAlignment="1">
      <alignment horizontal="center" vertical="center" wrapText="1"/>
    </xf>
    <xf numFmtId="0" fontId="3" fillId="5" borderId="45" xfId="0" applyFont="1" applyFill="1" applyBorder="1" applyAlignment="1">
      <alignment horizontal="center" vertical="center" wrapText="1"/>
    </xf>
    <xf numFmtId="0" fontId="17" fillId="6" borderId="29" xfId="0" applyFont="1" applyFill="1" applyBorder="1" applyAlignment="1">
      <alignment horizontal="center" vertical="center" wrapText="1"/>
    </xf>
    <xf numFmtId="0" fontId="17" fillId="6" borderId="31" xfId="0" applyFont="1" applyFill="1" applyBorder="1" applyAlignment="1">
      <alignment horizontal="center" vertical="center" wrapText="1"/>
    </xf>
    <xf numFmtId="0" fontId="17" fillId="5" borderId="0" xfId="0" applyFont="1" applyFill="1" applyAlignment="1">
      <alignment horizontal="center" vertical="center" wrapText="1"/>
    </xf>
    <xf numFmtId="0" fontId="17" fillId="6" borderId="24" xfId="0" applyFont="1" applyFill="1" applyBorder="1" applyAlignment="1">
      <alignment horizontal="center" vertical="center" wrapText="1"/>
    </xf>
    <xf numFmtId="0" fontId="17" fillId="6" borderId="44" xfId="0" applyFont="1" applyFill="1" applyBorder="1" applyAlignment="1">
      <alignment horizontal="center" vertical="center" wrapText="1"/>
    </xf>
    <xf numFmtId="0" fontId="17" fillId="0" borderId="29" xfId="0" applyFont="1" applyBorder="1" applyAlignment="1">
      <alignment horizontal="center" vertical="center"/>
    </xf>
    <xf numFmtId="0" fontId="17" fillId="6" borderId="40" xfId="0" applyFont="1" applyFill="1" applyBorder="1" applyAlignment="1">
      <alignment horizontal="center" vertical="center" wrapText="1"/>
    </xf>
    <xf numFmtId="0" fontId="17" fillId="0" borderId="31" xfId="0" applyFont="1" applyBorder="1" applyAlignment="1">
      <alignment horizontal="center" vertical="center" wrapText="1"/>
    </xf>
    <xf numFmtId="0" fontId="17" fillId="6" borderId="44" xfId="0" applyFont="1" applyFill="1" applyBorder="1" applyAlignment="1">
      <alignment horizontal="center" vertical="center"/>
    </xf>
    <xf numFmtId="0" fontId="17" fillId="0" borderId="31" xfId="0" applyFont="1" applyBorder="1" applyAlignment="1">
      <alignment horizontal="center" vertical="center"/>
    </xf>
    <xf numFmtId="3" fontId="17" fillId="4" borderId="40" xfId="0" applyNumberFormat="1" applyFont="1" applyFill="1" applyBorder="1" applyAlignment="1">
      <alignment horizontal="center" vertical="center" wrapText="1"/>
    </xf>
    <xf numFmtId="0" fontId="17" fillId="4" borderId="40" xfId="0" applyNumberFormat="1" applyFont="1" applyFill="1" applyBorder="1" applyAlignment="1">
      <alignment horizontal="center" vertical="center" wrapText="1"/>
    </xf>
    <xf numFmtId="0" fontId="3" fillId="4" borderId="40" xfId="0" applyFont="1" applyFill="1" applyBorder="1" applyAlignment="1">
      <alignment horizontal="left" vertical="center" wrapText="1"/>
    </xf>
    <xf numFmtId="167" fontId="3" fillId="4" borderId="40" xfId="0" applyNumberFormat="1" applyFont="1" applyFill="1" applyBorder="1" applyAlignment="1">
      <alignment horizontal="center" vertical="center" wrapText="1"/>
    </xf>
    <xf numFmtId="0" fontId="3" fillId="4" borderId="40" xfId="0" applyFont="1" applyFill="1" applyBorder="1" applyAlignment="1">
      <alignment horizontal="center" vertical="center" wrapText="1"/>
    </xf>
    <xf numFmtId="168" fontId="3" fillId="4" borderId="40" xfId="0" applyNumberFormat="1" applyFont="1" applyFill="1" applyBorder="1" applyAlignment="1">
      <alignment horizontal="center" vertical="center" wrapText="1"/>
    </xf>
    <xf numFmtId="0" fontId="34" fillId="4" borderId="0" xfId="0" applyFont="1" applyFill="1"/>
    <xf numFmtId="1" fontId="17" fillId="4" borderId="40" xfId="0" applyNumberFormat="1" applyFont="1" applyFill="1" applyBorder="1" applyAlignment="1">
      <alignment horizontal="center" vertical="center" wrapText="1"/>
    </xf>
    <xf numFmtId="0" fontId="0" fillId="0" borderId="0" xfId="0" applyAlignment="1">
      <alignment horizontal="center" vertical="center"/>
    </xf>
    <xf numFmtId="0" fontId="17" fillId="0" borderId="0" xfId="0" applyFont="1" applyAlignment="1">
      <alignment horizontal="center" vertical="center"/>
    </xf>
    <xf numFmtId="0" fontId="17" fillId="0" borderId="29" xfId="0" applyFont="1" applyBorder="1" applyAlignment="1">
      <alignment vertical="center"/>
    </xf>
    <xf numFmtId="0" fontId="17" fillId="6" borderId="29" xfId="0" applyFont="1" applyFill="1" applyBorder="1" applyAlignment="1">
      <alignment horizontal="center" vertical="center"/>
    </xf>
    <xf numFmtId="0" fontId="17" fillId="6" borderId="31" xfId="0" applyFont="1" applyFill="1" applyBorder="1" applyAlignment="1">
      <alignment horizontal="center" vertical="center"/>
    </xf>
    <xf numFmtId="0" fontId="17" fillId="5" borderId="0" xfId="0" applyFont="1" applyFill="1" applyAlignment="1">
      <alignment horizontal="center" vertical="center"/>
    </xf>
    <xf numFmtId="0" fontId="17" fillId="6" borderId="24" xfId="0" applyFont="1" applyFill="1" applyBorder="1" applyAlignment="1">
      <alignment horizontal="center" vertical="center"/>
    </xf>
    <xf numFmtId="0" fontId="17" fillId="4" borderId="26" xfId="0" applyFont="1" applyFill="1" applyBorder="1" applyAlignment="1">
      <alignment horizontal="center" vertical="center" wrapText="1"/>
    </xf>
    <xf numFmtId="0" fontId="17" fillId="4" borderId="27" xfId="0" applyFont="1" applyFill="1" applyBorder="1" applyAlignment="1">
      <alignment horizontal="left" vertical="center" wrapText="1"/>
    </xf>
    <xf numFmtId="169" fontId="17" fillId="4" borderId="27" xfId="1" applyNumberFormat="1" applyFont="1" applyFill="1" applyBorder="1" applyAlignment="1">
      <alignment horizontal="center" vertical="center" wrapText="1"/>
    </xf>
    <xf numFmtId="167" fontId="17" fillId="4" borderId="27" xfId="0" applyNumberFormat="1" applyFont="1" applyFill="1" applyBorder="1" applyAlignment="1">
      <alignment horizontal="center" vertical="center" wrapText="1"/>
    </xf>
    <xf numFmtId="0" fontId="17" fillId="4" borderId="27" xfId="0" applyFont="1" applyFill="1" applyBorder="1" applyAlignment="1">
      <alignment horizontal="center" vertical="center" wrapText="1"/>
    </xf>
    <xf numFmtId="168" fontId="17" fillId="4" borderId="27" xfId="0" applyNumberFormat="1" applyFont="1" applyFill="1" applyBorder="1" applyAlignment="1">
      <alignment horizontal="center" vertical="center" wrapText="1"/>
    </xf>
    <xf numFmtId="44" fontId="18" fillId="4" borderId="27" xfId="1" applyFont="1" applyFill="1" applyBorder="1" applyAlignment="1">
      <alignment horizontal="center" vertical="center" wrapText="1"/>
    </xf>
    <xf numFmtId="0" fontId="18" fillId="4" borderId="27" xfId="0" applyFont="1" applyFill="1" applyBorder="1" applyAlignment="1">
      <alignment horizontal="center" vertical="center" wrapText="1"/>
    </xf>
    <xf numFmtId="4" fontId="13" fillId="7" borderId="38" xfId="0" applyNumberFormat="1" applyFont="1" applyFill="1" applyBorder="1" applyAlignment="1">
      <alignment horizontal="center" vertical="center" wrapText="1"/>
    </xf>
    <xf numFmtId="0" fontId="17" fillId="4" borderId="40" xfId="0" applyFont="1" applyFill="1" applyBorder="1" applyAlignment="1">
      <alignment horizontal="center" wrapText="1"/>
    </xf>
    <xf numFmtId="0" fontId="38" fillId="0" borderId="0" xfId="0" applyFont="1" applyAlignment="1">
      <alignment horizontal="center" vertical="center" wrapText="1"/>
    </xf>
    <xf numFmtId="166" fontId="39" fillId="3" borderId="56" xfId="0" applyNumberFormat="1" applyFont="1" applyFill="1" applyBorder="1" applyAlignment="1">
      <alignment horizontal="center" vertical="center" wrapText="1"/>
    </xf>
    <xf numFmtId="0" fontId="41" fillId="0" borderId="0" xfId="0" applyFont="1" applyAlignment="1">
      <alignment horizontal="center" vertical="center" wrapText="1"/>
    </xf>
    <xf numFmtId="0" fontId="42" fillId="0" borderId="60" xfId="0" applyFont="1" applyBorder="1" applyAlignment="1">
      <alignment vertical="center" wrapText="1"/>
    </xf>
    <xf numFmtId="0" fontId="43" fillId="0" borderId="60" xfId="0" applyFont="1" applyBorder="1" applyAlignment="1">
      <alignment vertical="center" wrapText="1"/>
    </xf>
    <xf numFmtId="0" fontId="33" fillId="0" borderId="60" xfId="0" applyFont="1" applyBorder="1" applyAlignment="1">
      <alignment vertical="center" wrapText="1"/>
    </xf>
    <xf numFmtId="0" fontId="44" fillId="0" borderId="60" xfId="0" applyFont="1" applyBorder="1" applyAlignment="1">
      <alignment vertical="center" wrapText="1"/>
    </xf>
    <xf numFmtId="0" fontId="42" fillId="0" borderId="60" xfId="0" applyFont="1" applyBorder="1" applyAlignment="1">
      <alignment horizontal="center" vertical="center" wrapText="1"/>
    </xf>
    <xf numFmtId="0" fontId="42" fillId="0" borderId="61" xfId="0" applyFont="1" applyBorder="1" applyAlignment="1">
      <alignment vertical="center" wrapText="1"/>
    </xf>
    <xf numFmtId="0" fontId="42" fillId="0" borderId="62" xfId="0" applyFont="1" applyBorder="1" applyAlignment="1">
      <alignment vertical="center" wrapText="1"/>
    </xf>
    <xf numFmtId="0" fontId="0" fillId="0" borderId="0" xfId="0" applyFont="1" applyAlignment="1"/>
    <xf numFmtId="0" fontId="17" fillId="4" borderId="70" xfId="0" applyFont="1" applyFill="1" applyBorder="1" applyAlignment="1">
      <alignment horizontal="center" vertical="center" wrapText="1"/>
    </xf>
    <xf numFmtId="0" fontId="17" fillId="0" borderId="70" xfId="0" applyFont="1" applyFill="1" applyBorder="1" applyAlignment="1">
      <alignment horizontal="center" vertical="center" wrapText="1"/>
    </xf>
    <xf numFmtId="0" fontId="17" fillId="4" borderId="69" xfId="0" applyFont="1" applyFill="1" applyBorder="1" applyAlignment="1">
      <alignment horizontal="center" vertical="center" wrapText="1"/>
    </xf>
    <xf numFmtId="0" fontId="17" fillId="4" borderId="70" xfId="0" applyFont="1" applyFill="1" applyBorder="1" applyAlignment="1">
      <alignment horizontal="center"/>
    </xf>
    <xf numFmtId="0" fontId="3" fillId="4" borderId="70" xfId="0" applyFont="1" applyFill="1" applyBorder="1" applyAlignment="1">
      <alignment horizontal="center" vertical="center" wrapText="1"/>
    </xf>
    <xf numFmtId="0" fontId="17" fillId="4" borderId="65" xfId="0" applyFont="1" applyFill="1" applyBorder="1" applyAlignment="1">
      <alignment horizontal="center" vertical="center" wrapText="1"/>
    </xf>
    <xf numFmtId="0" fontId="17" fillId="4" borderId="65" xfId="0" applyFont="1" applyFill="1" applyBorder="1" applyAlignment="1">
      <alignment horizontal="left" vertical="center" wrapText="1"/>
    </xf>
    <xf numFmtId="166" fontId="13" fillId="3" borderId="72" xfId="0" applyNumberFormat="1" applyFont="1" applyFill="1" applyBorder="1" applyAlignment="1">
      <alignment horizontal="center" vertical="center" wrapText="1"/>
    </xf>
    <xf numFmtId="2" fontId="14" fillId="3" borderId="73" xfId="0" applyNumberFormat="1" applyFont="1" applyFill="1" applyBorder="1" applyAlignment="1">
      <alignment horizontal="center" vertical="center" wrapText="1"/>
    </xf>
    <xf numFmtId="4" fontId="13" fillId="3" borderId="73" xfId="0" applyNumberFormat="1" applyFont="1" applyFill="1" applyBorder="1" applyAlignment="1">
      <alignment horizontal="center" vertical="center" wrapText="1"/>
    </xf>
    <xf numFmtId="1" fontId="13" fillId="3" borderId="73" xfId="0" applyNumberFormat="1" applyFont="1" applyFill="1" applyBorder="1" applyAlignment="1">
      <alignment horizontal="center" vertical="center" wrapText="1"/>
    </xf>
    <xf numFmtId="167" fontId="13" fillId="3" borderId="73" xfId="0" applyNumberFormat="1" applyFont="1" applyFill="1" applyBorder="1" applyAlignment="1">
      <alignment horizontal="center" vertical="center" wrapText="1"/>
    </xf>
    <xf numFmtId="0" fontId="13" fillId="3" borderId="73" xfId="0" applyNumberFormat="1" applyFont="1" applyFill="1" applyBorder="1" applyAlignment="1">
      <alignment horizontal="center" vertical="center" wrapText="1"/>
    </xf>
    <xf numFmtId="0" fontId="13" fillId="3" borderId="73" xfId="0" applyFont="1" applyFill="1" applyBorder="1" applyAlignment="1">
      <alignment horizontal="center" vertical="center" wrapText="1"/>
    </xf>
    <xf numFmtId="168" fontId="13" fillId="3" borderId="73" xfId="0" applyNumberFormat="1" applyFont="1" applyFill="1" applyBorder="1" applyAlignment="1">
      <alignment horizontal="center" vertical="center" wrapText="1"/>
    </xf>
    <xf numFmtId="4" fontId="13" fillId="3" borderId="74" xfId="0" applyNumberFormat="1" applyFont="1" applyFill="1" applyBorder="1" applyAlignment="1">
      <alignment horizontal="center" vertical="center" wrapText="1"/>
    </xf>
    <xf numFmtId="4" fontId="13" fillId="7" borderId="64" xfId="0" applyNumberFormat="1" applyFont="1" applyFill="1" applyBorder="1" applyAlignment="1">
      <alignment horizontal="center" vertical="center" wrapText="1"/>
    </xf>
    <xf numFmtId="0" fontId="17" fillId="4" borderId="66" xfId="0" applyFont="1" applyFill="1" applyBorder="1" applyAlignment="1">
      <alignment horizontal="center" vertical="center"/>
    </xf>
    <xf numFmtId="0" fontId="17" fillId="4" borderId="67" xfId="0" applyFont="1" applyFill="1" applyBorder="1" applyAlignment="1">
      <alignment horizontal="center" vertical="center"/>
    </xf>
    <xf numFmtId="0" fontId="17" fillId="4" borderId="67" xfId="0" applyFont="1" applyFill="1" applyBorder="1" applyAlignment="1">
      <alignment horizontal="center" wrapText="1"/>
    </xf>
    <xf numFmtId="0" fontId="17" fillId="4" borderId="68" xfId="0" applyFont="1" applyFill="1" applyBorder="1" applyAlignment="1">
      <alignment horizontal="center" wrapText="1"/>
    </xf>
    <xf numFmtId="0" fontId="17" fillId="4" borderId="69" xfId="0" applyFont="1" applyFill="1" applyBorder="1" applyAlignment="1">
      <alignment horizontal="center" vertical="center"/>
    </xf>
    <xf numFmtId="0" fontId="17" fillId="4" borderId="70" xfId="0" applyFont="1" applyFill="1" applyBorder="1" applyAlignment="1">
      <alignment horizontal="center" wrapText="1"/>
    </xf>
    <xf numFmtId="0" fontId="17" fillId="0" borderId="80" xfId="0" applyFont="1" applyBorder="1" applyAlignment="1">
      <alignment horizontal="center" vertical="center"/>
    </xf>
    <xf numFmtId="0" fontId="17" fillId="0" borderId="81" xfId="0" applyFont="1" applyBorder="1" applyAlignment="1">
      <alignment horizontal="center" vertical="center"/>
    </xf>
    <xf numFmtId="0" fontId="17" fillId="0" borderId="81" xfId="0" applyFont="1" applyBorder="1" applyAlignment="1">
      <alignment horizontal="center" vertical="center" wrapText="1"/>
    </xf>
    <xf numFmtId="0" fontId="17" fillId="0" borderId="82" xfId="0" applyFont="1" applyBorder="1" applyAlignment="1">
      <alignment horizontal="center" vertical="center" wrapText="1"/>
    </xf>
    <xf numFmtId="0" fontId="17" fillId="0" borderId="63" xfId="0" applyFont="1" applyBorder="1" applyAlignment="1">
      <alignment horizontal="center" vertical="center"/>
    </xf>
    <xf numFmtId="0" fontId="17" fillId="0" borderId="83" xfId="0" applyFont="1" applyBorder="1" applyAlignment="1">
      <alignment horizontal="center" vertical="center" wrapText="1"/>
    </xf>
    <xf numFmtId="0" fontId="17" fillId="0" borderId="83" xfId="0" applyFont="1" applyBorder="1" applyAlignment="1">
      <alignment horizontal="center" vertical="center"/>
    </xf>
    <xf numFmtId="0" fontId="17" fillId="0" borderId="84" xfId="0" applyFont="1" applyBorder="1" applyAlignment="1">
      <alignment horizontal="center" vertical="center"/>
    </xf>
    <xf numFmtId="0" fontId="17" fillId="0" borderId="85" xfId="0" applyFont="1" applyBorder="1" applyAlignment="1">
      <alignment horizontal="center" vertical="center"/>
    </xf>
    <xf numFmtId="0" fontId="17" fillId="6" borderId="86" xfId="0" applyFont="1" applyFill="1" applyBorder="1" applyAlignment="1">
      <alignment horizontal="center" vertical="center" wrapText="1"/>
    </xf>
    <xf numFmtId="0" fontId="17" fillId="6" borderId="86" xfId="0" applyFont="1" applyFill="1" applyBorder="1" applyAlignment="1">
      <alignment horizontal="center"/>
    </xf>
    <xf numFmtId="0" fontId="17" fillId="6" borderId="87" xfId="0" applyFont="1" applyFill="1" applyBorder="1" applyAlignment="1">
      <alignment horizontal="center"/>
    </xf>
    <xf numFmtId="0" fontId="17" fillId="6" borderId="26" xfId="0" applyFont="1" applyFill="1" applyBorder="1" applyAlignment="1">
      <alignment horizontal="center" vertical="center" wrapText="1"/>
    </xf>
    <xf numFmtId="0" fontId="17" fillId="6" borderId="27" xfId="0" applyFont="1" applyFill="1" applyBorder="1" applyAlignment="1">
      <alignment horizontal="left" vertical="center" wrapText="1"/>
    </xf>
    <xf numFmtId="164" fontId="17" fillId="6" borderId="27" xfId="1" applyNumberFormat="1" applyFont="1" applyFill="1" applyBorder="1" applyAlignment="1">
      <alignment horizontal="center" vertical="center" wrapText="1"/>
    </xf>
    <xf numFmtId="4" fontId="17" fillId="6" borderId="27" xfId="0" applyNumberFormat="1" applyFont="1" applyFill="1" applyBorder="1" applyAlignment="1">
      <alignment horizontal="center" vertical="center" wrapText="1"/>
    </xf>
    <xf numFmtId="167" fontId="17" fillId="6" borderId="27" xfId="0" applyNumberFormat="1" applyFont="1" applyFill="1" applyBorder="1" applyAlignment="1">
      <alignment horizontal="center" vertical="center" wrapText="1"/>
    </xf>
    <xf numFmtId="0" fontId="17" fillId="6" borderId="27" xfId="0" applyFont="1" applyFill="1" applyBorder="1" applyAlignment="1">
      <alignment horizontal="center" vertical="center" wrapText="1"/>
    </xf>
    <xf numFmtId="168" fontId="17" fillId="6" borderId="27" xfId="0" applyNumberFormat="1" applyFont="1" applyFill="1" applyBorder="1" applyAlignment="1">
      <alignment horizontal="center" vertical="center" wrapText="1"/>
    </xf>
    <xf numFmtId="1" fontId="17" fillId="6" borderId="27" xfId="0" applyNumberFormat="1" applyFont="1" applyFill="1" applyBorder="1" applyAlignment="1">
      <alignment horizontal="center" vertical="center" wrapText="1"/>
    </xf>
    <xf numFmtId="2" fontId="17" fillId="6" borderId="27" xfId="0" applyNumberFormat="1" applyFont="1" applyFill="1" applyBorder="1" applyAlignment="1">
      <alignment horizontal="center" vertical="center" wrapText="1"/>
    </xf>
    <xf numFmtId="0" fontId="17" fillId="6" borderId="88" xfId="0" applyFont="1" applyFill="1" applyBorder="1" applyAlignment="1">
      <alignment horizontal="center" vertical="center" wrapText="1"/>
    </xf>
    <xf numFmtId="0" fontId="17" fillId="6" borderId="28" xfId="0" applyFont="1" applyFill="1" applyBorder="1" applyAlignment="1">
      <alignment horizontal="center" vertical="center" wrapText="1"/>
    </xf>
    <xf numFmtId="2" fontId="17" fillId="6" borderId="29" xfId="0" applyNumberFormat="1" applyFont="1" applyFill="1" applyBorder="1" applyAlignment="1">
      <alignment horizontal="left" vertical="center" wrapText="1"/>
    </xf>
    <xf numFmtId="164" fontId="17" fillId="6" borderId="29" xfId="1" applyNumberFormat="1" applyFont="1" applyFill="1" applyBorder="1" applyAlignment="1">
      <alignment horizontal="center" vertical="center" wrapText="1"/>
    </xf>
    <xf numFmtId="167" fontId="17" fillId="6" borderId="29" xfId="0" applyNumberFormat="1" applyFont="1" applyFill="1" applyBorder="1" applyAlignment="1">
      <alignment horizontal="center" vertical="center" wrapText="1"/>
    </xf>
    <xf numFmtId="168" fontId="17" fillId="6" borderId="29" xfId="0" applyNumberFormat="1" applyFont="1" applyFill="1" applyBorder="1" applyAlignment="1">
      <alignment horizontal="center" vertical="center" wrapText="1"/>
    </xf>
    <xf numFmtId="0" fontId="17" fillId="6" borderId="29" xfId="0" applyFont="1" applyFill="1" applyBorder="1" applyAlignment="1">
      <alignment horizontal="left" vertical="center" wrapText="1"/>
    </xf>
    <xf numFmtId="0" fontId="17" fillId="6" borderId="78" xfId="0" applyFont="1" applyFill="1" applyBorder="1" applyAlignment="1">
      <alignment horizontal="center" vertical="center" wrapText="1"/>
    </xf>
    <xf numFmtId="1" fontId="17" fillId="6" borderId="29" xfId="0" applyNumberFormat="1" applyFont="1" applyFill="1" applyBorder="1" applyAlignment="1">
      <alignment horizontal="center" vertical="center" wrapText="1"/>
    </xf>
    <xf numFmtId="0" fontId="17" fillId="6" borderId="29" xfId="0" applyNumberFormat="1" applyFont="1" applyFill="1" applyBorder="1" applyAlignment="1">
      <alignment horizontal="center" vertical="center" wrapText="1"/>
    </xf>
    <xf numFmtId="4" fontId="17" fillId="6" borderId="29" xfId="0" applyNumberFormat="1" applyFont="1" applyFill="1" applyBorder="1" applyAlignment="1">
      <alignment horizontal="center" vertical="center" wrapText="1"/>
    </xf>
    <xf numFmtId="0" fontId="17" fillId="6" borderId="28" xfId="0" applyNumberFormat="1" applyFont="1" applyFill="1" applyBorder="1" applyAlignment="1">
      <alignment horizontal="center" vertical="center" wrapText="1"/>
    </xf>
    <xf numFmtId="3" fontId="17" fillId="6" borderId="29" xfId="0" applyNumberFormat="1" applyFont="1" applyFill="1" applyBorder="1" applyAlignment="1">
      <alignment horizontal="center" vertical="center" wrapText="1"/>
    </xf>
    <xf numFmtId="2" fontId="17" fillId="6" borderId="29" xfId="0" applyNumberFormat="1" applyFont="1" applyFill="1" applyBorder="1" applyAlignment="1">
      <alignment horizontal="center" vertical="center" wrapText="1"/>
    </xf>
    <xf numFmtId="0" fontId="17" fillId="6" borderId="30" xfId="0" applyFont="1" applyFill="1" applyBorder="1" applyAlignment="1">
      <alignment horizontal="center" vertical="center" wrapText="1"/>
    </xf>
    <xf numFmtId="2" fontId="17" fillId="6" borderId="31" xfId="0" applyNumberFormat="1" applyFont="1" applyFill="1" applyBorder="1" applyAlignment="1">
      <alignment horizontal="left" vertical="center" wrapText="1"/>
    </xf>
    <xf numFmtId="164" fontId="17" fillId="6" borderId="31" xfId="1" applyNumberFormat="1" applyFont="1" applyFill="1" applyBorder="1" applyAlignment="1">
      <alignment horizontal="center" vertical="center" wrapText="1"/>
    </xf>
    <xf numFmtId="167" fontId="17" fillId="6" borderId="31" xfId="0" applyNumberFormat="1" applyFont="1" applyFill="1" applyBorder="1" applyAlignment="1">
      <alignment horizontal="center" vertical="center" wrapText="1"/>
    </xf>
    <xf numFmtId="168" fontId="17" fillId="6" borderId="31" xfId="0" applyNumberFormat="1" applyFont="1" applyFill="1" applyBorder="1" applyAlignment="1">
      <alignment horizontal="center" vertical="center" wrapText="1"/>
    </xf>
    <xf numFmtId="0" fontId="17" fillId="6" borderId="31" xfId="0" applyFont="1" applyFill="1" applyBorder="1" applyAlignment="1">
      <alignment horizontal="left" vertical="center" wrapText="1"/>
    </xf>
    <xf numFmtId="1" fontId="17" fillId="6" borderId="31" xfId="0" applyNumberFormat="1" applyFont="1" applyFill="1" applyBorder="1" applyAlignment="1">
      <alignment horizontal="center" vertical="center" wrapText="1"/>
    </xf>
    <xf numFmtId="0" fontId="17" fillId="6" borderId="31" xfId="0" applyNumberFormat="1" applyFont="1" applyFill="1" applyBorder="1" applyAlignment="1">
      <alignment horizontal="center" vertical="center" wrapText="1"/>
    </xf>
    <xf numFmtId="0" fontId="17" fillId="6" borderId="79" xfId="0" applyFont="1" applyFill="1" applyBorder="1" applyAlignment="1">
      <alignment horizontal="center" vertical="center" wrapText="1"/>
    </xf>
    <xf numFmtId="0" fontId="17" fillId="0" borderId="0" xfId="0" applyFont="1" applyFill="1" applyBorder="1" applyAlignment="1">
      <alignment horizontal="center" vertical="center" wrapText="1"/>
    </xf>
    <xf numFmtId="2" fontId="17" fillId="0" borderId="0" xfId="0" applyNumberFormat="1" applyFont="1" applyFill="1" applyBorder="1" applyAlignment="1">
      <alignment horizontal="left" vertical="center" wrapText="1"/>
    </xf>
    <xf numFmtId="164" fontId="17" fillId="0" borderId="0" xfId="1" applyNumberFormat="1" applyFont="1" applyFill="1" applyBorder="1" applyAlignment="1">
      <alignment horizontal="center" vertical="center" wrapText="1"/>
    </xf>
    <xf numFmtId="167" fontId="17" fillId="0" borderId="0" xfId="0" applyNumberFormat="1" applyFont="1" applyFill="1" applyBorder="1" applyAlignment="1">
      <alignment horizontal="center" vertical="center" wrapText="1"/>
    </xf>
    <xf numFmtId="168" fontId="17" fillId="0" borderId="0" xfId="0" applyNumberFormat="1" applyFont="1" applyFill="1" applyBorder="1" applyAlignment="1">
      <alignment horizontal="center" vertical="center" wrapText="1"/>
    </xf>
    <xf numFmtId="1" fontId="17" fillId="0" borderId="0" xfId="0" applyNumberFormat="1" applyFont="1" applyFill="1" applyBorder="1" applyAlignment="1">
      <alignment horizontal="center" vertical="center" wrapText="1"/>
    </xf>
    <xf numFmtId="0" fontId="17" fillId="0" borderId="0" xfId="0" applyNumberFormat="1" applyFont="1" applyFill="1" applyBorder="1" applyAlignment="1">
      <alignment horizontal="center" vertical="center" wrapText="1"/>
    </xf>
    <xf numFmtId="0" fontId="17" fillId="0" borderId="0" xfId="0" applyFont="1" applyFill="1" applyAlignment="1">
      <alignment horizontal="center"/>
    </xf>
    <xf numFmtId="0" fontId="17" fillId="0" borderId="0" xfId="0" applyFont="1" applyFill="1" applyAlignment="1">
      <alignment horizontal="center" vertical="center"/>
    </xf>
    <xf numFmtId="0" fontId="17" fillId="0" borderId="0" xfId="0" applyFont="1" applyFill="1" applyBorder="1" applyAlignment="1">
      <alignment horizontal="center" wrapText="1"/>
    </xf>
    <xf numFmtId="0" fontId="17" fillId="0" borderId="89" xfId="0" applyFont="1" applyBorder="1" applyAlignment="1">
      <alignment horizontal="center" vertical="center"/>
    </xf>
    <xf numFmtId="0" fontId="17" fillId="0" borderId="89" xfId="0" applyFont="1" applyBorder="1" applyAlignment="1">
      <alignment horizontal="center" vertical="center" wrapText="1"/>
    </xf>
    <xf numFmtId="0" fontId="17" fillId="0" borderId="89" xfId="0" applyFont="1" applyBorder="1" applyAlignment="1">
      <alignment horizontal="center" wrapText="1"/>
    </xf>
    <xf numFmtId="0" fontId="17" fillId="0" borderId="0" xfId="0" applyFont="1" applyFill="1" applyBorder="1" applyAlignment="1">
      <alignment horizontal="center" vertical="center"/>
    </xf>
    <xf numFmtId="0" fontId="17" fillId="0" borderId="0" xfId="0" applyFont="1" applyBorder="1" applyAlignment="1">
      <alignment horizontal="center" vertical="center"/>
    </xf>
    <xf numFmtId="0" fontId="17" fillId="0" borderId="0" xfId="0" applyFont="1" applyBorder="1" applyAlignment="1">
      <alignment horizontal="center" vertical="center" wrapText="1"/>
    </xf>
    <xf numFmtId="0" fontId="17" fillId="0" borderId="39" xfId="0" applyFont="1" applyFill="1" applyBorder="1" applyAlignment="1">
      <alignment horizontal="left" vertical="center" wrapText="1"/>
    </xf>
    <xf numFmtId="167" fontId="17" fillId="0" borderId="44" xfId="0" applyNumberFormat="1" applyFont="1" applyFill="1" applyBorder="1" applyAlignment="1">
      <alignment horizontal="center" vertical="center" wrapText="1"/>
    </xf>
    <xf numFmtId="0" fontId="17" fillId="0" borderId="44" xfId="0" applyFont="1" applyFill="1" applyBorder="1" applyAlignment="1">
      <alignment horizontal="center" vertical="center" wrapText="1"/>
    </xf>
    <xf numFmtId="168" fontId="17" fillId="0" borderId="44" xfId="0" applyNumberFormat="1" applyFont="1" applyFill="1" applyBorder="1" applyAlignment="1">
      <alignment horizontal="center" vertical="center" wrapText="1"/>
    </xf>
    <xf numFmtId="0" fontId="17" fillId="0" borderId="44" xfId="0" applyFont="1" applyFill="1" applyBorder="1" applyAlignment="1">
      <alignment horizontal="left" vertical="center" wrapText="1"/>
    </xf>
    <xf numFmtId="0" fontId="17" fillId="0" borderId="91" xfId="0" applyFont="1" applyFill="1" applyBorder="1" applyAlignment="1">
      <alignment horizontal="center" vertical="center" wrapText="1"/>
    </xf>
    <xf numFmtId="0" fontId="17" fillId="4" borderId="92" xfId="0" applyFont="1" applyFill="1" applyBorder="1" applyAlignment="1">
      <alignment horizontal="center" vertical="center"/>
    </xf>
    <xf numFmtId="0" fontId="17" fillId="4" borderId="44" xfId="0" applyFont="1" applyFill="1" applyBorder="1" applyAlignment="1">
      <alignment horizontal="center" vertical="center"/>
    </xf>
    <xf numFmtId="0" fontId="17" fillId="4" borderId="44" xfId="0" applyFont="1" applyFill="1" applyBorder="1" applyAlignment="1">
      <alignment horizontal="center" wrapText="1"/>
    </xf>
    <xf numFmtId="0" fontId="17" fillId="4" borderId="91" xfId="0" applyFont="1" applyFill="1" applyBorder="1" applyAlignment="1">
      <alignment horizontal="center" wrapText="1"/>
    </xf>
    <xf numFmtId="0" fontId="0" fillId="0" borderId="0" xfId="0" applyFill="1" applyAlignment="1">
      <alignment horizontal="center" vertical="center"/>
    </xf>
    <xf numFmtId="0" fontId="17" fillId="0" borderId="28" xfId="0" applyFont="1" applyBorder="1" applyAlignment="1">
      <alignment horizontal="center" vertical="center"/>
    </xf>
    <xf numFmtId="0" fontId="17" fillId="0" borderId="30" xfId="0" applyFont="1" applyBorder="1" applyAlignment="1">
      <alignment horizontal="center" vertical="center"/>
    </xf>
    <xf numFmtId="0" fontId="17" fillId="6" borderId="42" xfId="0" applyFont="1" applyFill="1" applyBorder="1" applyAlignment="1">
      <alignment horizontal="center" vertical="center"/>
    </xf>
    <xf numFmtId="0" fontId="17" fillId="6" borderId="43" xfId="0" applyFont="1" applyFill="1" applyBorder="1" applyAlignment="1">
      <alignment horizontal="center" vertical="center"/>
    </xf>
    <xf numFmtId="0" fontId="17" fillId="0" borderId="65" xfId="0" applyFont="1" applyFill="1" applyBorder="1" applyAlignment="1">
      <alignment horizontal="center" vertical="center" wrapText="1"/>
    </xf>
    <xf numFmtId="0" fontId="17" fillId="0" borderId="65" xfId="0" applyFont="1" applyFill="1" applyBorder="1" applyAlignment="1">
      <alignment horizontal="left" vertical="center" wrapText="1"/>
    </xf>
    <xf numFmtId="0" fontId="17" fillId="4" borderId="28" xfId="0" applyFont="1" applyFill="1" applyBorder="1" applyAlignment="1">
      <alignment horizontal="center" vertical="center"/>
    </xf>
    <xf numFmtId="0" fontId="17" fillId="4" borderId="63" xfId="0" applyFont="1" applyFill="1" applyBorder="1" applyAlignment="1">
      <alignment horizontal="center" vertical="center"/>
    </xf>
    <xf numFmtId="0" fontId="17" fillId="4" borderId="29" xfId="0" applyFont="1" applyFill="1" applyBorder="1" applyAlignment="1">
      <alignment vertical="center"/>
    </xf>
    <xf numFmtId="0" fontId="17" fillId="4" borderId="29" xfId="0" applyFont="1" applyFill="1" applyBorder="1" applyAlignment="1">
      <alignment horizontal="center" vertical="center"/>
    </xf>
    <xf numFmtId="0" fontId="17" fillId="4" borderId="83" xfId="0" applyFont="1" applyFill="1" applyBorder="1" applyAlignment="1">
      <alignment horizontal="center" vertical="center"/>
    </xf>
    <xf numFmtId="170" fontId="3" fillId="0" borderId="0" xfId="0" applyNumberFormat="1" applyFont="1" applyFill="1" applyAlignment="1">
      <alignment horizontal="center" vertical="center" wrapText="1"/>
    </xf>
    <xf numFmtId="170" fontId="13" fillId="3" borderId="73" xfId="0" applyNumberFormat="1" applyFont="1" applyFill="1" applyBorder="1" applyAlignment="1">
      <alignment horizontal="center" vertical="center" wrapText="1"/>
    </xf>
    <xf numFmtId="170" fontId="17" fillId="4" borderId="65" xfId="1" applyNumberFormat="1" applyFont="1" applyFill="1" applyBorder="1" applyAlignment="1">
      <alignment horizontal="center" vertical="center" wrapText="1"/>
    </xf>
    <xf numFmtId="170" fontId="17" fillId="4" borderId="40" xfId="1" applyNumberFormat="1" applyFont="1" applyFill="1" applyBorder="1" applyAlignment="1">
      <alignment horizontal="center" vertical="center" wrapText="1"/>
    </xf>
    <xf numFmtId="170" fontId="17" fillId="0" borderId="40" xfId="1" applyNumberFormat="1" applyFont="1" applyFill="1" applyBorder="1" applyAlignment="1">
      <alignment horizontal="center" vertical="center" wrapText="1"/>
    </xf>
    <xf numFmtId="170" fontId="3" fillId="4" borderId="40" xfId="1" applyNumberFormat="1" applyFont="1" applyFill="1" applyBorder="1" applyAlignment="1">
      <alignment horizontal="center" vertical="center" wrapText="1"/>
    </xf>
    <xf numFmtId="170" fontId="17" fillId="0" borderId="65" xfId="1" applyNumberFormat="1" applyFont="1" applyFill="1" applyBorder="1" applyAlignment="1">
      <alignment horizontal="center" vertical="center" wrapText="1"/>
    </xf>
    <xf numFmtId="170" fontId="17" fillId="0" borderId="44" xfId="1" applyNumberFormat="1" applyFont="1" applyFill="1" applyBorder="1" applyAlignment="1">
      <alignment horizontal="center" vertical="center" wrapText="1"/>
    </xf>
    <xf numFmtId="171" fontId="17" fillId="0" borderId="40" xfId="1" applyNumberFormat="1" applyFont="1" applyFill="1" applyBorder="1" applyAlignment="1">
      <alignment horizontal="center" vertical="center" wrapText="1"/>
    </xf>
    <xf numFmtId="170" fontId="17" fillId="4" borderId="40" xfId="0" applyNumberFormat="1" applyFont="1" applyFill="1" applyBorder="1" applyAlignment="1">
      <alignment horizontal="left" vertical="center" wrapText="1"/>
    </xf>
    <xf numFmtId="170" fontId="3" fillId="4" borderId="0" xfId="0" applyNumberFormat="1" applyFont="1" applyFill="1" applyAlignment="1">
      <alignment horizontal="center" vertical="center" wrapText="1"/>
    </xf>
    <xf numFmtId="170" fontId="36" fillId="5" borderId="47" xfId="0" applyNumberFormat="1" applyFont="1" applyFill="1" applyBorder="1" applyAlignment="1">
      <alignment horizontal="center" vertical="center" wrapText="1"/>
    </xf>
    <xf numFmtId="166" fontId="39" fillId="3" borderId="94" xfId="0" applyNumberFormat="1" applyFont="1" applyFill="1" applyBorder="1" applyAlignment="1">
      <alignment horizontal="center" vertical="center" wrapText="1"/>
    </xf>
    <xf numFmtId="0" fontId="49" fillId="0" borderId="95" xfId="0" applyFont="1" applyBorder="1" applyAlignment="1"/>
    <xf numFmtId="0" fontId="49" fillId="0" borderId="96" xfId="0" applyFont="1" applyBorder="1" applyAlignment="1"/>
    <xf numFmtId="0" fontId="49" fillId="0" borderId="97" xfId="0" applyFont="1" applyBorder="1" applyAlignment="1"/>
    <xf numFmtId="2" fontId="17" fillId="0" borderId="40" xfId="0" applyNumberFormat="1" applyFont="1" applyFill="1" applyBorder="1" applyAlignment="1">
      <alignment horizontal="center" vertical="center" wrapText="1"/>
    </xf>
    <xf numFmtId="0" fontId="6" fillId="0" borderId="0" xfId="0" quotePrefix="1" applyFont="1" applyBorder="1" applyAlignment="1">
      <alignment vertical="center"/>
    </xf>
    <xf numFmtId="0" fontId="3" fillId="0" borderId="98" xfId="0" applyFont="1" applyBorder="1" applyAlignment="1">
      <alignment horizontal="center" vertical="center" wrapText="1"/>
    </xf>
    <xf numFmtId="0" fontId="3" fillId="0" borderId="98" xfId="0" applyFont="1" applyBorder="1" applyAlignment="1">
      <alignment horizontal="left" vertical="center" wrapText="1"/>
    </xf>
    <xf numFmtId="0" fontId="17" fillId="4" borderId="0" xfId="0" applyFont="1" applyFill="1" applyBorder="1" applyAlignment="1">
      <alignment horizontal="center" vertical="center" wrapText="1"/>
    </xf>
    <xf numFmtId="0" fontId="17" fillId="4" borderId="0" xfId="0" applyFont="1" applyFill="1" applyBorder="1" applyAlignment="1">
      <alignment horizontal="center" vertical="center"/>
    </xf>
    <xf numFmtId="0" fontId="17" fillId="4" borderId="0" xfId="0" applyFont="1" applyFill="1" applyBorder="1" applyAlignment="1">
      <alignment wrapText="1"/>
    </xf>
    <xf numFmtId="167" fontId="17" fillId="4" borderId="65" xfId="0" applyNumberFormat="1" applyFont="1" applyFill="1" applyBorder="1" applyAlignment="1">
      <alignment horizontal="center" vertical="center" wrapText="1"/>
    </xf>
    <xf numFmtId="168" fontId="17" fillId="4" borderId="65" xfId="0" applyNumberFormat="1" applyFont="1" applyFill="1" applyBorder="1" applyAlignment="1">
      <alignment horizontal="center" vertical="center" wrapText="1"/>
    </xf>
    <xf numFmtId="0" fontId="17" fillId="4" borderId="71" xfId="0" applyFont="1" applyFill="1" applyBorder="1" applyAlignment="1">
      <alignment horizontal="center" vertical="center" wrapText="1"/>
    </xf>
    <xf numFmtId="0" fontId="17" fillId="6" borderId="41" xfId="0" applyFont="1" applyFill="1" applyBorder="1" applyAlignment="1">
      <alignment horizontal="center" vertical="center"/>
    </xf>
    <xf numFmtId="0" fontId="17" fillId="4" borderId="63" xfId="0" applyFont="1" applyFill="1" applyBorder="1" applyAlignment="1">
      <alignment horizontal="center" vertical="center" wrapText="1"/>
    </xf>
    <xf numFmtId="0" fontId="6" fillId="0" borderId="0" xfId="0" quotePrefix="1" applyFont="1" applyBorder="1" applyAlignment="1">
      <alignment horizontal="center" vertical="center" wrapText="1"/>
    </xf>
    <xf numFmtId="0" fontId="6" fillId="0" borderId="0" xfId="0" quotePrefix="1" applyFont="1" applyBorder="1" applyAlignment="1">
      <alignment vertical="center" wrapText="1"/>
    </xf>
    <xf numFmtId="0" fontId="6" fillId="0" borderId="0" xfId="0" applyFont="1" applyBorder="1" applyAlignment="1">
      <alignment horizontal="left" vertical="center"/>
    </xf>
    <xf numFmtId="0" fontId="17" fillId="4" borderId="29" xfId="0" applyFont="1" applyFill="1" applyBorder="1" applyAlignment="1">
      <alignment horizontal="center" vertical="center" wrapText="1"/>
    </xf>
    <xf numFmtId="0" fontId="17" fillId="4" borderId="29" xfId="0" applyFont="1" applyFill="1" applyBorder="1" applyAlignment="1">
      <alignment horizontal="left" wrapText="1"/>
    </xf>
    <xf numFmtId="2" fontId="17" fillId="4" borderId="29" xfId="0" applyNumberFormat="1" applyFont="1" applyFill="1" applyBorder="1" applyAlignment="1">
      <alignment horizontal="left" vertical="center" wrapText="1"/>
    </xf>
    <xf numFmtId="0" fontId="17" fillId="0" borderId="42" xfId="0" applyFont="1" applyBorder="1" applyAlignment="1">
      <alignment horizontal="center" vertical="center"/>
    </xf>
    <xf numFmtId="0" fontId="4" fillId="0" borderId="0" xfId="0" applyFont="1" applyBorder="1" applyAlignment="1">
      <alignment horizontal="center" vertical="center" wrapText="1"/>
    </xf>
    <xf numFmtId="0" fontId="17" fillId="4" borderId="28" xfId="0" applyFont="1" applyFill="1" applyBorder="1" applyAlignment="1">
      <alignment horizontal="center" vertical="center" wrapText="1"/>
    </xf>
    <xf numFmtId="0" fontId="17" fillId="4" borderId="29" xfId="0" applyFont="1" applyFill="1" applyBorder="1" applyAlignment="1">
      <alignment horizontal="left" vertical="center" wrapText="1"/>
    </xf>
    <xf numFmtId="0" fontId="17" fillId="4" borderId="29" xfId="0" applyFont="1" applyFill="1" applyBorder="1" applyAlignment="1">
      <alignment horizontal="center" wrapText="1"/>
    </xf>
    <xf numFmtId="0" fontId="17" fillId="4" borderId="83" xfId="0" applyFont="1" applyFill="1" applyBorder="1" applyAlignment="1">
      <alignment horizontal="center" wrapText="1"/>
    </xf>
    <xf numFmtId="0" fontId="32" fillId="0" borderId="32" xfId="4" applyBorder="1" applyAlignment="1" applyProtection="1">
      <alignment vertical="center" wrapText="1"/>
    </xf>
    <xf numFmtId="0" fontId="32" fillId="0" borderId="33" xfId="4" applyBorder="1" applyAlignment="1" applyProtection="1">
      <alignment vertical="center" wrapText="1"/>
    </xf>
    <xf numFmtId="0" fontId="32" fillId="0" borderId="34" xfId="4" applyBorder="1" applyAlignment="1" applyProtection="1">
      <alignment vertical="center" wrapText="1"/>
    </xf>
    <xf numFmtId="0" fontId="32" fillId="0" borderId="1" xfId="4" applyBorder="1" applyAlignment="1" applyProtection="1">
      <alignment vertical="center" wrapText="1"/>
    </xf>
    <xf numFmtId="0" fontId="32" fillId="0" borderId="58" xfId="4" applyBorder="1" applyAlignment="1" applyProtection="1">
      <alignment vertical="center" wrapText="1"/>
    </xf>
    <xf numFmtId="0" fontId="32" fillId="0" borderId="57" xfId="4" applyBorder="1" applyAlignment="1" applyProtection="1">
      <alignment vertical="center" wrapText="1"/>
    </xf>
    <xf numFmtId="0" fontId="32" fillId="0" borderId="59" xfId="4" applyBorder="1" applyAlignment="1" applyProtection="1">
      <alignment vertical="center" wrapText="1"/>
    </xf>
    <xf numFmtId="0" fontId="32" fillId="0" borderId="60" xfId="4" applyBorder="1" applyAlignment="1" applyProtection="1">
      <alignment vertical="center" wrapText="1"/>
    </xf>
    <xf numFmtId="0" fontId="32" fillId="0" borderId="60" xfId="4" applyBorder="1" applyAlignment="1" applyProtection="1">
      <alignment horizontal="left" vertical="center" wrapText="1"/>
    </xf>
    <xf numFmtId="0" fontId="17" fillId="0" borderId="0" xfId="0" applyFont="1" applyFill="1" applyBorder="1" applyAlignment="1">
      <alignment horizontal="left" vertical="center" wrapText="1"/>
    </xf>
    <xf numFmtId="0" fontId="0" fillId="4" borderId="0" xfId="0" applyFill="1" applyAlignment="1">
      <alignment horizontal="center" vertical="center"/>
    </xf>
    <xf numFmtId="165" fontId="17" fillId="4" borderId="40" xfId="0" applyNumberFormat="1" applyFont="1" applyFill="1" applyBorder="1"/>
    <xf numFmtId="0" fontId="17" fillId="4" borderId="70" xfId="0" applyFont="1" applyFill="1" applyBorder="1"/>
    <xf numFmtId="0" fontId="17" fillId="4" borderId="70" xfId="0" applyFont="1" applyFill="1" applyBorder="1" applyAlignment="1">
      <alignment horizontal="center" vertical="center"/>
    </xf>
    <xf numFmtId="170" fontId="17" fillId="4" borderId="40" xfId="0" applyNumberFormat="1" applyFont="1" applyFill="1" applyBorder="1" applyAlignment="1">
      <alignment horizontal="center" vertical="center"/>
    </xf>
    <xf numFmtId="167" fontId="17" fillId="4" borderId="40" xfId="0" applyNumberFormat="1" applyFont="1" applyFill="1" applyBorder="1" applyAlignment="1">
      <alignment horizontal="center" vertical="center"/>
    </xf>
    <xf numFmtId="170" fontId="17" fillId="4" borderId="29" xfId="1" applyNumberFormat="1" applyFont="1" applyFill="1" applyBorder="1" applyAlignment="1">
      <alignment horizontal="center" vertical="center" wrapText="1"/>
    </xf>
    <xf numFmtId="0" fontId="17" fillId="4" borderId="104" xfId="0" applyFont="1" applyFill="1" applyBorder="1" applyAlignment="1">
      <alignment horizontal="center" vertical="center" wrapText="1"/>
    </xf>
    <xf numFmtId="168" fontId="17" fillId="4" borderId="105" xfId="0" applyNumberFormat="1" applyFont="1" applyFill="1" applyBorder="1" applyAlignment="1">
      <alignment horizontal="center" vertical="center" wrapText="1"/>
    </xf>
    <xf numFmtId="0" fontId="17" fillId="4" borderId="105" xfId="0" applyFont="1" applyFill="1" applyBorder="1" applyAlignment="1">
      <alignment horizontal="center" vertical="center" wrapText="1"/>
    </xf>
    <xf numFmtId="0" fontId="17" fillId="4" borderId="103" xfId="0" applyFont="1" applyFill="1" applyBorder="1" applyAlignment="1">
      <alignment horizontal="left" vertical="center" wrapText="1"/>
    </xf>
    <xf numFmtId="168" fontId="17" fillId="4" borderId="29" xfId="0" applyNumberFormat="1" applyFont="1" applyFill="1" applyBorder="1" applyAlignment="1">
      <alignment horizontal="center" vertical="center" wrapText="1"/>
    </xf>
    <xf numFmtId="0" fontId="35" fillId="4" borderId="0" xfId="0" applyFont="1" applyFill="1"/>
    <xf numFmtId="0" fontId="0" fillId="0" borderId="0" xfId="0" applyAlignment="1">
      <alignment horizontal="left" vertical="center" wrapText="1"/>
    </xf>
    <xf numFmtId="0" fontId="17" fillId="4" borderId="67" xfId="0" applyFont="1" applyFill="1" applyBorder="1" applyAlignment="1">
      <alignment horizontal="left" vertical="center" wrapText="1"/>
    </xf>
    <xf numFmtId="0" fontId="17" fillId="4" borderId="0" xfId="0" applyFont="1" applyFill="1" applyBorder="1" applyAlignment="1">
      <alignment horizontal="left" vertical="center" wrapText="1"/>
    </xf>
    <xf numFmtId="0" fontId="0" fillId="4" borderId="40" xfId="0" applyFill="1" applyBorder="1" applyAlignment="1">
      <alignment horizontal="left" vertical="center"/>
    </xf>
    <xf numFmtId="0" fontId="17" fillId="4" borderId="44" xfId="0" applyFont="1" applyFill="1" applyBorder="1" applyAlignment="1">
      <alignment horizontal="left" vertical="center" wrapText="1"/>
    </xf>
    <xf numFmtId="0" fontId="17" fillId="0" borderId="0" xfId="0" applyFont="1" applyAlignment="1">
      <alignment horizontal="left" wrapText="1"/>
    </xf>
    <xf numFmtId="2" fontId="14" fillId="3" borderId="23" xfId="0" applyNumberFormat="1" applyFont="1" applyFill="1" applyBorder="1" applyAlignment="1">
      <alignment horizontal="left" vertical="center" wrapText="1"/>
    </xf>
    <xf numFmtId="0" fontId="17" fillId="0" borderId="29" xfId="0" applyFont="1" applyBorder="1" applyAlignment="1">
      <alignment horizontal="left" wrapText="1"/>
    </xf>
    <xf numFmtId="0" fontId="17" fillId="0" borderId="31" xfId="0" applyFont="1" applyBorder="1" applyAlignment="1">
      <alignment horizontal="left" wrapText="1"/>
    </xf>
    <xf numFmtId="0" fontId="17" fillId="6" borderId="24" xfId="0" applyFont="1" applyFill="1" applyBorder="1" applyAlignment="1">
      <alignment horizontal="left" wrapText="1"/>
    </xf>
    <xf numFmtId="0" fontId="17" fillId="6" borderId="44" xfId="0" applyFont="1" applyFill="1" applyBorder="1" applyAlignment="1">
      <alignment horizontal="left"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17" fillId="0" borderId="31" xfId="0" applyFont="1" applyBorder="1" applyAlignment="1">
      <alignment horizontal="left" vertical="center" wrapText="1"/>
    </xf>
    <xf numFmtId="0" fontId="17" fillId="0" borderId="41" xfId="0" applyFont="1" applyBorder="1" applyAlignment="1">
      <alignment horizontal="left" vertical="center" wrapText="1"/>
    </xf>
    <xf numFmtId="0" fontId="17" fillId="6" borderId="24" xfId="0" applyFont="1" applyFill="1" applyBorder="1" applyAlignment="1">
      <alignment horizontal="left" vertical="center" wrapText="1"/>
    </xf>
    <xf numFmtId="0" fontId="17" fillId="6" borderId="44" xfId="0" applyFont="1" applyFill="1" applyBorder="1" applyAlignment="1">
      <alignment horizontal="left" vertical="center" wrapText="1"/>
    </xf>
    <xf numFmtId="0" fontId="3" fillId="5" borderId="45" xfId="0" applyFont="1" applyFill="1" applyBorder="1" applyAlignment="1">
      <alignment horizontal="left" wrapText="1"/>
    </xf>
    <xf numFmtId="0" fontId="3" fillId="5" borderId="45" xfId="0" applyFont="1" applyFill="1" applyBorder="1" applyAlignment="1">
      <alignment horizontal="left" vertical="center" wrapText="1"/>
    </xf>
    <xf numFmtId="0" fontId="17" fillId="5" borderId="0" xfId="0" applyFont="1" applyFill="1" applyAlignment="1">
      <alignment horizontal="left" vertical="center" wrapText="1"/>
    </xf>
    <xf numFmtId="0" fontId="17" fillId="0" borderId="81" xfId="0" applyFont="1" applyBorder="1" applyAlignment="1">
      <alignment horizontal="left" wrapText="1"/>
    </xf>
    <xf numFmtId="0" fontId="17" fillId="0" borderId="89" xfId="0" applyFont="1" applyBorder="1" applyAlignment="1">
      <alignment horizontal="left" wrapText="1"/>
    </xf>
    <xf numFmtId="0" fontId="17" fillId="0" borderId="0" xfId="0" applyFont="1" applyBorder="1" applyAlignment="1">
      <alignment horizontal="left" wrapText="1"/>
    </xf>
    <xf numFmtId="0" fontId="17" fillId="6" borderId="29" xfId="0" applyFont="1" applyFill="1" applyBorder="1" applyAlignment="1">
      <alignment horizontal="left" wrapText="1"/>
    </xf>
    <xf numFmtId="0" fontId="17" fillId="6" borderId="31" xfId="0" applyFont="1" applyFill="1" applyBorder="1" applyAlignment="1">
      <alignment horizontal="left" wrapText="1"/>
    </xf>
    <xf numFmtId="0" fontId="17" fillId="0" borderId="0" xfId="0" applyFont="1" applyFill="1" applyBorder="1" applyAlignment="1">
      <alignment horizontal="left" wrapText="1"/>
    </xf>
    <xf numFmtId="0" fontId="17" fillId="5" borderId="90" xfId="0" applyFont="1" applyFill="1" applyBorder="1" applyAlignment="1">
      <alignment horizontal="left" wrapText="1"/>
    </xf>
    <xf numFmtId="0" fontId="17" fillId="0" borderId="106" xfId="0" applyFont="1" applyBorder="1" applyAlignment="1">
      <alignment horizontal="center" vertical="center" wrapText="1"/>
    </xf>
    <xf numFmtId="0" fontId="17" fillId="0" borderId="107" xfId="0" applyFont="1" applyBorder="1" applyAlignment="1">
      <alignment horizontal="left" vertical="center" wrapText="1"/>
    </xf>
    <xf numFmtId="0" fontId="17" fillId="6" borderId="106" xfId="0" applyFont="1" applyFill="1" applyBorder="1" applyAlignment="1">
      <alignment horizontal="center" vertical="center"/>
    </xf>
    <xf numFmtId="0" fontId="17" fillId="6" borderId="108" xfId="0" applyFont="1" applyFill="1" applyBorder="1" applyAlignment="1">
      <alignment horizontal="center" vertical="center" wrapText="1"/>
    </xf>
    <xf numFmtId="0" fontId="17" fillId="6" borderId="109" xfId="0" applyFont="1" applyFill="1" applyBorder="1" applyAlignment="1">
      <alignment horizontal="center" vertical="center"/>
    </xf>
    <xf numFmtId="0" fontId="17" fillId="4" borderId="27" xfId="0" applyFont="1" applyFill="1" applyBorder="1" applyAlignment="1">
      <alignment horizontal="center" vertical="center"/>
    </xf>
    <xf numFmtId="0" fontId="17" fillId="4" borderId="27" xfId="2" applyNumberFormat="1" applyFont="1" applyFill="1" applyBorder="1" applyAlignment="1">
      <alignment horizontal="left" vertical="center" wrapText="1"/>
    </xf>
    <xf numFmtId="0" fontId="17" fillId="4" borderId="31" xfId="2" applyNumberFormat="1" applyFont="1" applyFill="1" applyBorder="1" applyAlignment="1">
      <alignment horizontal="left" vertical="center" wrapText="1"/>
    </xf>
    <xf numFmtId="0" fontId="17" fillId="4" borderId="93" xfId="0" applyFont="1" applyFill="1" applyBorder="1" applyAlignment="1">
      <alignment horizontal="center" vertical="center"/>
    </xf>
    <xf numFmtId="0" fontId="17" fillId="0" borderId="87" xfId="0" applyFont="1" applyBorder="1" applyAlignment="1">
      <alignment horizontal="center" vertical="center"/>
    </xf>
    <xf numFmtId="0" fontId="17" fillId="6" borderId="48" xfId="0" applyFont="1" applyFill="1" applyBorder="1" applyAlignment="1">
      <alignment horizontal="center" vertical="center" wrapText="1"/>
    </xf>
    <xf numFmtId="0" fontId="17" fillId="0" borderId="40" xfId="0" applyFont="1" applyBorder="1" applyAlignment="1">
      <alignment vertical="center" wrapText="1"/>
    </xf>
    <xf numFmtId="0" fontId="36" fillId="5" borderId="47" xfId="0" applyFont="1" applyFill="1" applyBorder="1" applyAlignment="1">
      <alignment horizontal="left" vertical="center" wrapText="1"/>
    </xf>
    <xf numFmtId="0" fontId="17" fillId="0" borderId="40" xfId="0" applyFont="1" applyBorder="1" applyAlignment="1">
      <alignment horizontal="left" vertical="center" wrapText="1"/>
    </xf>
    <xf numFmtId="0" fontId="17" fillId="5" borderId="47" xfId="0" applyFont="1" applyFill="1" applyBorder="1" applyAlignment="1">
      <alignment horizontal="left" vertical="center" wrapText="1"/>
    </xf>
    <xf numFmtId="0" fontId="17" fillId="6" borderId="40" xfId="0" applyFont="1" applyFill="1" applyBorder="1" applyAlignment="1">
      <alignment horizontal="left" vertical="center" wrapText="1"/>
    </xf>
    <xf numFmtId="0" fontId="17" fillId="0" borderId="49" xfId="0" applyFont="1" applyBorder="1" applyAlignment="1">
      <alignment horizontal="left" vertical="center" wrapText="1"/>
    </xf>
    <xf numFmtId="170" fontId="17" fillId="0" borderId="0" xfId="0" applyNumberFormat="1" applyFont="1" applyAlignment="1">
      <alignment horizontal="center" vertical="center"/>
    </xf>
    <xf numFmtId="170" fontId="17" fillId="0" borderId="40" xfId="0" applyNumberFormat="1" applyFont="1" applyBorder="1" applyAlignment="1">
      <alignment horizontal="center" vertical="center"/>
    </xf>
    <xf numFmtId="0" fontId="17" fillId="0" borderId="40" xfId="0" applyFont="1" applyBorder="1" applyAlignment="1">
      <alignment horizontal="center" vertical="center"/>
    </xf>
    <xf numFmtId="167" fontId="17" fillId="0" borderId="40" xfId="0" applyNumberFormat="1" applyFont="1" applyBorder="1" applyAlignment="1">
      <alignment horizontal="center" vertical="center"/>
    </xf>
    <xf numFmtId="167" fontId="17" fillId="0" borderId="0" xfId="0" applyNumberFormat="1" applyFont="1" applyAlignment="1">
      <alignment horizontal="center" vertical="center"/>
    </xf>
    <xf numFmtId="170" fontId="17" fillId="5" borderId="47" xfId="0" applyNumberFormat="1" applyFont="1" applyFill="1" applyBorder="1" applyAlignment="1">
      <alignment horizontal="center" vertical="center"/>
    </xf>
    <xf numFmtId="0" fontId="17" fillId="5" borderId="47" xfId="0" applyFont="1" applyFill="1" applyBorder="1" applyAlignment="1">
      <alignment horizontal="center" vertical="center"/>
    </xf>
    <xf numFmtId="167" fontId="17" fillId="5" borderId="47" xfId="0" applyNumberFormat="1" applyFont="1" applyFill="1" applyBorder="1" applyAlignment="1">
      <alignment horizontal="center" vertical="center"/>
    </xf>
    <xf numFmtId="170" fontId="17" fillId="6" borderId="40" xfId="0" applyNumberFormat="1" applyFont="1" applyFill="1" applyBorder="1" applyAlignment="1">
      <alignment horizontal="center" vertical="center"/>
    </xf>
    <xf numFmtId="0" fontId="17" fillId="6" borderId="40" xfId="0" applyFont="1" applyFill="1" applyBorder="1" applyAlignment="1">
      <alignment horizontal="center" vertical="center"/>
    </xf>
    <xf numFmtId="167" fontId="17" fillId="6" borderId="40" xfId="0" applyNumberFormat="1" applyFont="1" applyFill="1" applyBorder="1" applyAlignment="1">
      <alignment horizontal="center" vertical="center"/>
    </xf>
    <xf numFmtId="170" fontId="17" fillId="6" borderId="44" xfId="0" applyNumberFormat="1" applyFont="1" applyFill="1" applyBorder="1" applyAlignment="1">
      <alignment horizontal="center" vertical="center"/>
    </xf>
    <xf numFmtId="167" fontId="17" fillId="6" borderId="44" xfId="0" applyNumberFormat="1" applyFont="1" applyFill="1" applyBorder="1" applyAlignment="1">
      <alignment horizontal="center" vertical="center"/>
    </xf>
    <xf numFmtId="1" fontId="17" fillId="0" borderId="40" xfId="0" applyNumberFormat="1" applyFont="1" applyBorder="1" applyAlignment="1">
      <alignment horizontal="center" vertical="center"/>
    </xf>
    <xf numFmtId="0" fontId="36" fillId="5" borderId="110" xfId="0" applyFont="1" applyFill="1" applyBorder="1" applyAlignment="1">
      <alignment horizontal="center" vertical="center" wrapText="1"/>
    </xf>
    <xf numFmtId="0" fontId="17" fillId="0" borderId="111" xfId="0" applyFont="1" applyBorder="1" applyAlignment="1">
      <alignment horizontal="center" vertical="center"/>
    </xf>
    <xf numFmtId="0" fontId="17" fillId="0" borderId="112" xfId="0" applyFont="1" applyBorder="1" applyAlignment="1">
      <alignment horizontal="center" vertical="center"/>
    </xf>
    <xf numFmtId="0" fontId="17" fillId="0" borderId="43" xfId="0" applyFont="1" applyBorder="1" applyAlignment="1">
      <alignment horizontal="center" vertical="center"/>
    </xf>
    <xf numFmtId="0" fontId="17" fillId="0" borderId="44" xfId="0" applyFont="1" applyBorder="1" applyAlignment="1">
      <alignment horizontal="left" vertical="center" wrapText="1"/>
    </xf>
    <xf numFmtId="170" fontId="17" fillId="0" borderId="44" xfId="0" applyNumberFormat="1" applyFont="1" applyBorder="1" applyAlignment="1">
      <alignment horizontal="center" vertical="center"/>
    </xf>
    <xf numFmtId="0" fontId="17" fillId="0" borderId="44" xfId="0" applyFont="1" applyBorder="1" applyAlignment="1">
      <alignment horizontal="center" vertical="center"/>
    </xf>
    <xf numFmtId="167" fontId="17" fillId="0" borderId="44" xfId="0" applyNumberFormat="1" applyFont="1" applyBorder="1" applyAlignment="1">
      <alignment horizontal="center" vertical="center"/>
    </xf>
    <xf numFmtId="0" fontId="17" fillId="5" borderId="46" xfId="0" applyFont="1" applyFill="1" applyBorder="1" applyAlignment="1">
      <alignment horizontal="left" vertical="center"/>
    </xf>
    <xf numFmtId="0" fontId="17" fillId="6" borderId="111" xfId="0" applyFont="1" applyFill="1" applyBorder="1" applyAlignment="1">
      <alignment horizontal="center" vertical="center"/>
    </xf>
    <xf numFmtId="0" fontId="17" fillId="6" borderId="112" xfId="0" applyFont="1" applyFill="1" applyBorder="1" applyAlignment="1">
      <alignment horizontal="center" vertical="center"/>
    </xf>
    <xf numFmtId="0" fontId="17" fillId="4" borderId="113" xfId="0" applyFont="1" applyFill="1" applyBorder="1" applyAlignment="1">
      <alignment horizontal="left" vertical="center" wrapText="1"/>
    </xf>
    <xf numFmtId="0" fontId="17" fillId="4" borderId="102" xfId="0" applyFont="1" applyFill="1" applyBorder="1" applyAlignment="1">
      <alignment horizontal="left" wrapText="1"/>
    </xf>
    <xf numFmtId="0" fontId="17" fillId="4" borderId="83" xfId="0" applyFont="1" applyFill="1" applyBorder="1" applyAlignment="1">
      <alignment horizontal="left" wrapText="1"/>
    </xf>
    <xf numFmtId="0" fontId="17" fillId="4" borderId="83" xfId="0" applyFont="1" applyFill="1" applyBorder="1" applyAlignment="1">
      <alignment horizontal="left" vertical="center" wrapText="1"/>
    </xf>
    <xf numFmtId="0" fontId="17" fillId="4" borderId="114" xfId="0" applyFont="1" applyFill="1" applyBorder="1" applyAlignment="1">
      <alignment horizontal="left" vertical="center" wrapText="1"/>
    </xf>
    <xf numFmtId="0" fontId="17" fillId="0" borderId="115" xfId="0" applyFont="1" applyFill="1" applyBorder="1" applyAlignment="1">
      <alignment horizontal="center" vertical="center" wrapText="1"/>
    </xf>
    <xf numFmtId="0" fontId="17" fillId="4" borderId="116" xfId="0" applyFont="1" applyFill="1" applyBorder="1" applyAlignment="1">
      <alignment horizontal="center" vertical="center" wrapText="1"/>
    </xf>
    <xf numFmtId="0" fontId="17" fillId="4" borderId="117" xfId="0" applyFont="1" applyFill="1" applyBorder="1" applyAlignment="1">
      <alignment horizontal="center" vertical="center" wrapText="1"/>
    </xf>
    <xf numFmtId="0" fontId="17" fillId="0" borderId="117" xfId="0" applyFont="1" applyBorder="1" applyAlignment="1">
      <alignment horizontal="center" vertical="center"/>
    </xf>
    <xf numFmtId="0" fontId="17" fillId="0" borderId="116" xfId="0" applyFont="1" applyFill="1" applyBorder="1" applyAlignment="1">
      <alignment horizontal="center" vertical="center" wrapText="1"/>
    </xf>
    <xf numFmtId="0" fontId="17" fillId="4" borderId="118" xfId="0" applyFont="1" applyFill="1" applyBorder="1" applyAlignment="1">
      <alignment horizontal="center" vertical="center" wrapText="1"/>
    </xf>
    <xf numFmtId="164" fontId="10" fillId="0" borderId="8" xfId="0" applyNumberFormat="1" applyFont="1" applyBorder="1" applyAlignment="1">
      <alignment horizontal="center" vertical="center" wrapText="1"/>
    </xf>
    <xf numFmtId="164" fontId="10" fillId="0" borderId="9" xfId="0" applyNumberFormat="1" applyFont="1" applyBorder="1" applyAlignment="1">
      <alignment horizontal="center" vertical="center" wrapText="1"/>
    </xf>
    <xf numFmtId="0" fontId="10" fillId="2" borderId="17" xfId="0" quotePrefix="1" applyFont="1" applyFill="1" applyBorder="1" applyAlignment="1">
      <alignment horizontal="center" vertical="center" wrapText="1"/>
    </xf>
    <xf numFmtId="0" fontId="10" fillId="2" borderId="18" xfId="0" quotePrefix="1" applyFont="1" applyFill="1" applyBorder="1" applyAlignment="1">
      <alignment horizontal="center" vertical="center" wrapText="1"/>
    </xf>
    <xf numFmtId="0" fontId="4" fillId="0" borderId="0" xfId="0" applyFont="1" applyBorder="1" applyAlignment="1">
      <alignment horizontal="center" vertical="center" wrapText="1"/>
    </xf>
    <xf numFmtId="0" fontId="6" fillId="0" borderId="1" xfId="0" applyFont="1" applyBorder="1" applyAlignment="1">
      <alignment horizontal="left" vertical="center" wrapText="1"/>
    </xf>
    <xf numFmtId="0" fontId="6" fillId="0" borderId="2" xfId="0" applyFont="1" applyBorder="1" applyAlignment="1">
      <alignment horizontal="left" vertical="center" wrapText="1"/>
    </xf>
    <xf numFmtId="0" fontId="6" fillId="0" borderId="3" xfId="0" applyFont="1" applyBorder="1" applyAlignment="1">
      <alignment horizontal="left" vertical="center" wrapText="1"/>
    </xf>
    <xf numFmtId="0" fontId="6" fillId="0" borderId="0" xfId="0" applyFont="1" applyFill="1" applyAlignment="1">
      <alignment horizontal="center" vertical="center" wrapText="1"/>
    </xf>
    <xf numFmtId="0" fontId="6" fillId="0" borderId="0" xfId="0" quotePrefix="1" applyFont="1" applyBorder="1" applyAlignment="1">
      <alignment horizontal="center" vertical="center" wrapText="1"/>
    </xf>
    <xf numFmtId="4" fontId="13" fillId="7" borderId="75" xfId="0" applyNumberFormat="1" applyFont="1" applyFill="1" applyBorder="1" applyAlignment="1">
      <alignment horizontal="center" vertical="center" wrapText="1"/>
    </xf>
    <xf numFmtId="4" fontId="13" fillId="7" borderId="76" xfId="0" applyNumberFormat="1" applyFont="1" applyFill="1" applyBorder="1" applyAlignment="1">
      <alignment horizontal="center" vertical="center" wrapText="1"/>
    </xf>
    <xf numFmtId="4" fontId="13" fillId="7" borderId="77" xfId="0" applyNumberFormat="1" applyFont="1" applyFill="1" applyBorder="1" applyAlignment="1">
      <alignment horizontal="center" vertical="center" wrapText="1"/>
    </xf>
    <xf numFmtId="0" fontId="17" fillId="5" borderId="99" xfId="0" applyFont="1" applyFill="1" applyBorder="1" applyAlignment="1">
      <alignment horizontal="center" vertical="center"/>
    </xf>
    <xf numFmtId="0" fontId="3" fillId="5" borderId="100" xfId="0" applyFont="1" applyFill="1" applyBorder="1" applyAlignment="1">
      <alignment horizontal="center" wrapText="1"/>
    </xf>
    <xf numFmtId="0" fontId="3" fillId="5" borderId="101" xfId="0" applyFont="1" applyFill="1" applyBorder="1" applyAlignment="1">
      <alignment horizontal="center" wrapText="1"/>
    </xf>
    <xf numFmtId="4" fontId="13" fillId="7" borderId="53" xfId="0" applyNumberFormat="1" applyFont="1" applyFill="1" applyBorder="1" applyAlignment="1">
      <alignment horizontal="center" vertical="center" wrapText="1"/>
    </xf>
    <xf numFmtId="4" fontId="13" fillId="7" borderId="54" xfId="0" applyNumberFormat="1" applyFont="1" applyFill="1" applyBorder="1" applyAlignment="1">
      <alignment horizontal="center" vertical="center" wrapText="1"/>
    </xf>
    <xf numFmtId="4" fontId="13" fillId="7" borderId="55" xfId="0" applyNumberFormat="1" applyFont="1" applyFill="1" applyBorder="1" applyAlignment="1">
      <alignment horizontal="center" vertical="center" wrapText="1"/>
    </xf>
    <xf numFmtId="0" fontId="17" fillId="0" borderId="0" xfId="0" applyFont="1" applyFill="1" applyBorder="1" applyAlignment="1">
      <alignment horizontal="left" vertical="center" wrapText="1"/>
    </xf>
    <xf numFmtId="0" fontId="3" fillId="8" borderId="0" xfId="0" applyFont="1" applyFill="1" applyBorder="1" applyAlignment="1">
      <alignment horizontal="left" vertical="center" wrapText="1"/>
    </xf>
    <xf numFmtId="0" fontId="17" fillId="8" borderId="0" xfId="0" applyFont="1" applyFill="1" applyBorder="1" applyAlignment="1">
      <alignment horizontal="left" vertical="center" wrapText="1"/>
    </xf>
  </cellXfs>
  <cellStyles count="6">
    <cellStyle name="Hiperlink" xfId="4" builtinId="8"/>
    <cellStyle name="Hyperlink 2" xfId="5"/>
    <cellStyle name="Moeda" xfId="1" builtinId="4"/>
    <cellStyle name="Normal" xfId="0" builtinId="0"/>
    <cellStyle name="Normal 11" xfId="2"/>
    <cellStyle name="Normal 2 2" xfId="3"/>
  </cellStyles>
  <dxfs count="0"/>
  <tableStyles count="0" defaultTableStyle="TableStyleMedium2" defaultPivotStyle="PivotStyleLight16"/>
  <colors>
    <mruColors>
      <color rgb="FFFF33CC"/>
      <color rgb="FF800080"/>
      <color rgb="FFFFF0C7"/>
      <color rgb="FFFF00FF"/>
      <color rgb="FF00FFFF"/>
      <color rgb="FFED165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7</xdr:col>
      <xdr:colOff>320555</xdr:colOff>
      <xdr:row>0</xdr:row>
      <xdr:rowOff>76200</xdr:rowOff>
    </xdr:from>
    <xdr:to>
      <xdr:col>9</xdr:col>
      <xdr:colOff>28725</xdr:colOff>
      <xdr:row>4</xdr:row>
      <xdr:rowOff>78105</xdr:rowOff>
    </xdr:to>
    <xdr:pic>
      <xdr:nvPicPr>
        <xdr:cNvPr id="3" name="Imagem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30680" y="76200"/>
          <a:ext cx="1803670" cy="8477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209550</xdr:colOff>
      <xdr:row>48</xdr:row>
      <xdr:rowOff>66675</xdr:rowOff>
    </xdr:from>
    <xdr:to>
      <xdr:col>1</xdr:col>
      <xdr:colOff>7562850</xdr:colOff>
      <xdr:row>61</xdr:row>
      <xdr:rowOff>0</xdr:rowOff>
    </xdr:to>
    <xdr:pic>
      <xdr:nvPicPr>
        <xdr:cNvPr id="2" name="Picture 3">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0287000"/>
          <a:ext cx="7353300" cy="2409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1228725</xdr:colOff>
      <xdr:row>186</xdr:row>
      <xdr:rowOff>19050</xdr:rowOff>
    </xdr:from>
    <xdr:to>
      <xdr:col>1</xdr:col>
      <xdr:colOff>4714875</xdr:colOff>
      <xdr:row>193</xdr:row>
      <xdr:rowOff>190500</xdr:rowOff>
    </xdr:to>
    <xdr:pic>
      <xdr:nvPicPr>
        <xdr:cNvPr id="2" name="image14.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xfrm>
          <a:off x="1314450" y="38280975"/>
          <a:ext cx="3486150" cy="1504950"/>
        </a:xfrm>
        <a:prstGeom prst="rect">
          <a:avLst/>
        </a:prstGeom>
        <a:noFill/>
      </xdr:spPr>
    </xdr:pic>
    <xdr:clientData fLocksWithSheet="0"/>
  </xdr:twoCellAnchor>
  <xdr:twoCellAnchor>
    <xdr:from>
      <xdr:col>1</xdr:col>
      <xdr:colOff>1038225</xdr:colOff>
      <xdr:row>884</xdr:row>
      <xdr:rowOff>9525</xdr:rowOff>
    </xdr:from>
    <xdr:to>
      <xdr:col>1</xdr:col>
      <xdr:colOff>5095875</xdr:colOff>
      <xdr:row>898</xdr:row>
      <xdr:rowOff>104775</xdr:rowOff>
    </xdr:to>
    <xdr:pic>
      <xdr:nvPicPr>
        <xdr:cNvPr id="3" name="image15.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xfrm>
          <a:off x="1123950" y="211664550"/>
          <a:ext cx="4057650" cy="2762250"/>
        </a:xfrm>
        <a:prstGeom prst="rect">
          <a:avLst/>
        </a:prstGeom>
        <a:noFill/>
      </xdr:spPr>
    </xdr:pic>
    <xdr:clientData fLocksWithSheet="0"/>
  </xdr:twoCellAnchor>
  <xdr:twoCellAnchor>
    <xdr:from>
      <xdr:col>1</xdr:col>
      <xdr:colOff>1038225</xdr:colOff>
      <xdr:row>900</xdr:row>
      <xdr:rowOff>133350</xdr:rowOff>
    </xdr:from>
    <xdr:to>
      <xdr:col>1</xdr:col>
      <xdr:colOff>5076825</xdr:colOff>
      <xdr:row>911</xdr:row>
      <xdr:rowOff>123825</xdr:rowOff>
    </xdr:to>
    <xdr:pic>
      <xdr:nvPicPr>
        <xdr:cNvPr id="4" name="image08.pn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3" cstate="print"/>
        <a:stretch>
          <a:fillRect/>
        </a:stretch>
      </xdr:blipFill>
      <xdr:spPr>
        <a:xfrm>
          <a:off x="1123950" y="214836375"/>
          <a:ext cx="4038600" cy="2085975"/>
        </a:xfrm>
        <a:prstGeom prst="rect">
          <a:avLst/>
        </a:prstGeom>
        <a:noFill/>
      </xdr:spPr>
    </xdr:pic>
    <xdr:clientData fLocksWithSheet="0"/>
  </xdr:twoCellAnchor>
  <xdr:twoCellAnchor>
    <xdr:from>
      <xdr:col>1</xdr:col>
      <xdr:colOff>2705100</xdr:colOff>
      <xdr:row>922</xdr:row>
      <xdr:rowOff>95250</xdr:rowOff>
    </xdr:from>
    <xdr:to>
      <xdr:col>1</xdr:col>
      <xdr:colOff>4162425</xdr:colOff>
      <xdr:row>931</xdr:row>
      <xdr:rowOff>76200</xdr:rowOff>
    </xdr:to>
    <xdr:pic>
      <xdr:nvPicPr>
        <xdr:cNvPr id="5" name="image04.png">
          <a:extLst>
            <a:ext uri="{FF2B5EF4-FFF2-40B4-BE49-F238E27FC236}">
              <a16:creationId xmlns:a16="http://schemas.microsoft.com/office/drawing/2014/main" id="{00000000-0008-0000-0700-000005000000}"/>
            </a:ext>
          </a:extLst>
        </xdr:cNvPr>
        <xdr:cNvPicPr preferRelativeResize="0"/>
      </xdr:nvPicPr>
      <xdr:blipFill>
        <a:blip xmlns:r="http://schemas.openxmlformats.org/officeDocument/2006/relationships" r:embed="rId4" cstate="print"/>
        <a:stretch>
          <a:fillRect/>
        </a:stretch>
      </xdr:blipFill>
      <xdr:spPr>
        <a:xfrm>
          <a:off x="2790825" y="219751275"/>
          <a:ext cx="1457325" cy="1695450"/>
        </a:xfrm>
        <a:prstGeom prst="rect">
          <a:avLst/>
        </a:prstGeom>
        <a:noFill/>
      </xdr:spPr>
    </xdr:pic>
    <xdr:clientData fLocksWithSheet="0"/>
  </xdr:twoCellAnchor>
  <xdr:twoCellAnchor>
    <xdr:from>
      <xdr:col>1</xdr:col>
      <xdr:colOff>400050</xdr:colOff>
      <xdr:row>938</xdr:row>
      <xdr:rowOff>19050</xdr:rowOff>
    </xdr:from>
    <xdr:to>
      <xdr:col>1</xdr:col>
      <xdr:colOff>7467600</xdr:colOff>
      <xdr:row>955</xdr:row>
      <xdr:rowOff>66675</xdr:rowOff>
    </xdr:to>
    <xdr:pic>
      <xdr:nvPicPr>
        <xdr:cNvPr id="6" name="image02.png">
          <a:extLst>
            <a:ext uri="{FF2B5EF4-FFF2-40B4-BE49-F238E27FC236}">
              <a16:creationId xmlns:a16="http://schemas.microsoft.com/office/drawing/2014/main" id="{00000000-0008-0000-0700-000006000000}"/>
            </a:ext>
          </a:extLst>
        </xdr:cNvPr>
        <xdr:cNvPicPr preferRelativeResize="0"/>
      </xdr:nvPicPr>
      <xdr:blipFill>
        <a:blip xmlns:r="http://schemas.openxmlformats.org/officeDocument/2006/relationships" r:embed="rId5" cstate="print"/>
        <a:stretch>
          <a:fillRect/>
        </a:stretch>
      </xdr:blipFill>
      <xdr:spPr>
        <a:xfrm>
          <a:off x="485775" y="222913575"/>
          <a:ext cx="7067550" cy="3286125"/>
        </a:xfrm>
        <a:prstGeom prst="rect">
          <a:avLst/>
        </a:prstGeom>
        <a:noFill/>
      </xdr:spPr>
    </xdr:pic>
    <xdr:clientData fLocksWithSheet="0"/>
  </xdr:twoCellAnchor>
  <xdr:twoCellAnchor>
    <xdr:from>
      <xdr:col>1</xdr:col>
      <xdr:colOff>400050</xdr:colOff>
      <xdr:row>958</xdr:row>
      <xdr:rowOff>57150</xdr:rowOff>
    </xdr:from>
    <xdr:to>
      <xdr:col>1</xdr:col>
      <xdr:colOff>7496175</xdr:colOff>
      <xdr:row>978</xdr:row>
      <xdr:rowOff>76200</xdr:rowOff>
    </xdr:to>
    <xdr:pic>
      <xdr:nvPicPr>
        <xdr:cNvPr id="7" name="image03.png">
          <a:extLst>
            <a:ext uri="{FF2B5EF4-FFF2-40B4-BE49-F238E27FC236}">
              <a16:creationId xmlns:a16="http://schemas.microsoft.com/office/drawing/2014/main" id="{00000000-0008-0000-0700-000007000000}"/>
            </a:ext>
          </a:extLst>
        </xdr:cNvPr>
        <xdr:cNvPicPr preferRelativeResize="0"/>
      </xdr:nvPicPr>
      <xdr:blipFill>
        <a:blip xmlns:r="http://schemas.openxmlformats.org/officeDocument/2006/relationships" r:embed="rId6" cstate="print"/>
        <a:stretch>
          <a:fillRect/>
        </a:stretch>
      </xdr:blipFill>
      <xdr:spPr>
        <a:xfrm>
          <a:off x="485775" y="226761675"/>
          <a:ext cx="7096125" cy="3829050"/>
        </a:xfrm>
        <a:prstGeom prst="rect">
          <a:avLst/>
        </a:prstGeom>
        <a:noFill/>
      </xdr:spPr>
    </xdr:pic>
    <xdr:clientData fLocksWithSheet="0"/>
  </xdr:twoCellAnchor>
  <xdr:twoCellAnchor>
    <xdr:from>
      <xdr:col>1</xdr:col>
      <xdr:colOff>400050</xdr:colOff>
      <xdr:row>982</xdr:row>
      <xdr:rowOff>9525</xdr:rowOff>
    </xdr:from>
    <xdr:to>
      <xdr:col>1</xdr:col>
      <xdr:colOff>7486650</xdr:colOff>
      <xdr:row>1000</xdr:row>
      <xdr:rowOff>9525</xdr:rowOff>
    </xdr:to>
    <xdr:pic>
      <xdr:nvPicPr>
        <xdr:cNvPr id="8" name="image01.png">
          <a:extLst>
            <a:ext uri="{FF2B5EF4-FFF2-40B4-BE49-F238E27FC236}">
              <a16:creationId xmlns:a16="http://schemas.microsoft.com/office/drawing/2014/main" id="{00000000-0008-0000-0700-000008000000}"/>
            </a:ext>
          </a:extLst>
        </xdr:cNvPr>
        <xdr:cNvPicPr preferRelativeResize="0"/>
      </xdr:nvPicPr>
      <xdr:blipFill>
        <a:blip xmlns:r="http://schemas.openxmlformats.org/officeDocument/2006/relationships" r:embed="rId7" cstate="print"/>
        <a:stretch>
          <a:fillRect/>
        </a:stretch>
      </xdr:blipFill>
      <xdr:spPr>
        <a:xfrm>
          <a:off x="485775" y="231286050"/>
          <a:ext cx="7086600" cy="3429000"/>
        </a:xfrm>
        <a:prstGeom prst="rect">
          <a:avLst/>
        </a:prstGeom>
        <a:noFill/>
      </xdr:spPr>
    </xdr:pic>
    <xdr:clientData fLocksWithSheet="0"/>
  </xdr:twoCellAnchor>
  <xdr:twoCellAnchor>
    <xdr:from>
      <xdr:col>1</xdr:col>
      <xdr:colOff>381000</xdr:colOff>
      <xdr:row>1003</xdr:row>
      <xdr:rowOff>19050</xdr:rowOff>
    </xdr:from>
    <xdr:to>
      <xdr:col>1</xdr:col>
      <xdr:colOff>7524750</xdr:colOff>
      <xdr:row>1030</xdr:row>
      <xdr:rowOff>9525</xdr:rowOff>
    </xdr:to>
    <xdr:pic>
      <xdr:nvPicPr>
        <xdr:cNvPr id="9" name="image07.png">
          <a:extLst>
            <a:ext uri="{FF2B5EF4-FFF2-40B4-BE49-F238E27FC236}">
              <a16:creationId xmlns:a16="http://schemas.microsoft.com/office/drawing/2014/main" id="{00000000-0008-0000-0700-000009000000}"/>
            </a:ext>
          </a:extLst>
        </xdr:cNvPr>
        <xdr:cNvPicPr preferRelativeResize="0"/>
      </xdr:nvPicPr>
      <xdr:blipFill>
        <a:blip xmlns:r="http://schemas.openxmlformats.org/officeDocument/2006/relationships" r:embed="rId8" cstate="print"/>
        <a:stretch>
          <a:fillRect/>
        </a:stretch>
      </xdr:blipFill>
      <xdr:spPr>
        <a:xfrm>
          <a:off x="466725" y="235296075"/>
          <a:ext cx="7143750" cy="5133975"/>
        </a:xfrm>
        <a:prstGeom prst="rect">
          <a:avLst/>
        </a:prstGeom>
        <a:noFill/>
      </xdr:spPr>
    </xdr:pic>
    <xdr:clientData fLocksWithSheet="0"/>
  </xdr:twoCellAnchor>
  <xdr:twoCellAnchor>
    <xdr:from>
      <xdr:col>1</xdr:col>
      <xdr:colOff>1371600</xdr:colOff>
      <xdr:row>1086</xdr:row>
      <xdr:rowOff>19050</xdr:rowOff>
    </xdr:from>
    <xdr:to>
      <xdr:col>1</xdr:col>
      <xdr:colOff>6515100</xdr:colOff>
      <xdr:row>1111</xdr:row>
      <xdr:rowOff>66675</xdr:rowOff>
    </xdr:to>
    <xdr:pic>
      <xdr:nvPicPr>
        <xdr:cNvPr id="10" name="image05.png">
          <a:extLst>
            <a:ext uri="{FF2B5EF4-FFF2-40B4-BE49-F238E27FC236}">
              <a16:creationId xmlns:a16="http://schemas.microsoft.com/office/drawing/2014/main" id="{00000000-0008-0000-0700-00000A000000}"/>
            </a:ext>
          </a:extLst>
        </xdr:cNvPr>
        <xdr:cNvPicPr preferRelativeResize="0"/>
      </xdr:nvPicPr>
      <xdr:blipFill>
        <a:blip xmlns:r="http://schemas.openxmlformats.org/officeDocument/2006/relationships" r:embed="rId9" cstate="print"/>
        <a:stretch>
          <a:fillRect/>
        </a:stretch>
      </xdr:blipFill>
      <xdr:spPr>
        <a:xfrm>
          <a:off x="1457325" y="253545975"/>
          <a:ext cx="5143500" cy="4810125"/>
        </a:xfrm>
        <a:prstGeom prst="rect">
          <a:avLst/>
        </a:prstGeom>
        <a:noFill/>
      </xdr:spPr>
    </xdr:pic>
    <xdr:clientData fLocksWithSheet="0"/>
  </xdr:twoCellAnchor>
  <xdr:twoCellAnchor>
    <xdr:from>
      <xdr:col>1</xdr:col>
      <xdr:colOff>1981200</xdr:colOff>
      <xdr:row>1176</xdr:row>
      <xdr:rowOff>0</xdr:rowOff>
    </xdr:from>
    <xdr:to>
      <xdr:col>1</xdr:col>
      <xdr:colOff>6067425</xdr:colOff>
      <xdr:row>1195</xdr:row>
      <xdr:rowOff>85725</xdr:rowOff>
    </xdr:to>
    <xdr:pic>
      <xdr:nvPicPr>
        <xdr:cNvPr id="11" name="image11.png">
          <a:extLst>
            <a:ext uri="{FF2B5EF4-FFF2-40B4-BE49-F238E27FC236}">
              <a16:creationId xmlns:a16="http://schemas.microsoft.com/office/drawing/2014/main" id="{00000000-0008-0000-0700-00000B000000}"/>
            </a:ext>
          </a:extLst>
        </xdr:cNvPr>
        <xdr:cNvPicPr preferRelativeResize="0"/>
      </xdr:nvPicPr>
      <xdr:blipFill>
        <a:blip xmlns:r="http://schemas.openxmlformats.org/officeDocument/2006/relationships" r:embed="rId10" cstate="print"/>
        <a:stretch>
          <a:fillRect/>
        </a:stretch>
      </xdr:blipFill>
      <xdr:spPr>
        <a:xfrm>
          <a:off x="2066925" y="272986500"/>
          <a:ext cx="4086225" cy="3714750"/>
        </a:xfrm>
        <a:prstGeom prst="rect">
          <a:avLst/>
        </a:prstGeom>
        <a:noFill/>
      </xdr:spPr>
    </xdr:pic>
    <xdr:clientData fLocksWithSheet="0"/>
  </xdr:twoCellAnchor>
  <xdr:twoCellAnchor>
    <xdr:from>
      <xdr:col>1</xdr:col>
      <xdr:colOff>1981200</xdr:colOff>
      <xdr:row>1198</xdr:row>
      <xdr:rowOff>152400</xdr:rowOff>
    </xdr:from>
    <xdr:to>
      <xdr:col>1</xdr:col>
      <xdr:colOff>6115050</xdr:colOff>
      <xdr:row>1226</xdr:row>
      <xdr:rowOff>104775</xdr:rowOff>
    </xdr:to>
    <xdr:pic>
      <xdr:nvPicPr>
        <xdr:cNvPr id="12" name="image10.png">
          <a:extLst>
            <a:ext uri="{FF2B5EF4-FFF2-40B4-BE49-F238E27FC236}">
              <a16:creationId xmlns:a16="http://schemas.microsoft.com/office/drawing/2014/main" id="{00000000-0008-0000-0700-00000C000000}"/>
            </a:ext>
          </a:extLst>
        </xdr:cNvPr>
        <xdr:cNvPicPr preferRelativeResize="0"/>
      </xdr:nvPicPr>
      <xdr:blipFill>
        <a:blip xmlns:r="http://schemas.openxmlformats.org/officeDocument/2006/relationships" r:embed="rId11" cstate="print"/>
        <a:stretch>
          <a:fillRect/>
        </a:stretch>
      </xdr:blipFill>
      <xdr:spPr>
        <a:xfrm>
          <a:off x="2066925" y="277339425"/>
          <a:ext cx="4133850" cy="5286375"/>
        </a:xfrm>
        <a:prstGeom prst="rect">
          <a:avLst/>
        </a:prstGeom>
        <a:noFill/>
      </xdr:spPr>
    </xdr:pic>
    <xdr:clientData fLocksWithSheet="0"/>
  </xdr:twoCellAnchor>
  <xdr:twoCellAnchor>
    <xdr:from>
      <xdr:col>1</xdr:col>
      <xdr:colOff>2000250</xdr:colOff>
      <xdr:row>1231</xdr:row>
      <xdr:rowOff>19050</xdr:rowOff>
    </xdr:from>
    <xdr:to>
      <xdr:col>1</xdr:col>
      <xdr:colOff>6057900</xdr:colOff>
      <xdr:row>1260</xdr:row>
      <xdr:rowOff>28575</xdr:rowOff>
    </xdr:to>
    <xdr:pic>
      <xdr:nvPicPr>
        <xdr:cNvPr id="13" name="image09.png">
          <a:extLst>
            <a:ext uri="{FF2B5EF4-FFF2-40B4-BE49-F238E27FC236}">
              <a16:creationId xmlns:a16="http://schemas.microsoft.com/office/drawing/2014/main" id="{00000000-0008-0000-0700-00000D000000}"/>
            </a:ext>
          </a:extLst>
        </xdr:cNvPr>
        <xdr:cNvPicPr preferRelativeResize="0"/>
      </xdr:nvPicPr>
      <xdr:blipFill>
        <a:blip xmlns:r="http://schemas.openxmlformats.org/officeDocument/2006/relationships" r:embed="rId12" cstate="print"/>
        <a:stretch>
          <a:fillRect/>
        </a:stretch>
      </xdr:blipFill>
      <xdr:spPr>
        <a:xfrm>
          <a:off x="2085975" y="283492575"/>
          <a:ext cx="4057650" cy="5534025"/>
        </a:xfrm>
        <a:prstGeom prst="rect">
          <a:avLst/>
        </a:prstGeom>
        <a:noFill/>
      </xdr:spPr>
    </xdr:pic>
    <xdr:clientData fLocksWithSheet="0"/>
  </xdr:twoCellAnchor>
  <xdr:twoCellAnchor>
    <xdr:from>
      <xdr:col>1</xdr:col>
      <xdr:colOff>1990725</xdr:colOff>
      <xdr:row>1265</xdr:row>
      <xdr:rowOff>47625</xdr:rowOff>
    </xdr:from>
    <xdr:to>
      <xdr:col>1</xdr:col>
      <xdr:colOff>6124575</xdr:colOff>
      <xdr:row>1293</xdr:row>
      <xdr:rowOff>9525</xdr:rowOff>
    </xdr:to>
    <xdr:pic>
      <xdr:nvPicPr>
        <xdr:cNvPr id="14" name="image16.png">
          <a:extLst>
            <a:ext uri="{FF2B5EF4-FFF2-40B4-BE49-F238E27FC236}">
              <a16:creationId xmlns:a16="http://schemas.microsoft.com/office/drawing/2014/main" id="{00000000-0008-0000-0700-00000E000000}"/>
            </a:ext>
          </a:extLst>
        </xdr:cNvPr>
        <xdr:cNvPicPr preferRelativeResize="0"/>
      </xdr:nvPicPr>
      <xdr:blipFill>
        <a:blip xmlns:r="http://schemas.openxmlformats.org/officeDocument/2006/relationships" r:embed="rId13" cstate="print"/>
        <a:stretch>
          <a:fillRect/>
        </a:stretch>
      </xdr:blipFill>
      <xdr:spPr>
        <a:xfrm>
          <a:off x="2076450" y="289998150"/>
          <a:ext cx="4133850" cy="5295900"/>
        </a:xfrm>
        <a:prstGeom prst="rect">
          <a:avLst/>
        </a:prstGeom>
        <a:noFill/>
      </xdr:spPr>
    </xdr:pic>
    <xdr:clientData fLocksWithSheet="0"/>
  </xdr:twoCellAnchor>
  <xdr:twoCellAnchor>
    <xdr:from>
      <xdr:col>1</xdr:col>
      <xdr:colOff>2028825</xdr:colOff>
      <xdr:row>1297</xdr:row>
      <xdr:rowOff>114300</xdr:rowOff>
    </xdr:from>
    <xdr:to>
      <xdr:col>1</xdr:col>
      <xdr:colOff>6086475</xdr:colOff>
      <xdr:row>1308</xdr:row>
      <xdr:rowOff>19050</xdr:rowOff>
    </xdr:to>
    <xdr:pic>
      <xdr:nvPicPr>
        <xdr:cNvPr id="15" name="image12.png">
          <a:extLst>
            <a:ext uri="{FF2B5EF4-FFF2-40B4-BE49-F238E27FC236}">
              <a16:creationId xmlns:a16="http://schemas.microsoft.com/office/drawing/2014/main" id="{00000000-0008-0000-0700-00000F000000}"/>
            </a:ext>
          </a:extLst>
        </xdr:cNvPr>
        <xdr:cNvPicPr preferRelativeResize="0"/>
      </xdr:nvPicPr>
      <xdr:blipFill>
        <a:blip xmlns:r="http://schemas.openxmlformats.org/officeDocument/2006/relationships" r:embed="rId14" cstate="print"/>
        <a:stretch>
          <a:fillRect/>
        </a:stretch>
      </xdr:blipFill>
      <xdr:spPr>
        <a:xfrm>
          <a:off x="2114550" y="296160825"/>
          <a:ext cx="4057650" cy="2000250"/>
        </a:xfrm>
        <a:prstGeom prst="rect">
          <a:avLst/>
        </a:prstGeom>
        <a:noFill/>
      </xdr:spPr>
    </xdr:pic>
    <xdr:clientData fLocksWithSheet="0"/>
  </xdr:twoCellAnchor>
  <xdr:twoCellAnchor>
    <xdr:from>
      <xdr:col>1</xdr:col>
      <xdr:colOff>2019300</xdr:colOff>
      <xdr:row>1630</xdr:row>
      <xdr:rowOff>0</xdr:rowOff>
    </xdr:from>
    <xdr:to>
      <xdr:col>1</xdr:col>
      <xdr:colOff>5953125</xdr:colOff>
      <xdr:row>1639</xdr:row>
      <xdr:rowOff>38100</xdr:rowOff>
    </xdr:to>
    <xdr:pic>
      <xdr:nvPicPr>
        <xdr:cNvPr id="16" name="image13.png">
          <a:extLst>
            <a:ext uri="{FF2B5EF4-FFF2-40B4-BE49-F238E27FC236}">
              <a16:creationId xmlns:a16="http://schemas.microsoft.com/office/drawing/2014/main" id="{00000000-0008-0000-0700-000010000000}"/>
            </a:ext>
          </a:extLst>
        </xdr:cNvPr>
        <xdr:cNvPicPr preferRelativeResize="0"/>
      </xdr:nvPicPr>
      <xdr:blipFill>
        <a:blip xmlns:r="http://schemas.openxmlformats.org/officeDocument/2006/relationships" r:embed="rId15" cstate="print"/>
        <a:stretch>
          <a:fillRect/>
        </a:stretch>
      </xdr:blipFill>
      <xdr:spPr>
        <a:xfrm>
          <a:off x="2105025" y="377247150"/>
          <a:ext cx="3933825" cy="1752600"/>
        </a:xfrm>
        <a:prstGeom prst="rect">
          <a:avLst/>
        </a:prstGeom>
        <a:noFill/>
      </xdr:spPr>
    </xdr:pic>
    <xdr:clientData fLock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Rodrigues\Tabelas%20Unimed%20do%20Brasil\Rol%20Unimed%20do%20Brasil\2016_Rol%20Unimed%20do%20Brasil%20-%20Vers&#227;o%2002.01.2016%20corre&#231;&#227;o\ATUAL%20VERS&#195;O%202016.02_01.04.2016\TB.039-SADT%20Vers&#227;o%202016.02%20-%2001.04.201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CBHPM\HM%2001.07%20-%20port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e dos Procedimentos"/>
      <sheetName val="Cobertos"/>
      <sheetName val="Cobertos-Autorização"/>
      <sheetName val="Cobertos-Cod CBHPM_Unimed"/>
      <sheetName val="Sem Cobertura"/>
      <sheetName val="Diretrizes Clínicas 2016"/>
      <sheetName val="Protocolo Utilização 2016"/>
      <sheetName val="Diretrizes Utilização 2016"/>
      <sheetName val="Diferenças entre as versões"/>
    </sheetNames>
    <sheetDataSet>
      <sheetData sheetId="0"/>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e dos Procedimentos"/>
      <sheetName val="AMB-CBHPM"/>
      <sheetName val="CBHPM-AMB"/>
      <sheetName val="nao cobertos"/>
      <sheetName val="excluirnao cobertos Rol da ANS"/>
      <sheetName val="Base De-Para"/>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hyperlink" Target="http://www.ncbi.nlm.nih.gov/books/NBK1138/"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09"/>
  <sheetViews>
    <sheetView showGridLines="0" tabSelected="1" workbookViewId="0">
      <pane ySplit="12" topLeftCell="A13" activePane="bottomLeft" state="frozen"/>
      <selection pane="bottomLeft"/>
    </sheetView>
  </sheetViews>
  <sheetFormatPr defaultRowHeight="14.4" x14ac:dyDescent="0.3"/>
  <cols>
    <col min="1" max="1" width="1.77734375" style="1" customWidth="1"/>
    <col min="2" max="2" width="12.6640625" style="1" customWidth="1"/>
    <col min="3" max="4" width="15.6640625" style="1" customWidth="1"/>
    <col min="5" max="5" width="1.6640625" style="1" customWidth="1"/>
    <col min="6" max="7" width="12.6640625" style="1" customWidth="1"/>
    <col min="8" max="9" width="15.6640625" style="1" customWidth="1"/>
    <col min="10" max="10" width="3.5546875" style="1" customWidth="1"/>
    <col min="11" max="28" width="9.109375" style="1"/>
  </cols>
  <sheetData>
    <row r="1" spans="1:28" x14ac:dyDescent="0.3">
      <c r="B1" s="2" t="s">
        <v>6249</v>
      </c>
    </row>
    <row r="2" spans="1:28" ht="16.2" x14ac:dyDescent="0.3">
      <c r="B2" s="432" t="s">
        <v>6228</v>
      </c>
      <c r="C2" s="432"/>
      <c r="D2" s="432"/>
      <c r="E2" s="432"/>
      <c r="F2" s="432"/>
      <c r="G2" s="432"/>
      <c r="H2" s="3"/>
      <c r="I2" s="4"/>
    </row>
    <row r="3" spans="1:28" ht="19.2" customHeight="1" x14ac:dyDescent="0.3">
      <c r="B3" s="432" t="s">
        <v>6057</v>
      </c>
      <c r="C3" s="432"/>
      <c r="D3" s="432"/>
      <c r="E3" s="432"/>
      <c r="F3" s="432"/>
      <c r="G3" s="432"/>
      <c r="H3" s="3"/>
      <c r="I3" s="4"/>
    </row>
    <row r="4" spans="1:28" ht="12" customHeight="1" x14ac:dyDescent="0.3">
      <c r="B4" s="320"/>
      <c r="C4" s="320"/>
      <c r="D4" s="320"/>
      <c r="E4" s="320"/>
      <c r="F4" s="320"/>
      <c r="G4" s="320"/>
      <c r="H4" s="3"/>
      <c r="I4" s="4"/>
    </row>
    <row r="5" spans="1:28" ht="46.8" customHeight="1" x14ac:dyDescent="0.3">
      <c r="B5" s="436" t="s">
        <v>6242</v>
      </c>
      <c r="C5" s="436"/>
      <c r="D5" s="436"/>
      <c r="E5" s="436"/>
      <c r="F5" s="436"/>
      <c r="G5" s="436"/>
      <c r="H5" s="5"/>
      <c r="I5" s="5"/>
    </row>
    <row r="6" spans="1:28" ht="14.4" customHeight="1" x14ac:dyDescent="0.3">
      <c r="B6" s="5"/>
      <c r="C6" s="5"/>
      <c r="D6" s="5"/>
      <c r="E6" s="5"/>
      <c r="F6" s="5"/>
      <c r="G6" s="5"/>
      <c r="H6" s="5"/>
      <c r="I6" s="5"/>
    </row>
    <row r="7" spans="1:28" ht="14.4" customHeight="1" x14ac:dyDescent="0.3">
      <c r="B7" s="437" t="s">
        <v>0</v>
      </c>
      <c r="C7" s="437"/>
      <c r="D7" s="437"/>
      <c r="E7" s="437"/>
      <c r="F7" s="437"/>
      <c r="G7" s="437"/>
      <c r="H7" s="314"/>
      <c r="I7" s="4"/>
    </row>
    <row r="8" spans="1:28" ht="14.4" customHeight="1" thickBot="1" x14ac:dyDescent="0.35">
      <c r="B8" s="313"/>
      <c r="C8" s="313"/>
      <c r="D8" s="313"/>
      <c r="E8" s="313"/>
      <c r="F8" s="313"/>
      <c r="G8" s="302"/>
      <c r="H8" s="3"/>
      <c r="I8" s="4"/>
    </row>
    <row r="9" spans="1:28" ht="15" thickBot="1" x14ac:dyDescent="0.35">
      <c r="A9" s="6"/>
      <c r="B9" s="433" t="s">
        <v>1</v>
      </c>
      <c r="C9" s="433"/>
      <c r="D9" s="8">
        <v>19.399999999999999</v>
      </c>
      <c r="E9" s="7"/>
      <c r="F9" s="7"/>
      <c r="G9" s="315"/>
      <c r="H9" s="6"/>
      <c r="I9" s="6"/>
      <c r="J9" s="6"/>
      <c r="K9" s="6"/>
      <c r="L9" s="6"/>
      <c r="M9" s="6"/>
      <c r="N9" s="6"/>
      <c r="O9" s="6"/>
      <c r="P9" s="6"/>
      <c r="Q9" s="6"/>
      <c r="R9" s="6"/>
      <c r="S9" s="6"/>
      <c r="T9" s="6"/>
      <c r="U9" s="6"/>
      <c r="V9" s="6"/>
      <c r="W9" s="6"/>
      <c r="X9" s="6"/>
      <c r="Y9" s="6"/>
      <c r="Z9" s="6"/>
      <c r="AA9" s="6"/>
      <c r="AB9" s="6"/>
    </row>
    <row r="10" spans="1:28" ht="15" thickBot="1" x14ac:dyDescent="0.35">
      <c r="A10" s="6"/>
      <c r="B10" s="434" t="s">
        <v>2</v>
      </c>
      <c r="C10" s="435"/>
      <c r="D10" s="10">
        <v>42925</v>
      </c>
      <c r="E10" s="7"/>
      <c r="F10" s="7"/>
      <c r="G10" s="9"/>
      <c r="H10" s="6"/>
      <c r="I10" s="6"/>
      <c r="J10" s="6"/>
      <c r="K10" s="6"/>
      <c r="L10" s="6"/>
      <c r="M10" s="6"/>
      <c r="N10" s="6"/>
      <c r="O10" s="6"/>
      <c r="P10" s="6"/>
      <c r="Q10" s="6"/>
      <c r="R10" s="6"/>
      <c r="S10" s="6"/>
      <c r="T10" s="6"/>
      <c r="U10" s="6"/>
      <c r="V10" s="6"/>
      <c r="W10" s="6"/>
      <c r="X10" s="6"/>
      <c r="Y10" s="6"/>
      <c r="Z10" s="6"/>
      <c r="AA10" s="6"/>
      <c r="AB10" s="6"/>
    </row>
    <row r="11" spans="1:28" ht="15" thickBot="1" x14ac:dyDescent="0.35">
      <c r="A11" s="6"/>
      <c r="B11" s="11"/>
      <c r="C11" s="12"/>
      <c r="D11" s="13"/>
      <c r="E11" s="6"/>
      <c r="F11" s="6"/>
      <c r="G11" s="6"/>
      <c r="H11" s="6"/>
      <c r="I11" s="6"/>
      <c r="J11" s="6"/>
      <c r="K11" s="6"/>
      <c r="L11" s="6"/>
      <c r="M11" s="6"/>
      <c r="N11" s="6"/>
      <c r="O11" s="6"/>
      <c r="P11" s="6"/>
      <c r="Q11" s="6"/>
      <c r="R11" s="6"/>
      <c r="S11" s="6"/>
      <c r="T11" s="6"/>
      <c r="U11" s="6"/>
      <c r="V11" s="6"/>
      <c r="W11" s="6"/>
      <c r="X11" s="6"/>
      <c r="Y11" s="6"/>
      <c r="Z11" s="6"/>
      <c r="AA11" s="6"/>
      <c r="AB11" s="6"/>
    </row>
    <row r="12" spans="1:28" ht="29.4" thickBot="1" x14ac:dyDescent="0.35">
      <c r="A12" s="6"/>
      <c r="B12" s="8" t="s">
        <v>3</v>
      </c>
      <c r="C12" s="8" t="s">
        <v>4</v>
      </c>
      <c r="D12" s="8" t="s">
        <v>5</v>
      </c>
      <c r="E12" s="14"/>
      <c r="F12" s="8"/>
      <c r="G12" s="8" t="s">
        <v>3</v>
      </c>
      <c r="H12" s="8" t="s">
        <v>4</v>
      </c>
      <c r="I12" s="8" t="s">
        <v>5</v>
      </c>
      <c r="J12" s="14"/>
      <c r="K12" s="14"/>
      <c r="L12" s="14"/>
      <c r="M12" s="14"/>
      <c r="N12" s="14"/>
      <c r="O12" s="14"/>
      <c r="P12" s="14"/>
      <c r="Q12" s="14"/>
      <c r="R12" s="14"/>
      <c r="S12" s="14"/>
      <c r="T12" s="14"/>
      <c r="U12" s="14"/>
      <c r="V12" s="14"/>
      <c r="W12" s="14"/>
      <c r="X12" s="14"/>
      <c r="Y12" s="14"/>
      <c r="Z12" s="14"/>
      <c r="AA12" s="14"/>
      <c r="AB12" s="14"/>
    </row>
    <row r="13" spans="1:28" x14ac:dyDescent="0.3">
      <c r="A13" s="14"/>
      <c r="B13" s="15" t="s">
        <v>6</v>
      </c>
      <c r="C13" s="16">
        <v>8</v>
      </c>
      <c r="D13" s="17">
        <v>6.4</v>
      </c>
      <c r="E13" s="18"/>
      <c r="F13" s="19" t="s">
        <v>7</v>
      </c>
      <c r="G13" s="15"/>
      <c r="H13" s="428" t="s">
        <v>8</v>
      </c>
      <c r="I13" s="429"/>
      <c r="J13" s="14"/>
      <c r="K13" s="14"/>
      <c r="L13" s="14"/>
      <c r="M13" s="14"/>
      <c r="N13" s="14"/>
      <c r="O13" s="14"/>
      <c r="P13" s="14"/>
      <c r="Q13" s="14"/>
      <c r="R13" s="14"/>
      <c r="S13" s="14"/>
      <c r="T13" s="14"/>
      <c r="U13" s="14"/>
      <c r="V13" s="14"/>
      <c r="W13" s="14"/>
      <c r="X13" s="14"/>
      <c r="Y13" s="14"/>
      <c r="Z13" s="14"/>
      <c r="AA13" s="14"/>
      <c r="AB13" s="14"/>
    </row>
    <row r="14" spans="1:28" x14ac:dyDescent="0.3">
      <c r="A14" s="14"/>
      <c r="B14" s="20" t="s">
        <v>9</v>
      </c>
      <c r="C14" s="21">
        <v>16</v>
      </c>
      <c r="D14" s="22">
        <v>12.8</v>
      </c>
      <c r="E14" s="18"/>
      <c r="F14" s="23" t="s">
        <v>10</v>
      </c>
      <c r="G14" s="24" t="s">
        <v>11</v>
      </c>
      <c r="H14" s="25">
        <v>69</v>
      </c>
      <c r="I14" s="22">
        <v>55.2</v>
      </c>
      <c r="J14" s="14"/>
      <c r="K14" s="14"/>
      <c r="L14" s="14"/>
      <c r="M14" s="14"/>
      <c r="N14" s="14"/>
      <c r="O14" s="14"/>
      <c r="P14" s="14"/>
      <c r="Q14" s="14"/>
      <c r="R14" s="14"/>
      <c r="S14" s="14"/>
      <c r="T14" s="14"/>
      <c r="U14" s="14"/>
      <c r="V14" s="14"/>
      <c r="W14" s="14"/>
      <c r="X14" s="14"/>
      <c r="Y14" s="14"/>
      <c r="Z14" s="14"/>
      <c r="AA14" s="14"/>
      <c r="AB14" s="14"/>
    </row>
    <row r="15" spans="1:28" x14ac:dyDescent="0.3">
      <c r="A15" s="14"/>
      <c r="B15" s="20" t="s">
        <v>12</v>
      </c>
      <c r="C15" s="21">
        <v>24</v>
      </c>
      <c r="D15" s="22">
        <v>19.2</v>
      </c>
      <c r="E15" s="18"/>
      <c r="F15" s="23" t="s">
        <v>13</v>
      </c>
      <c r="G15" s="24" t="s">
        <v>14</v>
      </c>
      <c r="H15" s="25">
        <v>100</v>
      </c>
      <c r="I15" s="22">
        <v>80</v>
      </c>
      <c r="J15" s="14"/>
      <c r="K15" s="14"/>
      <c r="L15" s="14"/>
      <c r="M15" s="14"/>
      <c r="N15" s="14"/>
      <c r="O15" s="14"/>
      <c r="P15" s="14"/>
      <c r="Q15" s="14"/>
      <c r="R15" s="14"/>
      <c r="S15" s="14"/>
      <c r="T15" s="14"/>
      <c r="U15" s="14"/>
      <c r="V15" s="14"/>
      <c r="W15" s="14"/>
      <c r="X15" s="14"/>
      <c r="Y15" s="14"/>
      <c r="Z15" s="14"/>
      <c r="AA15" s="14"/>
      <c r="AB15" s="14"/>
    </row>
    <row r="16" spans="1:28" x14ac:dyDescent="0.3">
      <c r="A16" s="14"/>
      <c r="B16" s="20" t="s">
        <v>15</v>
      </c>
      <c r="C16" s="26">
        <v>32</v>
      </c>
      <c r="D16" s="22">
        <v>25.6</v>
      </c>
      <c r="E16" s="18"/>
      <c r="F16" s="23" t="s">
        <v>16</v>
      </c>
      <c r="G16" s="24" t="s">
        <v>17</v>
      </c>
      <c r="H16" s="25">
        <v>148</v>
      </c>
      <c r="I16" s="22">
        <v>118.4</v>
      </c>
      <c r="J16" s="14"/>
      <c r="K16" s="14"/>
      <c r="L16" s="14"/>
      <c r="M16" s="14"/>
      <c r="N16" s="14"/>
      <c r="O16" s="14"/>
      <c r="P16" s="14"/>
      <c r="Q16" s="14"/>
      <c r="R16" s="14"/>
      <c r="S16" s="14"/>
      <c r="T16" s="14"/>
      <c r="U16" s="14"/>
      <c r="V16" s="14"/>
      <c r="W16" s="14"/>
      <c r="X16" s="14"/>
      <c r="Y16" s="14"/>
      <c r="Z16" s="14"/>
      <c r="AA16" s="14"/>
      <c r="AB16" s="14"/>
    </row>
    <row r="17" spans="1:28" x14ac:dyDescent="0.3">
      <c r="A17" s="14"/>
      <c r="B17" s="20" t="s">
        <v>18</v>
      </c>
      <c r="C17" s="21">
        <v>42</v>
      </c>
      <c r="D17" s="22">
        <v>33.6</v>
      </c>
      <c r="E17" s="18"/>
      <c r="F17" s="23" t="s">
        <v>19</v>
      </c>
      <c r="G17" s="24" t="s">
        <v>20</v>
      </c>
      <c r="H17" s="25">
        <v>220</v>
      </c>
      <c r="I17" s="22">
        <v>176</v>
      </c>
      <c r="J17" s="14"/>
      <c r="K17" s="14"/>
      <c r="L17" s="14"/>
      <c r="M17" s="14"/>
      <c r="N17" s="14"/>
      <c r="O17" s="14"/>
      <c r="P17" s="14"/>
      <c r="Q17" s="14"/>
      <c r="R17" s="14"/>
      <c r="S17" s="14"/>
      <c r="T17" s="14"/>
      <c r="U17" s="14"/>
      <c r="V17" s="14"/>
      <c r="W17" s="14"/>
      <c r="X17" s="14"/>
      <c r="Y17" s="14"/>
      <c r="Z17" s="14"/>
      <c r="AA17" s="14"/>
      <c r="AB17" s="14"/>
    </row>
    <row r="18" spans="1:28" x14ac:dyDescent="0.3">
      <c r="A18" s="14"/>
      <c r="B18" s="20" t="s">
        <v>21</v>
      </c>
      <c r="C18" s="21">
        <v>50</v>
      </c>
      <c r="D18" s="22">
        <v>40</v>
      </c>
      <c r="E18" s="18"/>
      <c r="F18" s="23" t="s">
        <v>22</v>
      </c>
      <c r="G18" s="24" t="s">
        <v>23</v>
      </c>
      <c r="H18" s="25">
        <v>340</v>
      </c>
      <c r="I18" s="22">
        <v>272</v>
      </c>
      <c r="J18" s="14"/>
      <c r="K18" s="14"/>
      <c r="L18" s="14"/>
      <c r="M18" s="14"/>
      <c r="N18" s="14"/>
      <c r="O18" s="14"/>
      <c r="P18" s="14"/>
      <c r="Q18" s="14"/>
      <c r="R18" s="14"/>
      <c r="S18" s="14"/>
      <c r="T18" s="14"/>
      <c r="U18" s="14"/>
      <c r="V18" s="14"/>
      <c r="W18" s="14"/>
      <c r="X18" s="14"/>
      <c r="Y18" s="14"/>
      <c r="Z18" s="14"/>
      <c r="AA18" s="14"/>
      <c r="AB18" s="14"/>
    </row>
    <row r="19" spans="1:28" x14ac:dyDescent="0.3">
      <c r="A19" s="14"/>
      <c r="B19" s="20" t="s">
        <v>11</v>
      </c>
      <c r="C19" s="21">
        <v>69</v>
      </c>
      <c r="D19" s="22">
        <v>55.2</v>
      </c>
      <c r="E19" s="18"/>
      <c r="F19" s="23" t="s">
        <v>24</v>
      </c>
      <c r="G19" s="24" t="s">
        <v>25</v>
      </c>
      <c r="H19" s="25">
        <v>476</v>
      </c>
      <c r="I19" s="22">
        <v>380.8</v>
      </c>
      <c r="J19" s="14"/>
      <c r="K19" s="14"/>
      <c r="L19" s="14"/>
      <c r="M19" s="14"/>
      <c r="N19" s="14"/>
      <c r="O19" s="14"/>
      <c r="P19" s="14"/>
      <c r="Q19" s="14"/>
      <c r="R19" s="14"/>
      <c r="S19" s="14"/>
      <c r="T19" s="14"/>
      <c r="U19" s="14"/>
      <c r="V19" s="14"/>
      <c r="W19" s="14"/>
      <c r="X19" s="14"/>
      <c r="Y19" s="14"/>
      <c r="Z19" s="14"/>
      <c r="AA19" s="14"/>
      <c r="AB19" s="14"/>
    </row>
    <row r="20" spans="1:28" x14ac:dyDescent="0.3">
      <c r="A20" s="14"/>
      <c r="B20" s="20" t="s">
        <v>26</v>
      </c>
      <c r="C20" s="21">
        <v>88</v>
      </c>
      <c r="D20" s="22">
        <v>70.400000000000006</v>
      </c>
      <c r="E20" s="18"/>
      <c r="F20" s="23" t="s">
        <v>27</v>
      </c>
      <c r="G20" s="24" t="s">
        <v>28</v>
      </c>
      <c r="H20" s="25">
        <v>676</v>
      </c>
      <c r="I20" s="22">
        <v>540.79999999999995</v>
      </c>
      <c r="J20" s="14"/>
      <c r="K20" s="14"/>
      <c r="L20" s="14"/>
      <c r="M20" s="14"/>
      <c r="N20" s="14"/>
      <c r="O20" s="14"/>
      <c r="P20" s="14"/>
      <c r="Q20" s="14"/>
      <c r="R20" s="14"/>
      <c r="S20" s="14"/>
      <c r="T20" s="14"/>
      <c r="U20" s="14"/>
      <c r="V20" s="14"/>
      <c r="W20" s="14"/>
      <c r="X20" s="14"/>
      <c r="Y20" s="14"/>
      <c r="Z20" s="14"/>
      <c r="AA20" s="14"/>
      <c r="AB20" s="14"/>
    </row>
    <row r="21" spans="1:28" ht="15" thickBot="1" x14ac:dyDescent="0.35">
      <c r="A21" s="14"/>
      <c r="B21" s="20" t="s">
        <v>14</v>
      </c>
      <c r="C21" s="21">
        <v>100</v>
      </c>
      <c r="D21" s="22">
        <v>80</v>
      </c>
      <c r="E21" s="18"/>
      <c r="F21" s="27" t="s">
        <v>29</v>
      </c>
      <c r="G21" s="28" t="s">
        <v>30</v>
      </c>
      <c r="H21" s="29">
        <v>892</v>
      </c>
      <c r="I21" s="30">
        <v>713.6</v>
      </c>
      <c r="J21" s="14"/>
      <c r="K21" s="14"/>
      <c r="L21" s="14"/>
      <c r="M21" s="14"/>
      <c r="N21" s="14"/>
      <c r="O21" s="14"/>
      <c r="P21" s="14"/>
      <c r="Q21" s="14"/>
      <c r="R21" s="14"/>
      <c r="S21" s="14"/>
      <c r="T21" s="14"/>
      <c r="U21" s="14"/>
      <c r="V21" s="14"/>
      <c r="W21" s="14"/>
      <c r="X21" s="14"/>
      <c r="Y21" s="14"/>
      <c r="Z21" s="14"/>
      <c r="AA21" s="14"/>
      <c r="AB21" s="14"/>
    </row>
    <row r="22" spans="1:28" ht="15" thickBot="1" x14ac:dyDescent="0.35">
      <c r="A22" s="14"/>
      <c r="B22" s="20" t="s">
        <v>31</v>
      </c>
      <c r="C22" s="21">
        <v>120</v>
      </c>
      <c r="D22" s="22">
        <v>96</v>
      </c>
      <c r="E22" s="18"/>
      <c r="F22" s="18"/>
      <c r="G22" s="18"/>
      <c r="H22" s="18"/>
      <c r="I22" s="14"/>
      <c r="J22" s="14"/>
      <c r="K22" s="14"/>
      <c r="L22" s="14"/>
      <c r="M22" s="14"/>
      <c r="N22" s="14"/>
      <c r="O22" s="14"/>
      <c r="P22" s="14"/>
      <c r="Q22" s="14"/>
      <c r="R22" s="14"/>
      <c r="S22" s="14"/>
      <c r="T22" s="14"/>
      <c r="U22" s="14"/>
      <c r="V22" s="14"/>
      <c r="W22" s="14"/>
      <c r="X22" s="14"/>
      <c r="Y22" s="14"/>
      <c r="Z22" s="14"/>
      <c r="AA22" s="14"/>
      <c r="AB22" s="14"/>
    </row>
    <row r="23" spans="1:28" ht="15" thickBot="1" x14ac:dyDescent="0.35">
      <c r="A23" s="14"/>
      <c r="B23" s="20" t="s">
        <v>32</v>
      </c>
      <c r="C23" s="21">
        <v>132</v>
      </c>
      <c r="D23" s="22">
        <v>105.6</v>
      </c>
      <c r="E23" s="18"/>
      <c r="F23" s="430" t="s">
        <v>33</v>
      </c>
      <c r="G23" s="431"/>
      <c r="H23" s="31">
        <v>11.5</v>
      </c>
      <c r="I23" s="32">
        <v>9.1999999999999993</v>
      </c>
      <c r="J23" s="14"/>
      <c r="K23" s="14"/>
      <c r="L23" s="14"/>
      <c r="M23" s="14"/>
      <c r="N23" s="14"/>
      <c r="O23" s="14"/>
      <c r="P23" s="14"/>
      <c r="Q23" s="14"/>
      <c r="R23" s="14"/>
      <c r="S23" s="14"/>
      <c r="T23" s="14"/>
      <c r="U23" s="14"/>
      <c r="V23" s="14"/>
      <c r="W23" s="14"/>
      <c r="X23" s="14"/>
      <c r="Y23" s="14"/>
      <c r="Z23" s="14"/>
      <c r="AA23" s="14"/>
      <c r="AB23" s="14"/>
    </row>
    <row r="24" spans="1:28" x14ac:dyDescent="0.3">
      <c r="A24" s="14"/>
      <c r="B24" s="20" t="s">
        <v>17</v>
      </c>
      <c r="C24" s="21">
        <v>148</v>
      </c>
      <c r="D24" s="22">
        <v>118.4</v>
      </c>
      <c r="E24" s="18"/>
      <c r="F24" s="18"/>
      <c r="G24" s="18"/>
      <c r="H24" s="18"/>
      <c r="I24" s="14"/>
      <c r="J24" s="14"/>
      <c r="K24" s="14"/>
      <c r="L24" s="14"/>
      <c r="M24" s="14"/>
      <c r="N24" s="14"/>
      <c r="O24" s="14"/>
      <c r="P24" s="14"/>
      <c r="Q24" s="14"/>
      <c r="R24" s="14"/>
      <c r="S24" s="14"/>
      <c r="T24" s="14"/>
      <c r="U24" s="14"/>
      <c r="V24" s="14"/>
      <c r="W24" s="14"/>
      <c r="X24" s="14"/>
      <c r="Y24" s="14"/>
      <c r="Z24" s="14"/>
      <c r="AA24" s="14"/>
      <c r="AB24" s="14"/>
    </row>
    <row r="25" spans="1:28" x14ac:dyDescent="0.3">
      <c r="A25" s="14"/>
      <c r="B25" s="20" t="s">
        <v>34</v>
      </c>
      <c r="C25" s="21">
        <v>160</v>
      </c>
      <c r="D25" s="22">
        <v>128</v>
      </c>
      <c r="E25" s="18"/>
      <c r="F25" s="18"/>
      <c r="G25" s="18"/>
      <c r="H25" s="18"/>
      <c r="I25" s="14"/>
      <c r="J25" s="14"/>
      <c r="K25" s="14"/>
      <c r="L25" s="14"/>
      <c r="M25" s="14"/>
      <c r="N25" s="14"/>
      <c r="O25" s="14"/>
      <c r="P25" s="14"/>
      <c r="Q25" s="14"/>
      <c r="R25" s="14"/>
      <c r="S25" s="14"/>
      <c r="T25" s="14"/>
      <c r="U25" s="14"/>
      <c r="V25" s="14"/>
      <c r="W25" s="14"/>
      <c r="X25" s="14"/>
      <c r="Y25" s="14"/>
      <c r="Z25" s="14"/>
      <c r="AA25" s="14"/>
      <c r="AB25" s="14"/>
    </row>
    <row r="26" spans="1:28" x14ac:dyDescent="0.3">
      <c r="A26" s="14"/>
      <c r="B26" s="20" t="s">
        <v>35</v>
      </c>
      <c r="C26" s="21">
        <v>172</v>
      </c>
      <c r="D26" s="22">
        <v>137.6</v>
      </c>
      <c r="E26" s="18"/>
      <c r="F26" s="18"/>
      <c r="G26" s="18"/>
      <c r="H26" s="18"/>
      <c r="I26" s="14"/>
      <c r="J26" s="14"/>
      <c r="K26" s="14"/>
      <c r="L26" s="14"/>
      <c r="M26" s="14"/>
      <c r="N26" s="14"/>
      <c r="O26" s="14"/>
      <c r="P26" s="14"/>
      <c r="Q26" s="14"/>
      <c r="R26" s="14"/>
      <c r="S26" s="14"/>
      <c r="T26" s="14"/>
      <c r="U26" s="14"/>
      <c r="V26" s="14"/>
      <c r="W26" s="14"/>
      <c r="X26" s="14"/>
      <c r="Y26" s="14"/>
      <c r="Z26" s="14"/>
      <c r="AA26" s="14"/>
      <c r="AB26" s="14"/>
    </row>
    <row r="27" spans="1:28" x14ac:dyDescent="0.3">
      <c r="A27" s="14"/>
      <c r="B27" s="24" t="s">
        <v>36</v>
      </c>
      <c r="C27" s="21">
        <v>184</v>
      </c>
      <c r="D27" s="22">
        <v>147.19999999999999</v>
      </c>
      <c r="E27" s="14"/>
      <c r="F27" s="14"/>
      <c r="G27" s="14"/>
      <c r="H27" s="14"/>
      <c r="I27" s="14"/>
      <c r="J27" s="14"/>
      <c r="K27" s="14"/>
      <c r="L27" s="14"/>
      <c r="M27" s="14"/>
      <c r="N27" s="14"/>
      <c r="O27" s="14"/>
      <c r="P27" s="14"/>
      <c r="Q27" s="14"/>
      <c r="R27" s="14"/>
      <c r="S27" s="14"/>
      <c r="T27" s="14"/>
      <c r="U27" s="14"/>
      <c r="V27" s="14"/>
      <c r="W27" s="14"/>
      <c r="X27" s="14"/>
      <c r="Y27" s="14"/>
      <c r="Z27" s="14"/>
      <c r="AA27" s="14"/>
      <c r="AB27" s="14"/>
    </row>
    <row r="28" spans="1:28" x14ac:dyDescent="0.3">
      <c r="A28" s="14"/>
      <c r="B28" s="24" t="s">
        <v>37</v>
      </c>
      <c r="C28" s="21">
        <v>200</v>
      </c>
      <c r="D28" s="22">
        <v>160</v>
      </c>
      <c r="E28" s="14"/>
      <c r="F28" s="14"/>
      <c r="G28" s="14"/>
      <c r="H28" s="14"/>
      <c r="I28" s="14"/>
      <c r="J28" s="14"/>
      <c r="K28" s="14"/>
      <c r="L28" s="14"/>
      <c r="M28" s="14"/>
      <c r="N28" s="14"/>
      <c r="O28" s="14"/>
      <c r="P28" s="14"/>
      <c r="Q28" s="14"/>
      <c r="R28" s="14"/>
      <c r="S28" s="14"/>
      <c r="T28" s="14"/>
      <c r="U28" s="14"/>
      <c r="V28" s="14"/>
      <c r="W28" s="14"/>
      <c r="X28" s="14"/>
      <c r="Y28" s="14"/>
      <c r="Z28" s="14"/>
      <c r="AA28" s="14"/>
      <c r="AB28" s="14"/>
    </row>
    <row r="29" spans="1:28" x14ac:dyDescent="0.3">
      <c r="A29" s="14"/>
      <c r="B29" s="24" t="s">
        <v>20</v>
      </c>
      <c r="C29" s="21">
        <v>220</v>
      </c>
      <c r="D29" s="22">
        <v>176</v>
      </c>
      <c r="E29" s="14"/>
      <c r="F29" s="14"/>
      <c r="G29" s="14"/>
      <c r="H29" s="14"/>
      <c r="I29" s="14"/>
      <c r="J29" s="14"/>
      <c r="K29" s="14"/>
      <c r="L29" s="14"/>
      <c r="M29" s="14"/>
      <c r="N29" s="14"/>
      <c r="O29" s="14"/>
      <c r="P29" s="14"/>
      <c r="Q29" s="14"/>
      <c r="R29" s="14"/>
      <c r="S29" s="14"/>
      <c r="T29" s="14"/>
      <c r="U29" s="14"/>
      <c r="V29" s="14"/>
      <c r="W29" s="14"/>
      <c r="X29" s="14"/>
      <c r="Y29" s="14"/>
      <c r="Z29" s="14"/>
      <c r="AA29" s="14"/>
      <c r="AB29" s="14"/>
    </row>
    <row r="30" spans="1:28" x14ac:dyDescent="0.3">
      <c r="A30" s="14"/>
      <c r="B30" s="24" t="s">
        <v>38</v>
      </c>
      <c r="C30" s="21">
        <v>240</v>
      </c>
      <c r="D30" s="22">
        <v>192</v>
      </c>
      <c r="E30" s="14"/>
      <c r="F30" s="14"/>
      <c r="G30" s="14"/>
      <c r="H30" s="14"/>
      <c r="I30" s="14"/>
      <c r="J30" s="14"/>
      <c r="K30" s="14"/>
      <c r="L30" s="14"/>
      <c r="M30" s="14"/>
      <c r="N30" s="14"/>
      <c r="O30" s="14"/>
      <c r="P30" s="14"/>
      <c r="Q30" s="14"/>
      <c r="R30" s="14"/>
      <c r="S30" s="14"/>
      <c r="T30" s="14"/>
      <c r="U30" s="14"/>
      <c r="V30" s="14"/>
      <c r="W30" s="14"/>
      <c r="X30" s="14"/>
      <c r="Y30" s="14"/>
      <c r="Z30" s="14"/>
      <c r="AA30" s="14"/>
      <c r="AB30" s="14"/>
    </row>
    <row r="31" spans="1:28" x14ac:dyDescent="0.3">
      <c r="A31" s="14"/>
      <c r="B31" s="24" t="s">
        <v>39</v>
      </c>
      <c r="C31" s="21">
        <v>260</v>
      </c>
      <c r="D31" s="22">
        <v>208</v>
      </c>
      <c r="E31" s="14"/>
      <c r="F31" s="14"/>
      <c r="G31" s="14"/>
      <c r="H31" s="14"/>
      <c r="I31" s="14"/>
      <c r="J31" s="14"/>
      <c r="K31" s="14"/>
      <c r="L31" s="14"/>
      <c r="M31" s="14"/>
      <c r="N31" s="14"/>
      <c r="O31" s="14"/>
      <c r="P31" s="14"/>
      <c r="Q31" s="14"/>
      <c r="R31" s="14"/>
      <c r="S31" s="14"/>
      <c r="T31" s="14"/>
      <c r="U31" s="14"/>
      <c r="V31" s="14"/>
      <c r="W31" s="14"/>
      <c r="X31" s="14"/>
      <c r="Y31" s="14"/>
      <c r="Z31" s="14"/>
      <c r="AA31" s="14"/>
      <c r="AB31" s="14"/>
    </row>
    <row r="32" spans="1:28" x14ac:dyDescent="0.3">
      <c r="A32" s="14"/>
      <c r="B32" s="24" t="s">
        <v>40</v>
      </c>
      <c r="C32" s="21">
        <v>280</v>
      </c>
      <c r="D32" s="22">
        <v>224</v>
      </c>
      <c r="E32" s="14"/>
      <c r="F32" s="14"/>
      <c r="G32" s="14"/>
      <c r="H32" s="14"/>
      <c r="I32" s="14"/>
      <c r="J32" s="14"/>
      <c r="K32" s="14"/>
      <c r="L32" s="14"/>
      <c r="M32" s="14"/>
      <c r="N32" s="14"/>
      <c r="O32" s="14"/>
      <c r="P32" s="14"/>
      <c r="Q32" s="14"/>
      <c r="R32" s="14"/>
      <c r="S32" s="14"/>
      <c r="T32" s="14"/>
      <c r="U32" s="14"/>
      <c r="V32" s="14"/>
      <c r="W32" s="14"/>
      <c r="X32" s="14"/>
      <c r="Y32" s="14"/>
      <c r="Z32" s="14"/>
      <c r="AA32" s="14"/>
      <c r="AB32" s="14"/>
    </row>
    <row r="33" spans="1:28" x14ac:dyDescent="0.3">
      <c r="A33" s="14"/>
      <c r="B33" s="24" t="s">
        <v>23</v>
      </c>
      <c r="C33" s="21">
        <v>340</v>
      </c>
      <c r="D33" s="22">
        <v>272</v>
      </c>
      <c r="E33" s="14"/>
      <c r="F33" s="14"/>
      <c r="G33" s="14"/>
      <c r="H33" s="14"/>
      <c r="I33" s="14"/>
      <c r="J33" s="14"/>
      <c r="K33" s="14"/>
      <c r="L33" s="14"/>
      <c r="M33" s="14"/>
      <c r="N33" s="14"/>
      <c r="O33" s="14"/>
      <c r="P33" s="14"/>
      <c r="Q33" s="14"/>
      <c r="R33" s="14"/>
      <c r="S33" s="14"/>
      <c r="T33" s="14"/>
      <c r="U33" s="14"/>
      <c r="V33" s="14"/>
      <c r="W33" s="14"/>
      <c r="X33" s="14"/>
      <c r="Y33" s="14"/>
      <c r="Z33" s="14"/>
      <c r="AA33" s="14"/>
      <c r="AB33" s="14"/>
    </row>
    <row r="34" spans="1:28" x14ac:dyDescent="0.3">
      <c r="A34" s="14"/>
      <c r="B34" s="24" t="s">
        <v>41</v>
      </c>
      <c r="C34" s="21">
        <v>368</v>
      </c>
      <c r="D34" s="22">
        <v>294.39999999999998</v>
      </c>
      <c r="E34" s="14"/>
      <c r="F34" s="14"/>
      <c r="G34" s="14"/>
      <c r="H34" s="14"/>
      <c r="I34" s="14"/>
      <c r="J34" s="14"/>
      <c r="K34" s="14"/>
      <c r="L34" s="14"/>
      <c r="M34" s="14"/>
      <c r="N34" s="14"/>
      <c r="O34" s="14"/>
      <c r="P34" s="14"/>
      <c r="Q34" s="14"/>
      <c r="R34" s="14"/>
      <c r="S34" s="14"/>
      <c r="T34" s="14"/>
      <c r="U34" s="14"/>
      <c r="V34" s="14"/>
      <c r="W34" s="14"/>
      <c r="X34" s="14"/>
      <c r="Y34" s="14"/>
      <c r="Z34" s="14"/>
      <c r="AA34" s="14"/>
      <c r="AB34" s="14"/>
    </row>
    <row r="35" spans="1:28" x14ac:dyDescent="0.3">
      <c r="A35" s="14"/>
      <c r="B35" s="24" t="s">
        <v>42</v>
      </c>
      <c r="C35" s="21">
        <v>384</v>
      </c>
      <c r="D35" s="22">
        <v>307.2</v>
      </c>
      <c r="E35" s="14"/>
      <c r="F35" s="14"/>
      <c r="G35" s="14"/>
      <c r="H35" s="14"/>
      <c r="I35" s="14"/>
      <c r="J35" s="14"/>
      <c r="K35" s="14"/>
      <c r="L35" s="14"/>
      <c r="M35" s="14"/>
      <c r="N35" s="14"/>
      <c r="O35" s="14"/>
      <c r="P35" s="14"/>
      <c r="Q35" s="14"/>
      <c r="R35" s="14"/>
      <c r="S35" s="14"/>
      <c r="T35" s="14"/>
      <c r="U35" s="14"/>
      <c r="V35" s="14"/>
      <c r="W35" s="14"/>
      <c r="X35" s="14"/>
      <c r="Y35" s="14"/>
      <c r="Z35" s="14"/>
      <c r="AA35" s="14"/>
      <c r="AB35" s="14"/>
    </row>
    <row r="36" spans="1:28" x14ac:dyDescent="0.3">
      <c r="A36" s="14"/>
      <c r="B36" s="24" t="s">
        <v>43</v>
      </c>
      <c r="C36" s="21">
        <v>408</v>
      </c>
      <c r="D36" s="22">
        <v>326.39999999999998</v>
      </c>
      <c r="E36" s="14"/>
      <c r="F36" s="14"/>
      <c r="G36" s="14"/>
      <c r="H36" s="14"/>
      <c r="I36" s="14"/>
      <c r="J36" s="14"/>
      <c r="K36" s="14"/>
      <c r="L36" s="14"/>
      <c r="M36" s="14"/>
      <c r="N36" s="14"/>
      <c r="O36" s="14"/>
      <c r="P36" s="14"/>
      <c r="Q36" s="14"/>
      <c r="R36" s="14"/>
      <c r="S36" s="14"/>
      <c r="T36" s="14"/>
      <c r="U36" s="14"/>
      <c r="V36" s="14"/>
      <c r="W36" s="14"/>
      <c r="X36" s="14"/>
      <c r="Y36" s="14"/>
      <c r="Z36" s="14"/>
      <c r="AA36" s="14"/>
      <c r="AB36" s="14"/>
    </row>
    <row r="37" spans="1:28" x14ac:dyDescent="0.3">
      <c r="A37" s="14"/>
      <c r="B37" s="24" t="s">
        <v>44</v>
      </c>
      <c r="C37" s="21">
        <v>436</v>
      </c>
      <c r="D37" s="22">
        <v>348.8</v>
      </c>
      <c r="E37" s="14"/>
      <c r="F37" s="14"/>
      <c r="G37" s="14"/>
      <c r="H37" s="14"/>
      <c r="I37" s="14"/>
      <c r="J37" s="14"/>
      <c r="K37" s="14"/>
      <c r="L37" s="14"/>
      <c r="M37" s="14"/>
      <c r="N37" s="14"/>
      <c r="O37" s="14"/>
      <c r="P37" s="14"/>
      <c r="Q37" s="14"/>
      <c r="R37" s="14"/>
      <c r="S37" s="14"/>
      <c r="T37" s="14"/>
      <c r="U37" s="14"/>
      <c r="V37" s="14"/>
      <c r="W37" s="14"/>
      <c r="X37" s="14"/>
      <c r="Y37" s="14"/>
      <c r="Z37" s="14"/>
      <c r="AA37" s="14"/>
      <c r="AB37" s="14"/>
    </row>
    <row r="38" spans="1:28" x14ac:dyDescent="0.3">
      <c r="A38" s="14"/>
      <c r="B38" s="24" t="s">
        <v>25</v>
      </c>
      <c r="C38" s="21">
        <v>476</v>
      </c>
      <c r="D38" s="22">
        <v>380.8</v>
      </c>
      <c r="E38" s="14"/>
      <c r="F38" s="14"/>
      <c r="G38" s="14"/>
      <c r="H38" s="14"/>
      <c r="I38" s="14"/>
      <c r="J38" s="14"/>
      <c r="K38" s="14"/>
      <c r="L38" s="14"/>
      <c r="M38" s="14"/>
      <c r="N38" s="14"/>
      <c r="O38" s="14"/>
      <c r="P38" s="14"/>
      <c r="Q38" s="14"/>
      <c r="R38" s="14"/>
      <c r="S38" s="14"/>
      <c r="T38" s="14"/>
      <c r="U38" s="14"/>
      <c r="V38" s="14"/>
      <c r="W38" s="14"/>
      <c r="X38" s="14"/>
      <c r="Y38" s="14"/>
      <c r="Z38" s="14"/>
      <c r="AA38" s="14"/>
      <c r="AB38" s="14"/>
    </row>
    <row r="39" spans="1:28" x14ac:dyDescent="0.3">
      <c r="A39" s="14"/>
      <c r="B39" s="24" t="s">
        <v>45</v>
      </c>
      <c r="C39" s="21">
        <v>524</v>
      </c>
      <c r="D39" s="22">
        <v>419.2</v>
      </c>
      <c r="E39" s="14"/>
      <c r="F39" s="14"/>
      <c r="G39" s="14"/>
      <c r="H39" s="14"/>
      <c r="I39" s="14"/>
      <c r="J39" s="14"/>
      <c r="K39" s="14"/>
      <c r="L39" s="14"/>
      <c r="M39" s="14"/>
      <c r="N39" s="14"/>
      <c r="O39" s="14"/>
      <c r="P39" s="14"/>
      <c r="Q39" s="14"/>
      <c r="R39" s="14"/>
      <c r="S39" s="14"/>
      <c r="T39" s="14"/>
      <c r="U39" s="14"/>
      <c r="V39" s="14"/>
      <c r="W39" s="14"/>
      <c r="X39" s="14"/>
      <c r="Y39" s="14"/>
      <c r="Z39" s="14"/>
      <c r="AA39" s="14"/>
      <c r="AB39" s="14"/>
    </row>
    <row r="40" spans="1:28" x14ac:dyDescent="0.3">
      <c r="A40" s="14"/>
      <c r="B40" s="24" t="s">
        <v>46</v>
      </c>
      <c r="C40" s="21">
        <v>560</v>
      </c>
      <c r="D40" s="22">
        <v>448</v>
      </c>
      <c r="E40" s="14"/>
      <c r="F40" s="14"/>
      <c r="G40" s="14"/>
      <c r="H40" s="14"/>
      <c r="I40" s="14"/>
      <c r="J40" s="14"/>
      <c r="K40" s="14"/>
      <c r="L40" s="14"/>
      <c r="M40" s="14"/>
      <c r="N40" s="14"/>
      <c r="O40" s="14"/>
      <c r="P40" s="14"/>
      <c r="Q40" s="14"/>
      <c r="R40" s="14"/>
      <c r="S40" s="14"/>
      <c r="T40" s="14"/>
      <c r="U40" s="14"/>
      <c r="V40" s="14"/>
      <c r="W40" s="14"/>
      <c r="X40" s="14"/>
      <c r="Y40" s="14"/>
      <c r="Z40" s="14"/>
      <c r="AA40" s="14"/>
      <c r="AB40" s="14"/>
    </row>
    <row r="41" spans="1:28" x14ac:dyDescent="0.3">
      <c r="A41" s="14"/>
      <c r="B41" s="24" t="s">
        <v>47</v>
      </c>
      <c r="C41" s="21">
        <v>608</v>
      </c>
      <c r="D41" s="22">
        <v>486.4</v>
      </c>
      <c r="E41" s="14"/>
      <c r="F41" s="14"/>
      <c r="G41" s="14"/>
      <c r="H41" s="14"/>
      <c r="I41" s="14"/>
      <c r="J41" s="14"/>
      <c r="K41" s="14"/>
      <c r="L41" s="14"/>
      <c r="M41" s="14"/>
      <c r="N41" s="14"/>
      <c r="O41" s="14"/>
      <c r="P41" s="14"/>
      <c r="Q41" s="14"/>
      <c r="R41" s="14"/>
      <c r="S41" s="14"/>
      <c r="T41" s="14"/>
      <c r="U41" s="14"/>
      <c r="V41" s="14"/>
      <c r="W41" s="14"/>
      <c r="X41" s="14"/>
      <c r="Y41" s="14"/>
      <c r="Z41" s="14"/>
      <c r="AA41" s="14"/>
      <c r="AB41" s="14"/>
    </row>
    <row r="42" spans="1:28" x14ac:dyDescent="0.3">
      <c r="A42" s="14"/>
      <c r="B42" s="24" t="s">
        <v>28</v>
      </c>
      <c r="C42" s="21">
        <v>676</v>
      </c>
      <c r="D42" s="22">
        <v>540.79999999999995</v>
      </c>
      <c r="E42" s="14"/>
      <c r="F42" s="14"/>
      <c r="G42" s="14"/>
      <c r="H42" s="14"/>
      <c r="I42" s="14"/>
      <c r="J42" s="14"/>
      <c r="K42" s="14"/>
      <c r="L42" s="14"/>
      <c r="M42" s="14"/>
      <c r="N42" s="14"/>
      <c r="O42" s="14"/>
      <c r="P42" s="14"/>
      <c r="Q42" s="14"/>
      <c r="R42" s="14"/>
      <c r="S42" s="14"/>
      <c r="T42" s="14"/>
      <c r="U42" s="14"/>
      <c r="V42" s="14"/>
      <c r="W42" s="14"/>
      <c r="X42" s="14"/>
      <c r="Y42" s="14"/>
      <c r="Z42" s="14"/>
      <c r="AA42" s="14"/>
      <c r="AB42" s="14"/>
    </row>
    <row r="43" spans="1:28" x14ac:dyDescent="0.3">
      <c r="A43" s="14"/>
      <c r="B43" s="24" t="s">
        <v>48</v>
      </c>
      <c r="C43" s="21">
        <v>716</v>
      </c>
      <c r="D43" s="22">
        <v>572.79999999999995</v>
      </c>
      <c r="E43" s="14"/>
      <c r="F43" s="14"/>
      <c r="G43" s="14"/>
      <c r="H43" s="14"/>
      <c r="I43" s="14"/>
      <c r="J43" s="14"/>
      <c r="K43" s="14"/>
      <c r="L43" s="14"/>
      <c r="M43" s="14"/>
      <c r="N43" s="14"/>
      <c r="O43" s="14"/>
      <c r="P43" s="14"/>
      <c r="Q43" s="14"/>
      <c r="R43" s="14"/>
      <c r="S43" s="14"/>
      <c r="T43" s="14"/>
      <c r="U43" s="14"/>
      <c r="V43" s="14"/>
      <c r="W43" s="14"/>
      <c r="X43" s="14"/>
      <c r="Y43" s="14"/>
      <c r="Z43" s="14"/>
      <c r="AA43" s="14"/>
      <c r="AB43" s="14"/>
    </row>
    <row r="44" spans="1:28" x14ac:dyDescent="0.3">
      <c r="A44" s="14"/>
      <c r="B44" s="24" t="s">
        <v>49</v>
      </c>
      <c r="C44" s="21">
        <v>784</v>
      </c>
      <c r="D44" s="22">
        <v>627.20000000000005</v>
      </c>
      <c r="E44" s="14"/>
      <c r="F44" s="14"/>
      <c r="G44" s="14"/>
      <c r="H44" s="14"/>
      <c r="I44" s="14"/>
      <c r="J44" s="14"/>
      <c r="K44" s="14"/>
      <c r="L44" s="14"/>
      <c r="M44" s="14"/>
      <c r="N44" s="14"/>
      <c r="O44" s="14"/>
      <c r="P44" s="14"/>
      <c r="Q44" s="14"/>
      <c r="R44" s="14"/>
      <c r="S44" s="14"/>
      <c r="T44" s="14"/>
      <c r="U44" s="14"/>
      <c r="V44" s="14"/>
      <c r="W44" s="14"/>
      <c r="X44" s="14"/>
      <c r="Y44" s="14"/>
      <c r="Z44" s="14"/>
      <c r="AA44" s="14"/>
      <c r="AB44" s="14"/>
    </row>
    <row r="45" spans="1:28" x14ac:dyDescent="0.3">
      <c r="A45" s="14"/>
      <c r="B45" s="24" t="s">
        <v>50</v>
      </c>
      <c r="C45" s="21">
        <v>860</v>
      </c>
      <c r="D45" s="22">
        <v>688</v>
      </c>
      <c r="E45" s="14"/>
      <c r="F45" s="14"/>
      <c r="G45" s="14"/>
      <c r="H45" s="14"/>
      <c r="I45" s="14"/>
      <c r="J45" s="14"/>
      <c r="K45" s="14"/>
      <c r="L45" s="14"/>
      <c r="M45" s="14"/>
      <c r="N45" s="14"/>
      <c r="O45" s="14"/>
      <c r="P45" s="14"/>
      <c r="Q45" s="14"/>
      <c r="R45" s="14"/>
      <c r="S45" s="14"/>
      <c r="T45" s="14"/>
      <c r="U45" s="14"/>
      <c r="V45" s="14"/>
      <c r="W45" s="14"/>
      <c r="X45" s="14"/>
      <c r="Y45" s="14"/>
      <c r="Z45" s="14"/>
      <c r="AA45" s="14"/>
      <c r="AB45" s="14"/>
    </row>
    <row r="46" spans="1:28" x14ac:dyDescent="0.3">
      <c r="A46" s="14"/>
      <c r="B46" s="24" t="s">
        <v>30</v>
      </c>
      <c r="C46" s="21">
        <v>892</v>
      </c>
      <c r="D46" s="22">
        <v>713.6</v>
      </c>
      <c r="E46" s="14"/>
      <c r="F46" s="14"/>
      <c r="G46" s="14"/>
      <c r="H46" s="14"/>
      <c r="I46" s="14"/>
      <c r="J46" s="14"/>
      <c r="K46" s="14"/>
      <c r="L46" s="14"/>
      <c r="M46" s="14"/>
      <c r="N46" s="14"/>
      <c r="O46" s="14"/>
      <c r="P46" s="14"/>
      <c r="Q46" s="14"/>
      <c r="R46" s="14"/>
      <c r="S46" s="14"/>
      <c r="T46" s="14"/>
      <c r="U46" s="14"/>
      <c r="V46" s="14"/>
      <c r="W46" s="14"/>
      <c r="X46" s="14"/>
      <c r="Y46" s="14"/>
      <c r="Z46" s="14"/>
      <c r="AA46" s="14"/>
      <c r="AB46" s="14"/>
    </row>
    <row r="47" spans="1:28" x14ac:dyDescent="0.3">
      <c r="A47" s="14"/>
      <c r="B47" s="24" t="s">
        <v>51</v>
      </c>
      <c r="C47" s="21">
        <v>960</v>
      </c>
      <c r="D47" s="22">
        <v>768</v>
      </c>
      <c r="E47" s="14"/>
      <c r="F47" s="14"/>
      <c r="G47" s="14"/>
      <c r="H47" s="14"/>
      <c r="I47" s="14"/>
      <c r="J47" s="14"/>
      <c r="K47" s="14"/>
      <c r="L47" s="14"/>
      <c r="M47" s="14"/>
      <c r="N47" s="14"/>
      <c r="O47" s="14"/>
      <c r="P47" s="14"/>
      <c r="Q47" s="14"/>
      <c r="R47" s="14"/>
      <c r="S47" s="14"/>
      <c r="T47" s="14"/>
      <c r="U47" s="14"/>
      <c r="V47" s="14"/>
      <c r="W47" s="14"/>
      <c r="X47" s="14"/>
      <c r="Y47" s="14"/>
      <c r="Z47" s="14"/>
      <c r="AA47" s="14"/>
      <c r="AB47" s="14"/>
    </row>
    <row r="48" spans="1:28" x14ac:dyDescent="0.3">
      <c r="A48" s="14"/>
      <c r="B48" s="24" t="s">
        <v>52</v>
      </c>
      <c r="C48" s="21">
        <v>1176</v>
      </c>
      <c r="D48" s="22">
        <v>940.8</v>
      </c>
      <c r="E48" s="14"/>
      <c r="F48" s="14"/>
      <c r="G48" s="14"/>
      <c r="H48" s="14"/>
      <c r="I48" s="14"/>
      <c r="J48" s="14"/>
      <c r="K48" s="14"/>
      <c r="L48" s="14"/>
      <c r="M48" s="14"/>
      <c r="N48" s="14"/>
      <c r="O48" s="14"/>
      <c r="P48" s="14"/>
      <c r="Q48" s="14"/>
      <c r="R48" s="14"/>
      <c r="S48" s="14"/>
      <c r="T48" s="14"/>
      <c r="U48" s="14"/>
      <c r="V48" s="14"/>
      <c r="W48" s="14"/>
      <c r="X48" s="14"/>
      <c r="Y48" s="14"/>
      <c r="Z48" s="14"/>
      <c r="AA48" s="14"/>
      <c r="AB48" s="14"/>
    </row>
    <row r="49" spans="1:28" x14ac:dyDescent="0.3">
      <c r="A49" s="14"/>
      <c r="B49" s="24" t="s">
        <v>53</v>
      </c>
      <c r="C49" s="21">
        <v>1292</v>
      </c>
      <c r="D49" s="22">
        <v>1033.5999999999999</v>
      </c>
      <c r="E49" s="14"/>
      <c r="F49" s="14"/>
      <c r="G49" s="14"/>
      <c r="H49" s="14"/>
      <c r="I49" s="14"/>
      <c r="J49" s="14"/>
      <c r="K49" s="14"/>
      <c r="L49" s="14"/>
      <c r="M49" s="14"/>
      <c r="N49" s="14"/>
      <c r="O49" s="14"/>
      <c r="P49" s="14"/>
      <c r="Q49" s="14"/>
      <c r="R49" s="14"/>
      <c r="S49" s="14"/>
      <c r="T49" s="14"/>
      <c r="U49" s="14"/>
      <c r="V49" s="14"/>
      <c r="W49" s="14"/>
      <c r="X49" s="14"/>
      <c r="Y49" s="14"/>
      <c r="Z49" s="14"/>
      <c r="AA49" s="14"/>
      <c r="AB49" s="14"/>
    </row>
    <row r="50" spans="1:28" x14ac:dyDescent="0.3">
      <c r="A50" s="14"/>
      <c r="B50" s="24" t="s">
        <v>54</v>
      </c>
      <c r="C50" s="21">
        <v>1420</v>
      </c>
      <c r="D50" s="22">
        <v>1136</v>
      </c>
      <c r="E50" s="14"/>
      <c r="F50" s="14"/>
      <c r="G50" s="14"/>
      <c r="H50" s="14"/>
      <c r="I50" s="14"/>
      <c r="J50" s="14"/>
      <c r="K50" s="14"/>
      <c r="L50" s="14"/>
      <c r="M50" s="14"/>
      <c r="N50" s="14"/>
      <c r="O50" s="14"/>
      <c r="P50" s="14"/>
      <c r="Q50" s="14"/>
      <c r="R50" s="14"/>
      <c r="S50" s="14"/>
      <c r="T50" s="14"/>
      <c r="U50" s="14"/>
      <c r="V50" s="14"/>
      <c r="W50" s="14"/>
      <c r="X50" s="14"/>
      <c r="Y50" s="14"/>
      <c r="Z50" s="14"/>
      <c r="AA50" s="14"/>
      <c r="AB50" s="14"/>
    </row>
    <row r="51" spans="1:28" x14ac:dyDescent="0.3">
      <c r="A51" s="14"/>
      <c r="B51" s="24" t="s">
        <v>55</v>
      </c>
      <c r="C51" s="21">
        <v>1570</v>
      </c>
      <c r="D51" s="22">
        <v>1256</v>
      </c>
      <c r="E51" s="14"/>
      <c r="F51" s="14"/>
      <c r="G51" s="14"/>
      <c r="H51" s="14"/>
      <c r="I51" s="14"/>
      <c r="J51" s="14"/>
      <c r="K51" s="14"/>
      <c r="L51" s="14"/>
      <c r="M51" s="14"/>
      <c r="N51" s="14"/>
      <c r="O51" s="14"/>
      <c r="P51" s="14"/>
      <c r="Q51" s="14"/>
      <c r="R51" s="14"/>
      <c r="S51" s="14"/>
      <c r="T51" s="14"/>
      <c r="U51" s="14"/>
      <c r="V51" s="14"/>
      <c r="W51" s="14"/>
      <c r="X51" s="14"/>
      <c r="Y51" s="14"/>
      <c r="Z51" s="14"/>
      <c r="AA51" s="14"/>
      <c r="AB51" s="14"/>
    </row>
    <row r="52" spans="1:28" x14ac:dyDescent="0.3">
      <c r="A52" s="14"/>
      <c r="B52" s="24" t="s">
        <v>56</v>
      </c>
      <c r="C52" s="21">
        <v>1750</v>
      </c>
      <c r="D52" s="22">
        <v>1400</v>
      </c>
      <c r="E52" s="14"/>
      <c r="F52" s="14"/>
      <c r="G52" s="14"/>
      <c r="H52" s="14"/>
      <c r="I52" s="14"/>
      <c r="J52" s="14"/>
      <c r="K52" s="14"/>
      <c r="L52" s="14"/>
      <c r="M52" s="14"/>
      <c r="N52" s="14"/>
      <c r="O52" s="14"/>
      <c r="P52" s="14"/>
      <c r="Q52" s="14"/>
      <c r="R52" s="14"/>
      <c r="S52" s="14"/>
      <c r="T52" s="14"/>
      <c r="U52" s="14"/>
      <c r="V52" s="14"/>
      <c r="W52" s="14"/>
      <c r="X52" s="14"/>
      <c r="Y52" s="14"/>
      <c r="Z52" s="14"/>
      <c r="AA52" s="14"/>
      <c r="AB52" s="14"/>
    </row>
    <row r="53" spans="1:28" x14ac:dyDescent="0.3">
      <c r="A53" s="14"/>
      <c r="B53" s="24" t="s">
        <v>57</v>
      </c>
      <c r="C53" s="21">
        <v>1900</v>
      </c>
      <c r="D53" s="22">
        <v>1520</v>
      </c>
      <c r="E53" s="14"/>
      <c r="F53" s="14"/>
      <c r="G53" s="14"/>
      <c r="H53" s="14"/>
      <c r="I53" s="14"/>
      <c r="J53" s="14"/>
      <c r="K53" s="14"/>
      <c r="L53" s="14"/>
      <c r="M53" s="14"/>
      <c r="N53" s="14"/>
      <c r="O53" s="14"/>
      <c r="P53" s="14"/>
      <c r="Q53" s="14"/>
      <c r="R53" s="14"/>
      <c r="S53" s="14"/>
      <c r="T53" s="14"/>
      <c r="U53" s="14"/>
      <c r="V53" s="14"/>
      <c r="W53" s="14"/>
      <c r="X53" s="14"/>
      <c r="Y53" s="14"/>
      <c r="Z53" s="14"/>
      <c r="AA53" s="14"/>
      <c r="AB53" s="14"/>
    </row>
    <row r="54" spans="1:28" ht="15" thickBot="1" x14ac:dyDescent="0.35">
      <c r="A54" s="14"/>
      <c r="B54" s="28" t="s">
        <v>58</v>
      </c>
      <c r="C54" s="33">
        <v>2100</v>
      </c>
      <c r="D54" s="30">
        <v>1680</v>
      </c>
      <c r="E54" s="14"/>
      <c r="F54" s="14"/>
      <c r="G54" s="14"/>
      <c r="H54" s="14"/>
      <c r="I54" s="14"/>
      <c r="J54" s="14"/>
      <c r="K54" s="14"/>
      <c r="L54" s="14"/>
      <c r="M54" s="14"/>
      <c r="N54" s="14"/>
      <c r="O54" s="14"/>
      <c r="P54" s="14"/>
      <c r="Q54" s="14"/>
      <c r="R54" s="14"/>
      <c r="S54" s="14"/>
      <c r="T54" s="14"/>
      <c r="U54" s="14"/>
      <c r="V54" s="14"/>
      <c r="W54" s="14"/>
      <c r="X54" s="14"/>
      <c r="Y54" s="14"/>
      <c r="Z54" s="14"/>
      <c r="AA54" s="14"/>
      <c r="AB54" s="14"/>
    </row>
    <row r="55" spans="1:28" x14ac:dyDescent="0.3">
      <c r="A55" s="14"/>
      <c r="B55" s="34"/>
      <c r="C55" s="34"/>
      <c r="D55" s="34"/>
      <c r="E55" s="34"/>
      <c r="F55" s="34"/>
      <c r="G55" s="34"/>
      <c r="H55" s="34"/>
      <c r="I55" s="34"/>
      <c r="J55" s="14"/>
      <c r="K55" s="14"/>
      <c r="L55" s="14"/>
      <c r="M55" s="14"/>
      <c r="N55" s="14"/>
      <c r="O55" s="14"/>
      <c r="P55" s="14"/>
      <c r="Q55" s="14"/>
      <c r="R55" s="14"/>
      <c r="S55" s="14"/>
      <c r="T55" s="14"/>
      <c r="U55" s="14"/>
      <c r="V55" s="14"/>
      <c r="W55" s="14"/>
      <c r="X55" s="14"/>
      <c r="Y55" s="14"/>
      <c r="Z55" s="14"/>
      <c r="AA55" s="14"/>
      <c r="AB55" s="14"/>
    </row>
    <row r="56" spans="1:28" x14ac:dyDescent="0.3">
      <c r="A56" s="14"/>
      <c r="B56" s="34" t="s">
        <v>59</v>
      </c>
      <c r="C56" s="34"/>
      <c r="D56" s="34"/>
      <c r="E56" s="34"/>
      <c r="F56" s="34"/>
      <c r="G56" s="34"/>
      <c r="H56" s="34"/>
      <c r="I56" s="34"/>
      <c r="J56" s="14"/>
      <c r="K56" s="14"/>
      <c r="L56" s="14"/>
      <c r="M56" s="14"/>
      <c r="N56" s="14"/>
      <c r="O56" s="14"/>
      <c r="P56" s="14"/>
      <c r="Q56" s="14"/>
      <c r="R56" s="14"/>
      <c r="S56" s="14"/>
      <c r="T56" s="14"/>
      <c r="U56" s="14"/>
      <c r="V56" s="14"/>
      <c r="W56" s="14"/>
      <c r="X56" s="14"/>
      <c r="Y56" s="14"/>
      <c r="Z56" s="14"/>
      <c r="AA56" s="14"/>
      <c r="AB56" s="14"/>
    </row>
    <row r="57" spans="1:28" x14ac:dyDescent="0.3">
      <c r="A57" s="14"/>
      <c r="B57" s="34"/>
      <c r="C57" s="34"/>
      <c r="D57" s="34"/>
      <c r="E57" s="34"/>
      <c r="F57" s="34"/>
      <c r="G57" s="34"/>
      <c r="H57" s="34"/>
      <c r="I57" s="34"/>
      <c r="J57" s="14"/>
      <c r="K57" s="14"/>
      <c r="L57" s="14"/>
      <c r="M57" s="14"/>
      <c r="N57" s="14"/>
      <c r="O57" s="14"/>
      <c r="P57" s="14"/>
      <c r="Q57" s="14"/>
      <c r="R57" s="14"/>
      <c r="S57" s="14"/>
      <c r="T57" s="14"/>
      <c r="U57" s="14"/>
      <c r="V57" s="14"/>
      <c r="W57" s="14"/>
      <c r="X57" s="14"/>
      <c r="Y57" s="14"/>
      <c r="Z57" s="14"/>
      <c r="AA57" s="14"/>
      <c r="AB57" s="14"/>
    </row>
    <row r="58" spans="1:28" x14ac:dyDescent="0.3">
      <c r="A58" s="14"/>
      <c r="B58" s="34"/>
      <c r="C58" s="34"/>
      <c r="D58" s="34"/>
      <c r="E58" s="34"/>
      <c r="F58" s="34"/>
      <c r="G58" s="34"/>
      <c r="H58" s="34"/>
      <c r="I58" s="34"/>
      <c r="J58" s="14"/>
      <c r="K58" s="14"/>
      <c r="L58" s="14"/>
      <c r="M58" s="14"/>
      <c r="N58" s="14"/>
      <c r="O58" s="14"/>
      <c r="P58" s="14"/>
      <c r="Q58" s="14"/>
      <c r="R58" s="14"/>
      <c r="S58" s="14"/>
      <c r="T58" s="14"/>
      <c r="U58" s="14"/>
      <c r="V58" s="14"/>
      <c r="W58" s="14"/>
      <c r="X58" s="14"/>
      <c r="Y58" s="14"/>
      <c r="Z58" s="14"/>
      <c r="AA58" s="14"/>
      <c r="AB58" s="14"/>
    </row>
    <row r="59" spans="1:28" x14ac:dyDescent="0.3">
      <c r="A59" s="14"/>
      <c r="B59" s="34"/>
      <c r="C59" s="34"/>
      <c r="D59" s="34"/>
      <c r="E59" s="34"/>
      <c r="F59" s="34"/>
      <c r="G59" s="34"/>
      <c r="H59" s="34"/>
      <c r="I59" s="34"/>
      <c r="J59" s="14"/>
      <c r="K59" s="14"/>
      <c r="L59" s="14"/>
      <c r="M59" s="14"/>
      <c r="N59" s="14"/>
      <c r="O59" s="14"/>
      <c r="P59" s="14"/>
      <c r="Q59" s="14"/>
      <c r="R59" s="14"/>
      <c r="S59" s="14"/>
      <c r="T59" s="14"/>
      <c r="U59" s="14"/>
      <c r="V59" s="14"/>
      <c r="W59" s="14"/>
      <c r="X59" s="14"/>
      <c r="Y59" s="14"/>
      <c r="Z59" s="14"/>
      <c r="AA59" s="14"/>
      <c r="AB59" s="14"/>
    </row>
    <row r="60" spans="1:28" x14ac:dyDescent="0.3">
      <c r="A60" s="14"/>
      <c r="B60" s="34"/>
      <c r="C60" s="34"/>
      <c r="D60" s="34"/>
      <c r="E60" s="34"/>
      <c r="F60" s="34"/>
      <c r="G60" s="34"/>
      <c r="H60" s="34"/>
      <c r="I60" s="34"/>
      <c r="J60" s="14"/>
      <c r="K60" s="14"/>
      <c r="L60" s="14"/>
      <c r="M60" s="14"/>
      <c r="N60" s="14"/>
      <c r="O60" s="14"/>
      <c r="P60" s="14"/>
      <c r="Q60" s="14"/>
      <c r="R60" s="14"/>
      <c r="S60" s="14"/>
      <c r="T60" s="14"/>
      <c r="U60" s="14"/>
      <c r="V60" s="14"/>
      <c r="W60" s="14"/>
      <c r="X60" s="14"/>
      <c r="Y60" s="14"/>
      <c r="Z60" s="14"/>
      <c r="AA60" s="14"/>
      <c r="AB60" s="14"/>
    </row>
    <row r="61" spans="1:28" x14ac:dyDescent="0.3">
      <c r="A61" s="14"/>
      <c r="B61" s="34"/>
      <c r="C61" s="34"/>
      <c r="D61" s="34"/>
      <c r="E61" s="34"/>
      <c r="F61" s="34"/>
      <c r="G61" s="34"/>
      <c r="H61" s="34"/>
      <c r="I61" s="34"/>
      <c r="J61" s="14"/>
      <c r="K61" s="14"/>
      <c r="L61" s="14"/>
      <c r="M61" s="14"/>
      <c r="N61" s="14"/>
      <c r="O61" s="14"/>
      <c r="P61" s="14"/>
      <c r="Q61" s="14"/>
      <c r="R61" s="14"/>
      <c r="S61" s="14"/>
      <c r="T61" s="14"/>
      <c r="U61" s="14"/>
      <c r="V61" s="14"/>
      <c r="W61" s="14"/>
      <c r="X61" s="14"/>
      <c r="Y61" s="14"/>
      <c r="Z61" s="14"/>
      <c r="AA61" s="14"/>
      <c r="AB61" s="14"/>
    </row>
    <row r="62" spans="1:28" x14ac:dyDescent="0.3">
      <c r="A62" s="14"/>
      <c r="B62" s="34"/>
      <c r="C62" s="34"/>
      <c r="D62" s="34"/>
      <c r="E62" s="34"/>
      <c r="F62" s="34"/>
      <c r="G62" s="34"/>
      <c r="H62" s="34"/>
      <c r="I62" s="34"/>
      <c r="J62" s="14"/>
      <c r="K62" s="14"/>
      <c r="L62" s="14"/>
      <c r="M62" s="14"/>
      <c r="N62" s="14"/>
      <c r="O62" s="14"/>
      <c r="P62" s="14"/>
      <c r="Q62" s="14"/>
      <c r="R62" s="14"/>
      <c r="S62" s="14"/>
      <c r="T62" s="14"/>
      <c r="U62" s="14"/>
      <c r="V62" s="14"/>
      <c r="W62" s="14"/>
      <c r="X62" s="14"/>
      <c r="Y62" s="14"/>
      <c r="Z62" s="14"/>
      <c r="AA62" s="14"/>
      <c r="AB62" s="14"/>
    </row>
    <row r="63" spans="1:28" x14ac:dyDescent="0.3">
      <c r="A63" s="14"/>
      <c r="B63" s="34"/>
      <c r="C63" s="34"/>
      <c r="D63" s="34"/>
      <c r="E63" s="34"/>
      <c r="F63" s="34"/>
      <c r="G63" s="34"/>
      <c r="H63" s="34"/>
      <c r="I63" s="34"/>
      <c r="J63" s="14"/>
      <c r="K63" s="14"/>
      <c r="L63" s="14"/>
      <c r="M63" s="14"/>
      <c r="N63" s="14"/>
      <c r="O63" s="14"/>
      <c r="P63" s="14"/>
      <c r="Q63" s="14"/>
      <c r="R63" s="14"/>
      <c r="S63" s="14"/>
      <c r="T63" s="14"/>
      <c r="U63" s="14"/>
      <c r="V63" s="14"/>
      <c r="W63" s="14"/>
      <c r="X63" s="14"/>
      <c r="Y63" s="14"/>
      <c r="Z63" s="14"/>
      <c r="AA63" s="14"/>
      <c r="AB63" s="14"/>
    </row>
    <row r="64" spans="1:28" x14ac:dyDescent="0.3">
      <c r="A64" s="14"/>
      <c r="B64" s="34"/>
      <c r="C64" s="34"/>
      <c r="D64" s="34"/>
      <c r="E64" s="34"/>
      <c r="F64" s="34"/>
      <c r="G64" s="34"/>
      <c r="H64" s="34"/>
      <c r="I64" s="34"/>
      <c r="J64" s="14"/>
      <c r="K64" s="14"/>
      <c r="L64" s="14"/>
      <c r="M64" s="14"/>
      <c r="N64" s="14"/>
      <c r="O64" s="14"/>
      <c r="P64" s="14"/>
      <c r="Q64" s="14"/>
      <c r="R64" s="14"/>
      <c r="S64" s="14"/>
      <c r="T64" s="14"/>
      <c r="U64" s="14"/>
      <c r="V64" s="14"/>
      <c r="W64" s="14"/>
      <c r="X64" s="14"/>
      <c r="Y64" s="14"/>
      <c r="Z64" s="14"/>
      <c r="AA64" s="14"/>
      <c r="AB64" s="14"/>
    </row>
    <row r="65" spans="1:28" x14ac:dyDescent="0.3">
      <c r="A65" s="14"/>
      <c r="B65" s="34"/>
      <c r="C65" s="34"/>
      <c r="D65" s="34"/>
      <c r="E65" s="34"/>
      <c r="F65" s="34"/>
      <c r="G65" s="34"/>
      <c r="H65" s="34"/>
      <c r="I65" s="34"/>
      <c r="J65" s="14"/>
      <c r="K65" s="14"/>
      <c r="L65" s="14"/>
      <c r="M65" s="14"/>
      <c r="N65" s="14"/>
      <c r="O65" s="14"/>
      <c r="P65" s="14"/>
      <c r="Q65" s="14"/>
      <c r="R65" s="14"/>
      <c r="S65" s="14"/>
      <c r="T65" s="14"/>
      <c r="U65" s="14"/>
      <c r="V65" s="14"/>
      <c r="W65" s="14"/>
      <c r="X65" s="14"/>
      <c r="Y65" s="14"/>
      <c r="Z65" s="14"/>
      <c r="AA65" s="14"/>
      <c r="AB65" s="14"/>
    </row>
    <row r="66" spans="1:28" x14ac:dyDescent="0.3">
      <c r="A66" s="14"/>
      <c r="B66" s="34"/>
      <c r="C66" s="34"/>
      <c r="D66" s="34"/>
      <c r="E66" s="34"/>
      <c r="F66" s="34"/>
      <c r="G66" s="34"/>
      <c r="H66" s="34"/>
      <c r="I66" s="34"/>
      <c r="J66" s="14"/>
      <c r="K66" s="14"/>
      <c r="L66" s="14"/>
      <c r="M66" s="14"/>
      <c r="N66" s="14"/>
      <c r="O66" s="14"/>
      <c r="P66" s="14"/>
      <c r="Q66" s="14"/>
      <c r="R66" s="14"/>
      <c r="S66" s="14"/>
      <c r="T66" s="14"/>
      <c r="U66" s="14"/>
      <c r="V66" s="14"/>
      <c r="W66" s="14"/>
      <c r="X66" s="14"/>
      <c r="Y66" s="14"/>
      <c r="Z66" s="14"/>
      <c r="AA66" s="14"/>
      <c r="AB66" s="14"/>
    </row>
    <row r="67" spans="1:28" x14ac:dyDescent="0.3">
      <c r="A67" s="14"/>
      <c r="B67" s="34"/>
      <c r="C67" s="34"/>
      <c r="D67" s="34"/>
      <c r="E67" s="34"/>
      <c r="F67" s="34"/>
      <c r="G67" s="34"/>
      <c r="H67" s="34"/>
      <c r="I67" s="34"/>
      <c r="J67" s="14"/>
      <c r="K67" s="14"/>
      <c r="L67" s="14"/>
      <c r="M67" s="14"/>
      <c r="N67" s="14"/>
      <c r="O67" s="14"/>
      <c r="P67" s="14"/>
      <c r="Q67" s="14"/>
      <c r="R67" s="14"/>
      <c r="S67" s="14"/>
      <c r="T67" s="14"/>
      <c r="U67" s="14"/>
      <c r="V67" s="14"/>
      <c r="W67" s="14"/>
      <c r="X67" s="14"/>
      <c r="Y67" s="14"/>
      <c r="Z67" s="14"/>
      <c r="AA67" s="14"/>
      <c r="AB67" s="14"/>
    </row>
    <row r="68" spans="1:28" x14ac:dyDescent="0.3">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row>
    <row r="69" spans="1:28" x14ac:dyDescent="0.3">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row>
    <row r="70" spans="1:28" x14ac:dyDescent="0.3">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row>
    <row r="71" spans="1:28" x14ac:dyDescent="0.3">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row>
    <row r="72" spans="1:28" x14ac:dyDescent="0.3">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row>
    <row r="73" spans="1:28" x14ac:dyDescent="0.3">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row>
    <row r="74" spans="1:28" x14ac:dyDescent="0.3">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row>
    <row r="75" spans="1:28" x14ac:dyDescent="0.3">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row>
    <row r="76" spans="1:28" x14ac:dyDescent="0.3">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row>
    <row r="77" spans="1:28" x14ac:dyDescent="0.3">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row>
    <row r="78" spans="1:28" x14ac:dyDescent="0.3">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row>
    <row r="79" spans="1:28" x14ac:dyDescent="0.3">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row>
    <row r="80" spans="1:28" x14ac:dyDescent="0.3">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row>
    <row r="81" spans="1:28" x14ac:dyDescent="0.3">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row>
    <row r="82" spans="1:28" x14ac:dyDescent="0.3">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row>
    <row r="83" spans="1:28" x14ac:dyDescent="0.3">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row>
    <row r="84" spans="1:28" x14ac:dyDescent="0.3">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row>
    <row r="85" spans="1:28" x14ac:dyDescent="0.3">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row>
    <row r="86" spans="1:28" x14ac:dyDescent="0.3">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row>
    <row r="87" spans="1:28" x14ac:dyDescent="0.3">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row>
    <row r="88" spans="1:28" x14ac:dyDescent="0.3">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row>
    <row r="89" spans="1:28" x14ac:dyDescent="0.3">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row>
    <row r="90" spans="1:28" x14ac:dyDescent="0.3">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row>
    <row r="91" spans="1:28" x14ac:dyDescent="0.3">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row>
    <row r="92" spans="1:28" x14ac:dyDescent="0.3">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row>
    <row r="93" spans="1:28" x14ac:dyDescent="0.3">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row>
    <row r="94" spans="1:28" x14ac:dyDescent="0.3">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row>
    <row r="95" spans="1:28" x14ac:dyDescent="0.3">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row>
    <row r="96" spans="1:28" x14ac:dyDescent="0.3">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row>
    <row r="97" spans="1:28" x14ac:dyDescent="0.3">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row>
    <row r="98" spans="1:28" x14ac:dyDescent="0.3">
      <c r="A98" s="14"/>
      <c r="B98" s="35"/>
      <c r="C98" s="35"/>
      <c r="D98" s="35"/>
      <c r="E98" s="35"/>
      <c r="F98" s="35"/>
      <c r="G98" s="35"/>
      <c r="H98" s="35"/>
      <c r="I98" s="35"/>
      <c r="J98" s="35"/>
      <c r="K98" s="35"/>
      <c r="L98" s="35"/>
      <c r="M98" s="35"/>
      <c r="N98" s="35"/>
      <c r="O98" s="35"/>
      <c r="P98" s="35"/>
      <c r="Q98" s="35"/>
      <c r="R98" s="35"/>
      <c r="S98" s="35"/>
      <c r="T98" s="35"/>
      <c r="U98" s="35"/>
      <c r="V98" s="35"/>
      <c r="W98" s="35"/>
      <c r="X98" s="35"/>
      <c r="Y98" s="35"/>
      <c r="Z98" s="35"/>
      <c r="AA98" s="35"/>
      <c r="AB98" s="35"/>
    </row>
    <row r="99" spans="1:28" x14ac:dyDescent="0.3">
      <c r="A99" s="35"/>
      <c r="B99" s="35"/>
      <c r="C99" s="35"/>
      <c r="D99" s="35"/>
      <c r="E99" s="35"/>
      <c r="F99" s="35"/>
      <c r="G99" s="35"/>
      <c r="H99" s="35"/>
      <c r="I99" s="35"/>
      <c r="J99" s="35"/>
      <c r="K99" s="35"/>
      <c r="L99" s="35"/>
      <c r="M99" s="35"/>
      <c r="N99" s="35"/>
      <c r="O99" s="35"/>
      <c r="P99" s="35"/>
      <c r="Q99" s="35"/>
      <c r="R99" s="35"/>
      <c r="S99" s="35"/>
      <c r="T99" s="35"/>
      <c r="U99" s="35"/>
      <c r="V99" s="35"/>
      <c r="W99" s="35"/>
      <c r="X99" s="35"/>
      <c r="Y99" s="35"/>
      <c r="Z99" s="35"/>
      <c r="AA99" s="35"/>
      <c r="AB99" s="35"/>
    </row>
    <row r="100" spans="1:28" x14ac:dyDescent="0.3">
      <c r="A100" s="35"/>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c r="AA100" s="35"/>
      <c r="AB100" s="35"/>
    </row>
    <row r="101" spans="1:28" x14ac:dyDescent="0.3">
      <c r="A101" s="35"/>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Y101" s="35"/>
      <c r="Z101" s="35"/>
      <c r="AA101" s="35"/>
      <c r="AB101" s="35"/>
    </row>
    <row r="102" spans="1:28" x14ac:dyDescent="0.3">
      <c r="A102" s="35"/>
      <c r="B102" s="35"/>
      <c r="C102" s="35"/>
      <c r="D102" s="35"/>
      <c r="E102" s="35"/>
      <c r="F102" s="35"/>
      <c r="G102" s="35"/>
      <c r="H102" s="35"/>
      <c r="I102" s="35"/>
      <c r="J102" s="35"/>
      <c r="K102" s="35"/>
      <c r="L102" s="35"/>
      <c r="M102" s="35"/>
      <c r="N102" s="35"/>
      <c r="O102" s="35"/>
      <c r="P102" s="35"/>
      <c r="Q102" s="35"/>
      <c r="R102" s="35"/>
      <c r="S102" s="35"/>
      <c r="T102" s="35"/>
      <c r="U102" s="35"/>
      <c r="V102" s="35"/>
      <c r="W102" s="35"/>
      <c r="X102" s="35"/>
      <c r="Y102" s="35"/>
      <c r="Z102" s="35"/>
      <c r="AA102" s="35"/>
      <c r="AB102" s="35"/>
    </row>
    <row r="103" spans="1:28" x14ac:dyDescent="0.3">
      <c r="A103" s="35"/>
      <c r="B103" s="35"/>
      <c r="C103" s="35"/>
      <c r="D103" s="35"/>
      <c r="E103" s="35"/>
      <c r="F103" s="35"/>
      <c r="G103" s="35"/>
      <c r="H103" s="35"/>
      <c r="I103" s="35"/>
      <c r="J103" s="35"/>
      <c r="K103" s="35"/>
      <c r="L103" s="35"/>
      <c r="M103" s="35"/>
      <c r="N103" s="35"/>
      <c r="O103" s="35"/>
      <c r="P103" s="35"/>
      <c r="Q103" s="35"/>
      <c r="R103" s="35"/>
      <c r="S103" s="35"/>
      <c r="T103" s="35"/>
      <c r="U103" s="35"/>
      <c r="V103" s="35"/>
      <c r="W103" s="35"/>
      <c r="X103" s="35"/>
      <c r="Y103" s="35"/>
      <c r="Z103" s="35"/>
      <c r="AA103" s="35"/>
      <c r="AB103" s="35"/>
    </row>
    <row r="104" spans="1:28" x14ac:dyDescent="0.3">
      <c r="A104" s="35"/>
      <c r="B104" s="35"/>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c r="AA104" s="35"/>
      <c r="AB104" s="35"/>
    </row>
    <row r="105" spans="1:28" x14ac:dyDescent="0.3">
      <c r="A105" s="35"/>
      <c r="B105" s="35"/>
      <c r="C105" s="35"/>
      <c r="D105" s="35"/>
      <c r="E105" s="35"/>
      <c r="F105" s="35"/>
      <c r="G105" s="35"/>
      <c r="H105" s="35"/>
      <c r="I105" s="35"/>
      <c r="J105" s="35"/>
      <c r="K105" s="35"/>
      <c r="L105" s="35"/>
      <c r="M105" s="35"/>
      <c r="N105" s="35"/>
      <c r="O105" s="35"/>
      <c r="P105" s="35"/>
      <c r="Q105" s="35"/>
      <c r="R105" s="35"/>
      <c r="S105" s="35"/>
      <c r="T105" s="35"/>
      <c r="U105" s="35"/>
      <c r="V105" s="35"/>
      <c r="W105" s="35"/>
      <c r="X105" s="35"/>
      <c r="Y105" s="35"/>
      <c r="Z105" s="35"/>
      <c r="AA105" s="35"/>
      <c r="AB105" s="35"/>
    </row>
    <row r="106" spans="1:28" x14ac:dyDescent="0.3">
      <c r="A106" s="35"/>
      <c r="B106" s="35"/>
      <c r="C106" s="35"/>
      <c r="D106" s="35"/>
      <c r="E106" s="35"/>
      <c r="F106" s="35"/>
      <c r="G106" s="35"/>
      <c r="H106" s="35"/>
      <c r="I106" s="35"/>
      <c r="J106" s="35"/>
      <c r="K106" s="35"/>
      <c r="L106" s="35"/>
      <c r="M106" s="35"/>
      <c r="N106" s="35"/>
      <c r="O106" s="35"/>
      <c r="P106" s="35"/>
      <c r="Q106" s="35"/>
      <c r="R106" s="35"/>
      <c r="S106" s="35"/>
      <c r="T106" s="35"/>
      <c r="U106" s="35"/>
      <c r="V106" s="35"/>
      <c r="W106" s="35"/>
      <c r="X106" s="35"/>
      <c r="Y106" s="35"/>
      <c r="Z106" s="35"/>
      <c r="AA106" s="35"/>
      <c r="AB106" s="35"/>
    </row>
    <row r="107" spans="1:28" x14ac:dyDescent="0.3">
      <c r="A107" s="35"/>
      <c r="B107" s="35"/>
      <c r="C107" s="35"/>
      <c r="D107" s="35"/>
      <c r="E107" s="35"/>
      <c r="F107" s="35"/>
      <c r="G107" s="35"/>
      <c r="H107" s="35"/>
      <c r="I107" s="35"/>
      <c r="J107" s="35"/>
      <c r="K107" s="35"/>
      <c r="L107" s="35"/>
      <c r="M107" s="35"/>
      <c r="N107" s="35"/>
      <c r="O107" s="35"/>
      <c r="P107" s="35"/>
      <c r="Q107" s="35"/>
      <c r="R107" s="35"/>
      <c r="S107" s="35"/>
      <c r="T107" s="35"/>
      <c r="U107" s="35"/>
      <c r="V107" s="35"/>
      <c r="W107" s="35"/>
      <c r="X107" s="35"/>
      <c r="Y107" s="35"/>
      <c r="Z107" s="35"/>
      <c r="AA107" s="35"/>
      <c r="AB107" s="35"/>
    </row>
    <row r="108" spans="1:28" x14ac:dyDescent="0.3">
      <c r="A108" s="35"/>
      <c r="B108" s="35"/>
      <c r="C108" s="35"/>
      <c r="D108" s="35"/>
      <c r="E108" s="35"/>
      <c r="F108" s="35"/>
      <c r="G108" s="35"/>
      <c r="H108" s="35"/>
      <c r="I108" s="35"/>
      <c r="J108" s="35"/>
      <c r="K108" s="35"/>
      <c r="L108" s="35"/>
      <c r="M108" s="35"/>
      <c r="N108" s="35"/>
      <c r="O108" s="35"/>
      <c r="P108" s="35"/>
      <c r="Q108" s="35"/>
      <c r="R108" s="35"/>
      <c r="S108" s="35"/>
      <c r="T108" s="35"/>
      <c r="U108" s="35"/>
      <c r="V108" s="35"/>
      <c r="W108" s="35"/>
      <c r="X108" s="35"/>
      <c r="Y108" s="35"/>
      <c r="Z108" s="35"/>
      <c r="AA108" s="35"/>
      <c r="AB108" s="35"/>
    </row>
    <row r="109" spans="1:28" x14ac:dyDescent="0.3">
      <c r="A109" s="35"/>
      <c r="B109" s="35"/>
      <c r="C109" s="35"/>
      <c r="D109" s="35"/>
      <c r="E109" s="35"/>
      <c r="F109" s="35"/>
      <c r="G109" s="35"/>
      <c r="H109" s="35"/>
      <c r="I109" s="35"/>
      <c r="J109" s="35"/>
      <c r="K109" s="35"/>
      <c r="L109" s="35"/>
      <c r="M109" s="35"/>
      <c r="N109" s="35"/>
      <c r="O109" s="35"/>
      <c r="P109" s="35"/>
      <c r="Q109" s="35"/>
      <c r="R109" s="35"/>
      <c r="S109" s="35"/>
      <c r="T109" s="35"/>
      <c r="U109" s="35"/>
      <c r="V109" s="35"/>
      <c r="W109" s="35"/>
      <c r="X109" s="35"/>
      <c r="Y109" s="35"/>
      <c r="Z109" s="35"/>
      <c r="AA109" s="35"/>
      <c r="AB109" s="35"/>
    </row>
    <row r="110" spans="1:28" x14ac:dyDescent="0.3">
      <c r="A110" s="35"/>
      <c r="B110" s="35"/>
      <c r="C110" s="35"/>
      <c r="D110" s="35"/>
      <c r="E110" s="35"/>
      <c r="F110" s="35"/>
      <c r="G110" s="35"/>
      <c r="H110" s="35"/>
      <c r="I110" s="35"/>
      <c r="J110" s="35"/>
      <c r="K110" s="35"/>
      <c r="L110" s="35"/>
      <c r="M110" s="35"/>
      <c r="N110" s="35"/>
      <c r="O110" s="35"/>
      <c r="P110" s="35"/>
      <c r="Q110" s="35"/>
      <c r="R110" s="35"/>
      <c r="S110" s="35"/>
      <c r="T110" s="35"/>
      <c r="U110" s="35"/>
      <c r="V110" s="35"/>
      <c r="W110" s="35"/>
      <c r="X110" s="35"/>
      <c r="Y110" s="35"/>
      <c r="Z110" s="35"/>
      <c r="AA110" s="35"/>
      <c r="AB110" s="35"/>
    </row>
    <row r="111" spans="1:28" x14ac:dyDescent="0.3">
      <c r="A111" s="35"/>
      <c r="B111" s="35"/>
      <c r="C111" s="35"/>
      <c r="D111" s="35"/>
      <c r="E111" s="35"/>
      <c r="F111" s="35"/>
      <c r="G111" s="35"/>
      <c r="H111" s="35"/>
      <c r="I111" s="35"/>
      <c r="J111" s="35"/>
      <c r="K111" s="35"/>
      <c r="L111" s="35"/>
      <c r="M111" s="35"/>
      <c r="N111" s="35"/>
      <c r="O111" s="35"/>
      <c r="P111" s="35"/>
      <c r="Q111" s="35"/>
      <c r="R111" s="35"/>
      <c r="S111" s="35"/>
      <c r="T111" s="35"/>
      <c r="U111" s="35"/>
      <c r="V111" s="35"/>
      <c r="W111" s="35"/>
      <c r="X111" s="35"/>
      <c r="Y111" s="35"/>
      <c r="Z111" s="35"/>
      <c r="AA111" s="35"/>
      <c r="AB111" s="35"/>
    </row>
    <row r="112" spans="1:28" x14ac:dyDescent="0.3">
      <c r="A112" s="35"/>
      <c r="B112" s="35"/>
      <c r="C112" s="35"/>
      <c r="D112" s="35"/>
      <c r="E112" s="35"/>
      <c r="F112" s="35"/>
      <c r="G112" s="35"/>
      <c r="H112" s="35"/>
      <c r="I112" s="35"/>
      <c r="J112" s="35"/>
      <c r="K112" s="35"/>
      <c r="L112" s="35"/>
      <c r="M112" s="35"/>
      <c r="N112" s="35"/>
      <c r="O112" s="35"/>
      <c r="P112" s="35"/>
      <c r="Q112" s="35"/>
      <c r="R112" s="35"/>
      <c r="S112" s="35"/>
      <c r="T112" s="35"/>
      <c r="U112" s="35"/>
      <c r="V112" s="35"/>
      <c r="W112" s="35"/>
      <c r="X112" s="35"/>
      <c r="Y112" s="35"/>
      <c r="Z112" s="35"/>
      <c r="AA112" s="35"/>
      <c r="AB112" s="35"/>
    </row>
    <row r="113" spans="1:28" x14ac:dyDescent="0.3">
      <c r="A113" s="35"/>
      <c r="B113" s="35"/>
      <c r="C113" s="35"/>
      <c r="D113" s="35"/>
      <c r="E113" s="35"/>
      <c r="F113" s="35"/>
      <c r="G113" s="35"/>
      <c r="H113" s="35"/>
      <c r="I113" s="35"/>
      <c r="J113" s="35"/>
      <c r="K113" s="35"/>
      <c r="L113" s="35"/>
      <c r="M113" s="35"/>
      <c r="N113" s="35"/>
      <c r="O113" s="35"/>
      <c r="P113" s="35"/>
      <c r="Q113" s="35"/>
      <c r="R113" s="35"/>
      <c r="S113" s="35"/>
      <c r="T113" s="35"/>
      <c r="U113" s="35"/>
      <c r="V113" s="35"/>
      <c r="W113" s="35"/>
      <c r="X113" s="35"/>
      <c r="Y113" s="35"/>
      <c r="Z113" s="35"/>
      <c r="AA113" s="35"/>
      <c r="AB113" s="35"/>
    </row>
    <row r="114" spans="1:28" x14ac:dyDescent="0.3">
      <c r="A114" s="35"/>
      <c r="B114" s="35"/>
      <c r="C114" s="35"/>
      <c r="D114" s="35"/>
      <c r="E114" s="35"/>
      <c r="F114" s="35"/>
      <c r="G114" s="35"/>
      <c r="H114" s="35"/>
      <c r="I114" s="35"/>
      <c r="J114" s="35"/>
      <c r="K114" s="35"/>
      <c r="L114" s="35"/>
      <c r="M114" s="35"/>
      <c r="N114" s="35"/>
      <c r="O114" s="35"/>
      <c r="P114" s="35"/>
      <c r="Q114" s="35"/>
      <c r="R114" s="35"/>
      <c r="S114" s="35"/>
      <c r="T114" s="35"/>
      <c r="U114" s="35"/>
      <c r="V114" s="35"/>
      <c r="W114" s="35"/>
      <c r="X114" s="35"/>
      <c r="Y114" s="35"/>
      <c r="Z114" s="35"/>
      <c r="AA114" s="35"/>
      <c r="AB114" s="35"/>
    </row>
    <row r="115" spans="1:28" x14ac:dyDescent="0.3">
      <c r="A115" s="35"/>
      <c r="B115" s="35"/>
      <c r="C115" s="35"/>
      <c r="D115" s="35"/>
      <c r="E115" s="35"/>
      <c r="F115" s="35"/>
      <c r="G115" s="35"/>
      <c r="H115" s="35"/>
      <c r="I115" s="35"/>
      <c r="J115" s="35"/>
      <c r="K115" s="35"/>
      <c r="L115" s="35"/>
      <c r="M115" s="35"/>
      <c r="N115" s="35"/>
      <c r="O115" s="35"/>
      <c r="P115" s="35"/>
      <c r="Q115" s="35"/>
      <c r="R115" s="35"/>
      <c r="S115" s="35"/>
      <c r="T115" s="35"/>
      <c r="U115" s="35"/>
      <c r="V115" s="35"/>
      <c r="W115" s="35"/>
      <c r="X115" s="35"/>
      <c r="Y115" s="35"/>
      <c r="Z115" s="35"/>
      <c r="AA115" s="35"/>
      <c r="AB115" s="35"/>
    </row>
    <row r="116" spans="1:28" x14ac:dyDescent="0.3">
      <c r="A116" s="35"/>
      <c r="B116" s="35"/>
      <c r="C116" s="35"/>
      <c r="D116" s="35"/>
      <c r="E116" s="35"/>
      <c r="F116" s="35"/>
      <c r="G116" s="35"/>
      <c r="H116" s="35"/>
      <c r="I116" s="35"/>
      <c r="J116" s="35"/>
      <c r="K116" s="35"/>
      <c r="L116" s="35"/>
      <c r="M116" s="35"/>
      <c r="N116" s="35"/>
      <c r="O116" s="35"/>
      <c r="P116" s="35"/>
      <c r="Q116" s="35"/>
      <c r="R116" s="35"/>
      <c r="S116" s="35"/>
      <c r="T116" s="35"/>
      <c r="U116" s="35"/>
      <c r="V116" s="35"/>
      <c r="W116" s="35"/>
      <c r="X116" s="35"/>
      <c r="Y116" s="35"/>
      <c r="Z116" s="35"/>
      <c r="AA116" s="35"/>
      <c r="AB116" s="35"/>
    </row>
    <row r="117" spans="1:28" x14ac:dyDescent="0.3">
      <c r="A117" s="35"/>
      <c r="B117" s="35"/>
      <c r="C117" s="35"/>
      <c r="D117" s="35"/>
      <c r="E117" s="35"/>
      <c r="F117" s="35"/>
      <c r="G117" s="35"/>
      <c r="H117" s="35"/>
      <c r="I117" s="35"/>
      <c r="J117" s="35"/>
      <c r="K117" s="35"/>
      <c r="L117" s="35"/>
      <c r="M117" s="35"/>
      <c r="N117" s="35"/>
      <c r="O117" s="35"/>
      <c r="P117" s="35"/>
      <c r="Q117" s="35"/>
      <c r="R117" s="35"/>
      <c r="S117" s="35"/>
      <c r="T117" s="35"/>
      <c r="U117" s="35"/>
      <c r="V117" s="35"/>
      <c r="W117" s="35"/>
      <c r="X117" s="35"/>
      <c r="Y117" s="35"/>
      <c r="Z117" s="35"/>
      <c r="AA117" s="35"/>
      <c r="AB117" s="35"/>
    </row>
    <row r="118" spans="1:28" x14ac:dyDescent="0.3">
      <c r="A118" s="35"/>
      <c r="B118" s="35"/>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c r="AA118" s="35"/>
      <c r="AB118" s="35"/>
    </row>
    <row r="119" spans="1:28" x14ac:dyDescent="0.3">
      <c r="A119" s="35"/>
      <c r="B119" s="35"/>
      <c r="C119" s="35"/>
      <c r="D119" s="35"/>
      <c r="E119" s="35"/>
      <c r="F119" s="35"/>
      <c r="G119" s="35"/>
      <c r="H119" s="35"/>
      <c r="I119" s="35"/>
      <c r="J119" s="35"/>
      <c r="K119" s="35"/>
      <c r="L119" s="35"/>
      <c r="M119" s="35"/>
      <c r="N119" s="35"/>
      <c r="O119" s="35"/>
      <c r="P119" s="35"/>
      <c r="Q119" s="35"/>
      <c r="R119" s="35"/>
      <c r="S119" s="35"/>
      <c r="T119" s="35"/>
      <c r="U119" s="35"/>
      <c r="V119" s="35"/>
      <c r="W119" s="35"/>
      <c r="X119" s="35"/>
      <c r="Y119" s="35"/>
      <c r="Z119" s="35"/>
      <c r="AA119" s="35"/>
      <c r="AB119" s="35"/>
    </row>
    <row r="120" spans="1:28" x14ac:dyDescent="0.3">
      <c r="A120" s="35"/>
      <c r="B120" s="35"/>
      <c r="C120" s="35"/>
      <c r="D120" s="35"/>
      <c r="E120" s="35"/>
      <c r="F120" s="35"/>
      <c r="G120" s="35"/>
      <c r="H120" s="35"/>
      <c r="I120" s="35"/>
      <c r="J120" s="35"/>
      <c r="K120" s="35"/>
      <c r="L120" s="35"/>
      <c r="M120" s="35"/>
      <c r="N120" s="35"/>
      <c r="O120" s="35"/>
      <c r="P120" s="35"/>
      <c r="Q120" s="35"/>
      <c r="R120" s="35"/>
      <c r="S120" s="35"/>
      <c r="T120" s="35"/>
      <c r="U120" s="35"/>
      <c r="V120" s="35"/>
      <c r="W120" s="35"/>
      <c r="X120" s="35"/>
      <c r="Y120" s="35"/>
      <c r="Z120" s="35"/>
      <c r="AA120" s="35"/>
      <c r="AB120" s="35"/>
    </row>
    <row r="121" spans="1:28" x14ac:dyDescent="0.3">
      <c r="A121" s="35"/>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c r="AA121" s="35"/>
      <c r="AB121" s="35"/>
    </row>
    <row r="122" spans="1:28" x14ac:dyDescent="0.3">
      <c r="A122" s="35"/>
      <c r="B122" s="35"/>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c r="AA122" s="35"/>
      <c r="AB122" s="35"/>
    </row>
    <row r="123" spans="1:28" x14ac:dyDescent="0.3">
      <c r="A123" s="35"/>
      <c r="B123" s="35"/>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c r="AA123" s="35"/>
      <c r="AB123" s="35"/>
    </row>
    <row r="124" spans="1:28" x14ac:dyDescent="0.3">
      <c r="A124" s="35"/>
      <c r="B124" s="35"/>
      <c r="C124" s="35"/>
      <c r="D124" s="35"/>
      <c r="E124" s="35"/>
      <c r="F124" s="35"/>
      <c r="G124" s="35"/>
      <c r="H124" s="35"/>
      <c r="I124" s="35"/>
      <c r="J124" s="35"/>
      <c r="K124" s="35"/>
      <c r="L124" s="35"/>
      <c r="M124" s="35"/>
      <c r="N124" s="35"/>
      <c r="O124" s="35"/>
      <c r="P124" s="35"/>
      <c r="Q124" s="35"/>
      <c r="R124" s="35"/>
      <c r="S124" s="35"/>
      <c r="T124" s="35"/>
      <c r="U124" s="35"/>
      <c r="V124" s="35"/>
      <c r="W124" s="35"/>
      <c r="X124" s="35"/>
      <c r="Y124" s="35"/>
      <c r="Z124" s="35"/>
      <c r="AA124" s="35"/>
      <c r="AB124" s="35"/>
    </row>
    <row r="125" spans="1:28" x14ac:dyDescent="0.3">
      <c r="A125" s="35"/>
      <c r="B125" s="35"/>
      <c r="C125" s="35"/>
      <c r="D125" s="35"/>
      <c r="E125" s="35"/>
      <c r="F125" s="35"/>
      <c r="G125" s="35"/>
      <c r="H125" s="35"/>
      <c r="I125" s="35"/>
      <c r="J125" s="35"/>
      <c r="K125" s="35"/>
      <c r="L125" s="35"/>
      <c r="M125" s="35"/>
      <c r="N125" s="35"/>
      <c r="O125" s="35"/>
      <c r="P125" s="35"/>
      <c r="Q125" s="35"/>
      <c r="R125" s="35"/>
      <c r="S125" s="35"/>
      <c r="T125" s="35"/>
      <c r="U125" s="35"/>
      <c r="V125" s="35"/>
      <c r="W125" s="35"/>
      <c r="X125" s="35"/>
      <c r="Y125" s="35"/>
      <c r="Z125" s="35"/>
      <c r="AA125" s="35"/>
      <c r="AB125" s="35"/>
    </row>
    <row r="126" spans="1:28" x14ac:dyDescent="0.3">
      <c r="A126" s="35"/>
      <c r="B126" s="35"/>
      <c r="C126" s="35"/>
      <c r="D126" s="35"/>
      <c r="E126" s="35"/>
      <c r="F126" s="35"/>
      <c r="G126" s="35"/>
      <c r="H126" s="35"/>
      <c r="I126" s="35"/>
      <c r="J126" s="35"/>
      <c r="K126" s="35"/>
      <c r="L126" s="35"/>
      <c r="M126" s="35"/>
      <c r="N126" s="35"/>
      <c r="O126" s="35"/>
      <c r="P126" s="35"/>
      <c r="Q126" s="35"/>
      <c r="R126" s="35"/>
      <c r="S126" s="35"/>
      <c r="T126" s="35"/>
      <c r="U126" s="35"/>
      <c r="V126" s="35"/>
      <c r="W126" s="35"/>
      <c r="X126" s="35"/>
      <c r="Y126" s="35"/>
      <c r="Z126" s="35"/>
      <c r="AA126" s="35"/>
      <c r="AB126" s="35"/>
    </row>
    <row r="127" spans="1:28" x14ac:dyDescent="0.3">
      <c r="A127" s="35"/>
      <c r="B127" s="35"/>
      <c r="C127" s="35"/>
      <c r="D127" s="35"/>
      <c r="E127" s="35"/>
      <c r="F127" s="35"/>
      <c r="G127" s="35"/>
      <c r="H127" s="35"/>
      <c r="I127" s="35"/>
      <c r="J127" s="35"/>
      <c r="K127" s="35"/>
      <c r="L127" s="35"/>
      <c r="M127" s="35"/>
      <c r="N127" s="35"/>
      <c r="O127" s="35"/>
      <c r="P127" s="35"/>
      <c r="Q127" s="35"/>
      <c r="R127" s="35"/>
      <c r="S127" s="35"/>
      <c r="T127" s="35"/>
      <c r="U127" s="35"/>
      <c r="V127" s="35"/>
      <c r="W127" s="35"/>
      <c r="X127" s="35"/>
      <c r="Y127" s="35"/>
      <c r="Z127" s="35"/>
      <c r="AA127" s="35"/>
      <c r="AB127" s="35"/>
    </row>
    <row r="128" spans="1:28" x14ac:dyDescent="0.3">
      <c r="A128" s="35"/>
      <c r="B128" s="35"/>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c r="AA128" s="35"/>
      <c r="AB128" s="35"/>
    </row>
    <row r="129" spans="1:28" x14ac:dyDescent="0.3">
      <c r="A129" s="35"/>
      <c r="B129" s="35"/>
      <c r="C129" s="35"/>
      <c r="D129" s="35"/>
      <c r="E129" s="35"/>
      <c r="F129" s="35"/>
      <c r="G129" s="35"/>
      <c r="H129" s="35"/>
      <c r="I129" s="35"/>
      <c r="J129" s="35"/>
      <c r="K129" s="35"/>
      <c r="L129" s="35"/>
      <c r="M129" s="35"/>
      <c r="N129" s="35"/>
      <c r="O129" s="35"/>
      <c r="P129" s="35"/>
      <c r="Q129" s="35"/>
      <c r="R129" s="35"/>
      <c r="S129" s="35"/>
      <c r="T129" s="35"/>
      <c r="U129" s="35"/>
      <c r="V129" s="35"/>
      <c r="W129" s="35"/>
      <c r="X129" s="35"/>
      <c r="Y129" s="35"/>
      <c r="Z129" s="35"/>
      <c r="AA129" s="35"/>
      <c r="AB129" s="35"/>
    </row>
    <row r="130" spans="1:28" x14ac:dyDescent="0.3">
      <c r="A130" s="35"/>
      <c r="B130" s="35"/>
      <c r="C130" s="35"/>
      <c r="D130" s="35"/>
      <c r="E130" s="35"/>
      <c r="F130" s="35"/>
      <c r="G130" s="35"/>
      <c r="H130" s="35"/>
      <c r="I130" s="35"/>
      <c r="J130" s="35"/>
      <c r="K130" s="35"/>
      <c r="L130" s="35"/>
      <c r="M130" s="35"/>
      <c r="N130" s="35"/>
      <c r="O130" s="35"/>
      <c r="P130" s="35"/>
      <c r="Q130" s="35"/>
      <c r="R130" s="35"/>
      <c r="S130" s="35"/>
      <c r="T130" s="35"/>
      <c r="U130" s="35"/>
      <c r="V130" s="35"/>
      <c r="W130" s="35"/>
      <c r="X130" s="35"/>
      <c r="Y130" s="35"/>
      <c r="Z130" s="35"/>
      <c r="AA130" s="35"/>
      <c r="AB130" s="35"/>
    </row>
    <row r="131" spans="1:28" x14ac:dyDescent="0.3">
      <c r="A131" s="35"/>
      <c r="B131" s="35"/>
      <c r="C131" s="35"/>
      <c r="D131" s="35"/>
      <c r="E131" s="35"/>
      <c r="F131" s="35"/>
      <c r="G131" s="35"/>
      <c r="H131" s="35"/>
      <c r="I131" s="35"/>
      <c r="J131" s="35"/>
      <c r="K131" s="35"/>
      <c r="L131" s="35"/>
      <c r="M131" s="35"/>
      <c r="N131" s="35"/>
      <c r="O131" s="35"/>
      <c r="P131" s="35"/>
      <c r="Q131" s="35"/>
      <c r="R131" s="35"/>
      <c r="S131" s="35"/>
      <c r="T131" s="35"/>
      <c r="U131" s="35"/>
      <c r="V131" s="35"/>
      <c r="W131" s="35"/>
      <c r="X131" s="35"/>
      <c r="Y131" s="35"/>
      <c r="Z131" s="35"/>
      <c r="AA131" s="35"/>
      <c r="AB131" s="35"/>
    </row>
    <row r="132" spans="1:28" x14ac:dyDescent="0.3">
      <c r="A132" s="35"/>
      <c r="B132" s="35"/>
      <c r="C132" s="35"/>
      <c r="D132" s="35"/>
      <c r="E132" s="35"/>
      <c r="F132" s="35"/>
      <c r="G132" s="35"/>
      <c r="H132" s="35"/>
      <c r="I132" s="35"/>
      <c r="J132" s="35"/>
      <c r="K132" s="35"/>
      <c r="L132" s="35"/>
      <c r="M132" s="35"/>
      <c r="N132" s="35"/>
      <c r="O132" s="35"/>
      <c r="P132" s="35"/>
      <c r="Q132" s="35"/>
      <c r="R132" s="35"/>
      <c r="S132" s="35"/>
      <c r="T132" s="35"/>
      <c r="U132" s="35"/>
      <c r="V132" s="35"/>
      <c r="W132" s="35"/>
      <c r="X132" s="35"/>
      <c r="Y132" s="35"/>
      <c r="Z132" s="35"/>
      <c r="AA132" s="35"/>
      <c r="AB132" s="35"/>
    </row>
    <row r="133" spans="1:28" x14ac:dyDescent="0.3">
      <c r="A133" s="35"/>
      <c r="B133" s="35"/>
      <c r="C133" s="35"/>
      <c r="D133" s="35"/>
      <c r="E133" s="35"/>
      <c r="F133" s="35"/>
      <c r="G133" s="35"/>
      <c r="H133" s="35"/>
      <c r="I133" s="35"/>
      <c r="J133" s="35"/>
      <c r="K133" s="35"/>
      <c r="L133" s="35"/>
      <c r="M133" s="35"/>
      <c r="N133" s="35"/>
      <c r="O133" s="35"/>
      <c r="P133" s="35"/>
      <c r="Q133" s="35"/>
      <c r="R133" s="35"/>
      <c r="S133" s="35"/>
      <c r="T133" s="35"/>
      <c r="U133" s="35"/>
      <c r="V133" s="35"/>
      <c r="W133" s="35"/>
      <c r="X133" s="35"/>
      <c r="Y133" s="35"/>
      <c r="Z133" s="35"/>
      <c r="AA133" s="35"/>
      <c r="AB133" s="35"/>
    </row>
    <row r="134" spans="1:28" x14ac:dyDescent="0.3">
      <c r="A134" s="35"/>
      <c r="B134" s="35"/>
      <c r="C134" s="35"/>
      <c r="D134" s="35"/>
      <c r="E134" s="35"/>
      <c r="F134" s="35"/>
      <c r="G134" s="35"/>
      <c r="H134" s="35"/>
      <c r="I134" s="35"/>
      <c r="J134" s="35"/>
      <c r="K134" s="35"/>
      <c r="L134" s="35"/>
      <c r="M134" s="35"/>
      <c r="N134" s="35"/>
      <c r="O134" s="35"/>
      <c r="P134" s="35"/>
      <c r="Q134" s="35"/>
      <c r="R134" s="35"/>
      <c r="S134" s="35"/>
      <c r="T134" s="35"/>
      <c r="U134" s="35"/>
      <c r="V134" s="35"/>
      <c r="W134" s="35"/>
      <c r="X134" s="35"/>
      <c r="Y134" s="35"/>
      <c r="Z134" s="35"/>
      <c r="AA134" s="35"/>
      <c r="AB134" s="35"/>
    </row>
    <row r="135" spans="1:28" x14ac:dyDescent="0.3">
      <c r="A135" s="35"/>
      <c r="B135" s="35"/>
      <c r="C135" s="35"/>
      <c r="D135" s="35"/>
      <c r="E135" s="35"/>
      <c r="F135" s="35"/>
      <c r="G135" s="35"/>
      <c r="H135" s="35"/>
      <c r="I135" s="35"/>
      <c r="J135" s="35"/>
      <c r="K135" s="35"/>
      <c r="L135" s="35"/>
      <c r="M135" s="35"/>
      <c r="N135" s="35"/>
      <c r="O135" s="35"/>
      <c r="P135" s="35"/>
      <c r="Q135" s="35"/>
      <c r="R135" s="35"/>
      <c r="S135" s="35"/>
      <c r="T135" s="35"/>
      <c r="U135" s="35"/>
      <c r="V135" s="35"/>
      <c r="W135" s="35"/>
      <c r="X135" s="35"/>
      <c r="Y135" s="35"/>
      <c r="Z135" s="35"/>
      <c r="AA135" s="35"/>
      <c r="AB135" s="35"/>
    </row>
    <row r="136" spans="1:28" x14ac:dyDescent="0.3">
      <c r="A136" s="35"/>
      <c r="B136" s="35"/>
      <c r="C136" s="35"/>
      <c r="D136" s="35"/>
      <c r="E136" s="35"/>
      <c r="F136" s="35"/>
      <c r="G136" s="35"/>
      <c r="H136" s="35"/>
      <c r="I136" s="35"/>
      <c r="J136" s="35"/>
      <c r="K136" s="35"/>
      <c r="L136" s="35"/>
      <c r="M136" s="35"/>
      <c r="N136" s="35"/>
      <c r="O136" s="35"/>
      <c r="P136" s="35"/>
      <c r="Q136" s="35"/>
      <c r="R136" s="35"/>
      <c r="S136" s="35"/>
      <c r="T136" s="35"/>
      <c r="U136" s="35"/>
      <c r="V136" s="35"/>
      <c r="W136" s="35"/>
      <c r="X136" s="35"/>
      <c r="Y136" s="35"/>
      <c r="Z136" s="35"/>
      <c r="AA136" s="35"/>
      <c r="AB136" s="35"/>
    </row>
    <row r="137" spans="1:28" x14ac:dyDescent="0.3">
      <c r="A137" s="35"/>
      <c r="B137" s="35"/>
      <c r="C137" s="35"/>
      <c r="D137" s="35"/>
      <c r="E137" s="35"/>
      <c r="F137" s="35"/>
      <c r="G137" s="35"/>
      <c r="H137" s="35"/>
      <c r="I137" s="35"/>
      <c r="J137" s="35"/>
      <c r="K137" s="35"/>
      <c r="L137" s="35"/>
      <c r="M137" s="35"/>
      <c r="N137" s="35"/>
      <c r="O137" s="35"/>
      <c r="P137" s="35"/>
      <c r="Q137" s="35"/>
      <c r="R137" s="35"/>
      <c r="S137" s="35"/>
      <c r="T137" s="35"/>
      <c r="U137" s="35"/>
      <c r="V137" s="35"/>
      <c r="W137" s="35"/>
      <c r="X137" s="35"/>
      <c r="Y137" s="35"/>
      <c r="Z137" s="35"/>
      <c r="AA137" s="35"/>
      <c r="AB137" s="35"/>
    </row>
    <row r="138" spans="1:28" x14ac:dyDescent="0.3">
      <c r="A138" s="35"/>
      <c r="B138" s="35"/>
      <c r="C138" s="35"/>
      <c r="D138" s="35"/>
      <c r="E138" s="35"/>
      <c r="F138" s="35"/>
      <c r="G138" s="35"/>
      <c r="H138" s="35"/>
      <c r="I138" s="35"/>
      <c r="J138" s="35"/>
      <c r="K138" s="35"/>
      <c r="L138" s="35"/>
      <c r="M138" s="35"/>
      <c r="N138" s="35"/>
      <c r="O138" s="35"/>
      <c r="P138" s="35"/>
      <c r="Q138" s="35"/>
      <c r="R138" s="35"/>
      <c r="S138" s="35"/>
      <c r="T138" s="35"/>
      <c r="U138" s="35"/>
      <c r="V138" s="35"/>
      <c r="W138" s="35"/>
      <c r="X138" s="35"/>
      <c r="Y138" s="35"/>
      <c r="Z138" s="35"/>
      <c r="AA138" s="35"/>
      <c r="AB138" s="35"/>
    </row>
    <row r="139" spans="1:28" x14ac:dyDescent="0.3">
      <c r="A139" s="35"/>
      <c r="B139" s="35"/>
      <c r="C139" s="35"/>
      <c r="D139" s="35"/>
      <c r="E139" s="35"/>
      <c r="F139" s="35"/>
      <c r="G139" s="35"/>
      <c r="H139" s="35"/>
      <c r="I139" s="35"/>
      <c r="J139" s="35"/>
      <c r="K139" s="35"/>
      <c r="L139" s="35"/>
      <c r="M139" s="35"/>
      <c r="N139" s="35"/>
      <c r="O139" s="35"/>
      <c r="P139" s="35"/>
      <c r="Q139" s="35"/>
      <c r="R139" s="35"/>
      <c r="S139" s="35"/>
      <c r="T139" s="35"/>
      <c r="U139" s="35"/>
      <c r="V139" s="35"/>
      <c r="W139" s="35"/>
      <c r="X139" s="35"/>
      <c r="Y139" s="35"/>
      <c r="Z139" s="35"/>
      <c r="AA139" s="35"/>
      <c r="AB139" s="35"/>
    </row>
    <row r="140" spans="1:28" x14ac:dyDescent="0.3">
      <c r="A140" s="35"/>
      <c r="B140" s="35"/>
      <c r="C140" s="35"/>
      <c r="D140" s="35"/>
      <c r="E140" s="35"/>
      <c r="F140" s="35"/>
      <c r="G140" s="35"/>
      <c r="H140" s="35"/>
      <c r="I140" s="35"/>
      <c r="J140" s="35"/>
      <c r="K140" s="35"/>
      <c r="L140" s="35"/>
      <c r="M140" s="35"/>
      <c r="N140" s="35"/>
      <c r="O140" s="35"/>
      <c r="P140" s="35"/>
      <c r="Q140" s="35"/>
      <c r="R140" s="35"/>
      <c r="S140" s="35"/>
      <c r="T140" s="35"/>
      <c r="U140" s="35"/>
      <c r="V140" s="35"/>
      <c r="W140" s="35"/>
      <c r="X140" s="35"/>
      <c r="Y140" s="35"/>
      <c r="Z140" s="35"/>
      <c r="AA140" s="35"/>
      <c r="AB140" s="35"/>
    </row>
    <row r="141" spans="1:28" x14ac:dyDescent="0.3">
      <c r="A141" s="35"/>
      <c r="B141" s="35"/>
      <c r="C141" s="35"/>
      <c r="D141" s="35"/>
      <c r="E141" s="35"/>
      <c r="F141" s="35"/>
      <c r="G141" s="35"/>
      <c r="H141" s="35"/>
      <c r="I141" s="35"/>
      <c r="J141" s="35"/>
      <c r="K141" s="35"/>
      <c r="L141" s="35"/>
      <c r="M141" s="35"/>
      <c r="N141" s="35"/>
      <c r="O141" s="35"/>
      <c r="P141" s="35"/>
      <c r="Q141" s="35"/>
      <c r="R141" s="35"/>
      <c r="S141" s="35"/>
      <c r="T141" s="35"/>
      <c r="U141" s="35"/>
      <c r="V141" s="35"/>
      <c r="W141" s="35"/>
      <c r="X141" s="35"/>
      <c r="Y141" s="35"/>
      <c r="Z141" s="35"/>
      <c r="AA141" s="35"/>
      <c r="AB141" s="35"/>
    </row>
    <row r="142" spans="1:28" x14ac:dyDescent="0.3">
      <c r="A142" s="35"/>
      <c r="B142" s="35"/>
      <c r="C142" s="35"/>
      <c r="D142" s="35"/>
      <c r="E142" s="35"/>
      <c r="F142" s="35"/>
      <c r="G142" s="35"/>
      <c r="H142" s="35"/>
      <c r="I142" s="35"/>
      <c r="J142" s="35"/>
      <c r="K142" s="35"/>
      <c r="L142" s="35"/>
      <c r="M142" s="35"/>
      <c r="N142" s="35"/>
      <c r="O142" s="35"/>
      <c r="P142" s="35"/>
      <c r="Q142" s="35"/>
      <c r="R142" s="35"/>
      <c r="S142" s="35"/>
      <c r="T142" s="35"/>
      <c r="U142" s="35"/>
      <c r="V142" s="35"/>
      <c r="W142" s="35"/>
      <c r="X142" s="35"/>
      <c r="Y142" s="35"/>
      <c r="Z142" s="35"/>
      <c r="AA142" s="35"/>
      <c r="AB142" s="35"/>
    </row>
    <row r="143" spans="1:28" x14ac:dyDescent="0.3">
      <c r="A143" s="35"/>
      <c r="B143" s="35"/>
      <c r="C143" s="35"/>
      <c r="D143" s="35"/>
      <c r="E143" s="35"/>
      <c r="F143" s="35"/>
      <c r="G143" s="35"/>
      <c r="H143" s="35"/>
      <c r="I143" s="35"/>
      <c r="J143" s="35"/>
      <c r="K143" s="35"/>
      <c r="L143" s="35"/>
      <c r="M143" s="35"/>
      <c r="N143" s="35"/>
      <c r="O143" s="35"/>
      <c r="P143" s="35"/>
      <c r="Q143" s="35"/>
      <c r="R143" s="35"/>
      <c r="S143" s="35"/>
      <c r="T143" s="35"/>
      <c r="U143" s="35"/>
      <c r="V143" s="35"/>
      <c r="W143" s="35"/>
      <c r="X143" s="35"/>
      <c r="Y143" s="35"/>
      <c r="Z143" s="35"/>
      <c r="AA143" s="35"/>
      <c r="AB143" s="35"/>
    </row>
    <row r="144" spans="1:28" x14ac:dyDescent="0.3">
      <c r="A144" s="35"/>
      <c r="B144" s="35"/>
      <c r="C144" s="35"/>
      <c r="D144" s="35"/>
      <c r="E144" s="35"/>
      <c r="F144" s="35"/>
      <c r="G144" s="35"/>
      <c r="H144" s="35"/>
      <c r="I144" s="35"/>
      <c r="J144" s="35"/>
      <c r="K144" s="35"/>
      <c r="L144" s="35"/>
      <c r="M144" s="35"/>
      <c r="N144" s="35"/>
      <c r="O144" s="35"/>
      <c r="P144" s="35"/>
      <c r="Q144" s="35"/>
      <c r="R144" s="35"/>
      <c r="S144" s="35"/>
      <c r="T144" s="35"/>
      <c r="U144" s="35"/>
      <c r="V144" s="35"/>
      <c r="W144" s="35"/>
      <c r="X144" s="35"/>
      <c r="Y144" s="35"/>
      <c r="Z144" s="35"/>
      <c r="AA144" s="35"/>
      <c r="AB144" s="35"/>
    </row>
    <row r="145" spans="1:28" x14ac:dyDescent="0.3">
      <c r="A145" s="35"/>
      <c r="B145" s="35"/>
      <c r="C145" s="35"/>
      <c r="D145" s="35"/>
      <c r="E145" s="35"/>
      <c r="F145" s="35"/>
      <c r="G145" s="35"/>
      <c r="H145" s="35"/>
      <c r="I145" s="35"/>
      <c r="J145" s="35"/>
      <c r="K145" s="35"/>
      <c r="L145" s="35"/>
      <c r="M145" s="35"/>
      <c r="N145" s="35"/>
      <c r="O145" s="35"/>
      <c r="P145" s="35"/>
      <c r="Q145" s="35"/>
      <c r="R145" s="35"/>
      <c r="S145" s="35"/>
      <c r="T145" s="35"/>
      <c r="U145" s="35"/>
      <c r="V145" s="35"/>
      <c r="W145" s="35"/>
      <c r="X145" s="35"/>
      <c r="Y145" s="35"/>
      <c r="Z145" s="35"/>
      <c r="AA145" s="35"/>
      <c r="AB145" s="35"/>
    </row>
    <row r="146" spans="1:28" x14ac:dyDescent="0.3">
      <c r="A146" s="35"/>
      <c r="B146" s="35"/>
      <c r="C146" s="35"/>
      <c r="D146" s="35"/>
      <c r="E146" s="35"/>
      <c r="F146" s="35"/>
      <c r="G146" s="35"/>
      <c r="H146" s="35"/>
      <c r="I146" s="35"/>
      <c r="J146" s="35"/>
      <c r="K146" s="35"/>
      <c r="L146" s="35"/>
      <c r="M146" s="35"/>
      <c r="N146" s="35"/>
      <c r="O146" s="35"/>
      <c r="P146" s="35"/>
      <c r="Q146" s="35"/>
      <c r="R146" s="35"/>
      <c r="S146" s="35"/>
      <c r="T146" s="35"/>
      <c r="U146" s="35"/>
      <c r="V146" s="35"/>
      <c r="W146" s="35"/>
      <c r="X146" s="35"/>
      <c r="Y146" s="35"/>
      <c r="Z146" s="35"/>
      <c r="AA146" s="35"/>
      <c r="AB146" s="35"/>
    </row>
    <row r="147" spans="1:28" x14ac:dyDescent="0.3">
      <c r="A147" s="35"/>
      <c r="B147" s="35"/>
      <c r="C147" s="35"/>
      <c r="D147" s="35"/>
      <c r="E147" s="35"/>
      <c r="F147" s="35"/>
      <c r="G147" s="35"/>
      <c r="H147" s="35"/>
      <c r="I147" s="35"/>
      <c r="J147" s="35"/>
      <c r="K147" s="35"/>
      <c r="L147" s="35"/>
      <c r="M147" s="35"/>
      <c r="N147" s="35"/>
      <c r="O147" s="35"/>
      <c r="P147" s="35"/>
      <c r="Q147" s="35"/>
      <c r="R147" s="35"/>
      <c r="S147" s="35"/>
      <c r="T147" s="35"/>
      <c r="U147" s="35"/>
      <c r="V147" s="35"/>
      <c r="W147" s="35"/>
      <c r="X147" s="35"/>
      <c r="Y147" s="35"/>
      <c r="Z147" s="35"/>
      <c r="AA147" s="35"/>
      <c r="AB147" s="35"/>
    </row>
    <row r="148" spans="1:28" x14ac:dyDescent="0.3">
      <c r="A148" s="35"/>
      <c r="B148" s="35"/>
      <c r="C148" s="35"/>
      <c r="D148" s="35"/>
      <c r="E148" s="35"/>
      <c r="F148" s="35"/>
      <c r="G148" s="35"/>
      <c r="H148" s="35"/>
      <c r="I148" s="35"/>
      <c r="J148" s="35"/>
      <c r="K148" s="35"/>
      <c r="L148" s="35"/>
      <c r="M148" s="35"/>
      <c r="N148" s="35"/>
      <c r="O148" s="35"/>
      <c r="P148" s="35"/>
      <c r="Q148" s="35"/>
      <c r="R148" s="35"/>
      <c r="S148" s="35"/>
      <c r="T148" s="35"/>
      <c r="U148" s="35"/>
      <c r="V148" s="35"/>
      <c r="W148" s="35"/>
      <c r="X148" s="35"/>
      <c r="Y148" s="35"/>
      <c r="Z148" s="35"/>
      <c r="AA148" s="35"/>
      <c r="AB148" s="35"/>
    </row>
    <row r="149" spans="1:28" x14ac:dyDescent="0.3">
      <c r="A149" s="35"/>
      <c r="B149" s="35"/>
      <c r="C149" s="35"/>
      <c r="D149" s="35"/>
      <c r="E149" s="35"/>
      <c r="F149" s="35"/>
      <c r="G149" s="35"/>
      <c r="H149" s="35"/>
      <c r="I149" s="35"/>
      <c r="J149" s="35"/>
      <c r="K149" s="35"/>
      <c r="L149" s="35"/>
      <c r="M149" s="35"/>
      <c r="N149" s="35"/>
      <c r="O149" s="35"/>
      <c r="P149" s="35"/>
      <c r="Q149" s="35"/>
      <c r="R149" s="35"/>
      <c r="S149" s="35"/>
      <c r="T149" s="35"/>
      <c r="U149" s="35"/>
      <c r="V149" s="35"/>
      <c r="W149" s="35"/>
      <c r="X149" s="35"/>
      <c r="Y149" s="35"/>
      <c r="Z149" s="35"/>
      <c r="AA149" s="35"/>
      <c r="AB149" s="35"/>
    </row>
    <row r="150" spans="1:28" x14ac:dyDescent="0.3">
      <c r="A150" s="35"/>
      <c r="B150" s="35"/>
      <c r="C150" s="35"/>
      <c r="D150" s="35"/>
      <c r="E150" s="35"/>
      <c r="F150" s="35"/>
      <c r="G150" s="35"/>
      <c r="H150" s="35"/>
      <c r="I150" s="35"/>
      <c r="J150" s="35"/>
      <c r="K150" s="35"/>
      <c r="L150" s="35"/>
      <c r="M150" s="35"/>
      <c r="N150" s="35"/>
      <c r="O150" s="35"/>
      <c r="P150" s="35"/>
      <c r="Q150" s="35"/>
      <c r="R150" s="35"/>
      <c r="S150" s="35"/>
      <c r="T150" s="35"/>
      <c r="U150" s="35"/>
      <c r="V150" s="35"/>
      <c r="W150" s="35"/>
      <c r="X150" s="35"/>
      <c r="Y150" s="35"/>
      <c r="Z150" s="35"/>
      <c r="AA150" s="35"/>
      <c r="AB150" s="35"/>
    </row>
    <row r="151" spans="1:28" x14ac:dyDescent="0.3">
      <c r="A151" s="35"/>
      <c r="B151" s="35"/>
      <c r="C151" s="35"/>
      <c r="D151" s="35"/>
      <c r="E151" s="35"/>
      <c r="F151" s="35"/>
      <c r="G151" s="35"/>
      <c r="H151" s="35"/>
      <c r="I151" s="35"/>
      <c r="J151" s="35"/>
      <c r="K151" s="35"/>
      <c r="L151" s="35"/>
      <c r="M151" s="35"/>
      <c r="N151" s="35"/>
      <c r="O151" s="35"/>
      <c r="P151" s="35"/>
      <c r="Q151" s="35"/>
      <c r="R151" s="35"/>
      <c r="S151" s="35"/>
      <c r="T151" s="35"/>
      <c r="U151" s="35"/>
      <c r="V151" s="35"/>
      <c r="W151" s="35"/>
      <c r="X151" s="35"/>
      <c r="Y151" s="35"/>
      <c r="Z151" s="35"/>
      <c r="AA151" s="35"/>
      <c r="AB151" s="35"/>
    </row>
    <row r="152" spans="1:28" x14ac:dyDescent="0.3">
      <c r="A152" s="35"/>
      <c r="B152" s="35"/>
      <c r="C152" s="35"/>
      <c r="D152" s="35"/>
      <c r="E152" s="35"/>
      <c r="F152" s="35"/>
      <c r="G152" s="35"/>
      <c r="H152" s="35"/>
      <c r="I152" s="35"/>
      <c r="J152" s="35"/>
      <c r="K152" s="35"/>
      <c r="L152" s="35"/>
      <c r="M152" s="35"/>
      <c r="N152" s="35"/>
      <c r="O152" s="35"/>
      <c r="P152" s="35"/>
      <c r="Q152" s="35"/>
      <c r="R152" s="35"/>
      <c r="S152" s="35"/>
      <c r="T152" s="35"/>
      <c r="U152" s="35"/>
      <c r="V152" s="35"/>
      <c r="W152" s="35"/>
      <c r="X152" s="35"/>
      <c r="Y152" s="35"/>
      <c r="Z152" s="35"/>
      <c r="AA152" s="35"/>
      <c r="AB152" s="35"/>
    </row>
    <row r="153" spans="1:28" x14ac:dyDescent="0.3">
      <c r="A153" s="35"/>
      <c r="B153" s="35"/>
      <c r="C153" s="35"/>
      <c r="D153" s="35"/>
      <c r="E153" s="35"/>
      <c r="F153" s="35"/>
      <c r="G153" s="35"/>
      <c r="H153" s="35"/>
      <c r="I153" s="35"/>
      <c r="J153" s="35"/>
      <c r="K153" s="35"/>
      <c r="L153" s="35"/>
      <c r="M153" s="35"/>
      <c r="N153" s="35"/>
      <c r="O153" s="35"/>
      <c r="P153" s="35"/>
      <c r="Q153" s="35"/>
      <c r="R153" s="35"/>
      <c r="S153" s="35"/>
      <c r="T153" s="35"/>
      <c r="U153" s="35"/>
      <c r="V153" s="35"/>
      <c r="W153" s="35"/>
      <c r="X153" s="35"/>
      <c r="Y153" s="35"/>
      <c r="Z153" s="35"/>
      <c r="AA153" s="35"/>
      <c r="AB153" s="35"/>
    </row>
    <row r="154" spans="1:28" x14ac:dyDescent="0.3">
      <c r="A154" s="35"/>
      <c r="B154" s="35"/>
      <c r="C154" s="35"/>
      <c r="D154" s="35"/>
      <c r="E154" s="35"/>
      <c r="F154" s="35"/>
      <c r="G154" s="35"/>
      <c r="H154" s="35"/>
      <c r="I154" s="35"/>
      <c r="J154" s="35"/>
      <c r="K154" s="35"/>
      <c r="L154" s="35"/>
      <c r="M154" s="35"/>
      <c r="N154" s="35"/>
      <c r="O154" s="35"/>
      <c r="P154" s="35"/>
      <c r="Q154" s="35"/>
      <c r="R154" s="35"/>
      <c r="S154" s="35"/>
      <c r="T154" s="35"/>
      <c r="U154" s="35"/>
      <c r="V154" s="35"/>
      <c r="W154" s="35"/>
      <c r="X154" s="35"/>
      <c r="Y154" s="35"/>
      <c r="Z154" s="35"/>
      <c r="AA154" s="35"/>
      <c r="AB154" s="35"/>
    </row>
    <row r="155" spans="1:28" x14ac:dyDescent="0.3">
      <c r="A155" s="35"/>
      <c r="B155" s="35"/>
      <c r="C155" s="35"/>
      <c r="D155" s="35"/>
      <c r="E155" s="35"/>
      <c r="F155" s="35"/>
      <c r="G155" s="35"/>
      <c r="H155" s="35"/>
      <c r="I155" s="35"/>
      <c r="J155" s="35"/>
      <c r="K155" s="35"/>
      <c r="L155" s="35"/>
      <c r="M155" s="35"/>
      <c r="N155" s="35"/>
      <c r="O155" s="35"/>
      <c r="P155" s="35"/>
      <c r="Q155" s="35"/>
      <c r="R155" s="35"/>
      <c r="S155" s="35"/>
      <c r="T155" s="35"/>
      <c r="U155" s="35"/>
      <c r="V155" s="35"/>
      <c r="W155" s="35"/>
      <c r="X155" s="35"/>
      <c r="Y155" s="35"/>
      <c r="Z155" s="35"/>
      <c r="AA155" s="35"/>
      <c r="AB155" s="35"/>
    </row>
    <row r="156" spans="1:28" x14ac:dyDescent="0.3">
      <c r="A156" s="35"/>
      <c r="B156" s="35"/>
      <c r="C156" s="35"/>
      <c r="D156" s="35"/>
      <c r="E156" s="35"/>
      <c r="F156" s="35"/>
      <c r="G156" s="35"/>
      <c r="H156" s="35"/>
      <c r="I156" s="35"/>
      <c r="J156" s="35"/>
      <c r="K156" s="35"/>
      <c r="L156" s="35"/>
      <c r="M156" s="35"/>
      <c r="N156" s="35"/>
      <c r="O156" s="35"/>
      <c r="P156" s="35"/>
      <c r="Q156" s="35"/>
      <c r="R156" s="35"/>
      <c r="S156" s="35"/>
      <c r="T156" s="35"/>
      <c r="U156" s="35"/>
      <c r="V156" s="35"/>
      <c r="W156" s="35"/>
      <c r="X156" s="35"/>
      <c r="Y156" s="35"/>
      <c r="Z156" s="35"/>
      <c r="AA156" s="35"/>
      <c r="AB156" s="35"/>
    </row>
    <row r="157" spans="1:28" x14ac:dyDescent="0.3">
      <c r="A157" s="35"/>
      <c r="B157" s="35"/>
      <c r="C157" s="35"/>
      <c r="D157" s="35"/>
      <c r="E157" s="35"/>
      <c r="F157" s="35"/>
      <c r="G157" s="35"/>
      <c r="H157" s="35"/>
      <c r="I157" s="35"/>
      <c r="J157" s="35"/>
      <c r="K157" s="35"/>
      <c r="L157" s="35"/>
      <c r="M157" s="35"/>
      <c r="N157" s="35"/>
      <c r="O157" s="35"/>
      <c r="P157" s="35"/>
      <c r="Q157" s="35"/>
      <c r="R157" s="35"/>
      <c r="S157" s="35"/>
      <c r="T157" s="35"/>
      <c r="U157" s="35"/>
      <c r="V157" s="35"/>
      <c r="W157" s="35"/>
      <c r="X157" s="35"/>
      <c r="Y157" s="35"/>
      <c r="Z157" s="35"/>
      <c r="AA157" s="35"/>
      <c r="AB157" s="35"/>
    </row>
    <row r="158" spans="1:28" x14ac:dyDescent="0.3">
      <c r="A158" s="35"/>
      <c r="B158" s="35"/>
      <c r="C158" s="35"/>
      <c r="D158" s="35"/>
      <c r="E158" s="35"/>
      <c r="F158" s="35"/>
      <c r="G158" s="35"/>
      <c r="H158" s="35"/>
      <c r="I158" s="35"/>
      <c r="J158" s="35"/>
      <c r="K158" s="35"/>
      <c r="L158" s="35"/>
      <c r="M158" s="35"/>
      <c r="N158" s="35"/>
      <c r="O158" s="35"/>
      <c r="P158" s="35"/>
      <c r="Q158" s="35"/>
      <c r="R158" s="35"/>
      <c r="S158" s="35"/>
      <c r="T158" s="35"/>
      <c r="U158" s="35"/>
      <c r="V158" s="35"/>
      <c r="W158" s="35"/>
      <c r="X158" s="35"/>
      <c r="Y158" s="35"/>
      <c r="Z158" s="35"/>
      <c r="AA158" s="35"/>
      <c r="AB158" s="35"/>
    </row>
    <row r="159" spans="1:28" x14ac:dyDescent="0.3">
      <c r="A159" s="35"/>
      <c r="B159" s="35"/>
      <c r="C159" s="35"/>
      <c r="D159" s="35"/>
      <c r="E159" s="35"/>
      <c r="F159" s="35"/>
      <c r="G159" s="35"/>
      <c r="H159" s="35"/>
      <c r="I159" s="35"/>
      <c r="J159" s="35"/>
      <c r="K159" s="35"/>
      <c r="L159" s="35"/>
      <c r="M159" s="35"/>
      <c r="N159" s="35"/>
      <c r="O159" s="35"/>
      <c r="P159" s="35"/>
      <c r="Q159" s="35"/>
      <c r="R159" s="35"/>
      <c r="S159" s="35"/>
      <c r="T159" s="35"/>
      <c r="U159" s="35"/>
      <c r="V159" s="35"/>
      <c r="W159" s="35"/>
      <c r="X159" s="35"/>
      <c r="Y159" s="35"/>
      <c r="Z159" s="35"/>
      <c r="AA159" s="35"/>
      <c r="AB159" s="35"/>
    </row>
    <row r="160" spans="1:28" x14ac:dyDescent="0.3">
      <c r="A160" s="35"/>
      <c r="B160" s="35"/>
      <c r="C160" s="35"/>
      <c r="D160" s="35"/>
      <c r="E160" s="35"/>
      <c r="F160" s="35"/>
      <c r="G160" s="35"/>
      <c r="H160" s="35"/>
      <c r="I160" s="35"/>
      <c r="J160" s="35"/>
      <c r="K160" s="35"/>
      <c r="L160" s="35"/>
      <c r="M160" s="35"/>
      <c r="N160" s="35"/>
      <c r="O160" s="35"/>
      <c r="P160" s="35"/>
      <c r="Q160" s="35"/>
      <c r="R160" s="35"/>
      <c r="S160" s="35"/>
      <c r="T160" s="35"/>
      <c r="U160" s="35"/>
      <c r="V160" s="35"/>
      <c r="W160" s="35"/>
      <c r="X160" s="35"/>
      <c r="Y160" s="35"/>
      <c r="Z160" s="35"/>
      <c r="AA160" s="35"/>
      <c r="AB160" s="35"/>
    </row>
    <row r="161" spans="1:28" x14ac:dyDescent="0.3">
      <c r="A161" s="35"/>
      <c r="B161" s="35"/>
      <c r="C161" s="35"/>
      <c r="D161" s="35"/>
      <c r="E161" s="35"/>
      <c r="F161" s="35"/>
      <c r="G161" s="35"/>
      <c r="H161" s="35"/>
      <c r="I161" s="35"/>
      <c r="J161" s="35"/>
      <c r="K161" s="35"/>
      <c r="L161" s="35"/>
      <c r="M161" s="35"/>
      <c r="N161" s="35"/>
      <c r="O161" s="35"/>
      <c r="P161" s="35"/>
      <c r="Q161" s="35"/>
      <c r="R161" s="35"/>
      <c r="S161" s="35"/>
      <c r="T161" s="35"/>
      <c r="U161" s="35"/>
      <c r="V161" s="35"/>
      <c r="W161" s="35"/>
      <c r="X161" s="35"/>
      <c r="Y161" s="35"/>
      <c r="Z161" s="35"/>
      <c r="AA161" s="35"/>
      <c r="AB161" s="35"/>
    </row>
    <row r="162" spans="1:28" x14ac:dyDescent="0.3">
      <c r="A162" s="35"/>
      <c r="B162" s="35"/>
      <c r="C162" s="35"/>
      <c r="D162" s="35"/>
      <c r="E162" s="35"/>
      <c r="F162" s="35"/>
      <c r="G162" s="35"/>
      <c r="H162" s="35"/>
      <c r="I162" s="35"/>
      <c r="J162" s="35"/>
      <c r="K162" s="35"/>
      <c r="L162" s="35"/>
      <c r="M162" s="35"/>
      <c r="N162" s="35"/>
      <c r="O162" s="35"/>
      <c r="P162" s="35"/>
      <c r="Q162" s="35"/>
      <c r="R162" s="35"/>
      <c r="S162" s="35"/>
      <c r="T162" s="35"/>
      <c r="U162" s="35"/>
      <c r="V162" s="35"/>
      <c r="W162" s="35"/>
      <c r="X162" s="35"/>
      <c r="Y162" s="35"/>
      <c r="Z162" s="35"/>
      <c r="AA162" s="35"/>
      <c r="AB162" s="35"/>
    </row>
    <row r="163" spans="1:28" x14ac:dyDescent="0.3">
      <c r="A163" s="35"/>
      <c r="B163" s="35"/>
      <c r="C163" s="35"/>
      <c r="D163" s="35"/>
      <c r="E163" s="35"/>
      <c r="F163" s="35"/>
      <c r="G163" s="35"/>
      <c r="H163" s="35"/>
      <c r="I163" s="35"/>
      <c r="J163" s="35"/>
      <c r="K163" s="35"/>
      <c r="L163" s="35"/>
      <c r="M163" s="35"/>
      <c r="N163" s="35"/>
      <c r="O163" s="35"/>
      <c r="P163" s="35"/>
      <c r="Q163" s="35"/>
      <c r="R163" s="35"/>
      <c r="S163" s="35"/>
      <c r="T163" s="35"/>
      <c r="U163" s="35"/>
      <c r="V163" s="35"/>
      <c r="W163" s="35"/>
      <c r="X163" s="35"/>
      <c r="Y163" s="35"/>
      <c r="Z163" s="35"/>
      <c r="AA163" s="35"/>
      <c r="AB163" s="35"/>
    </row>
    <row r="164" spans="1:28" x14ac:dyDescent="0.3">
      <c r="A164" s="35"/>
      <c r="B164" s="35"/>
      <c r="C164" s="35"/>
      <c r="D164" s="35"/>
      <c r="E164" s="35"/>
      <c r="F164" s="35"/>
      <c r="G164" s="35"/>
      <c r="H164" s="35"/>
      <c r="I164" s="35"/>
      <c r="J164" s="35"/>
      <c r="K164" s="35"/>
      <c r="L164" s="35"/>
      <c r="M164" s="35"/>
      <c r="N164" s="35"/>
      <c r="O164" s="35"/>
      <c r="P164" s="35"/>
      <c r="Q164" s="35"/>
      <c r="R164" s="35"/>
      <c r="S164" s="35"/>
      <c r="T164" s="35"/>
      <c r="U164" s="35"/>
      <c r="V164" s="35"/>
      <c r="W164" s="35"/>
      <c r="X164" s="35"/>
      <c r="Y164" s="35"/>
      <c r="Z164" s="35"/>
      <c r="AA164" s="35"/>
      <c r="AB164" s="35"/>
    </row>
    <row r="165" spans="1:28" x14ac:dyDescent="0.3">
      <c r="A165" s="35"/>
      <c r="B165" s="35"/>
      <c r="C165" s="35"/>
      <c r="D165" s="35"/>
      <c r="E165" s="35"/>
      <c r="F165" s="35"/>
      <c r="G165" s="35"/>
      <c r="H165" s="35"/>
      <c r="I165" s="35"/>
      <c r="J165" s="35"/>
      <c r="K165" s="35"/>
      <c r="L165" s="35"/>
      <c r="M165" s="35"/>
      <c r="N165" s="35"/>
      <c r="O165" s="35"/>
      <c r="P165" s="35"/>
      <c r="Q165" s="35"/>
      <c r="R165" s="35"/>
      <c r="S165" s="35"/>
      <c r="T165" s="35"/>
      <c r="U165" s="35"/>
      <c r="V165" s="35"/>
      <c r="W165" s="35"/>
      <c r="X165" s="35"/>
      <c r="Y165" s="35"/>
      <c r="Z165" s="35"/>
      <c r="AA165" s="35"/>
      <c r="AB165" s="35"/>
    </row>
    <row r="166" spans="1:28" x14ac:dyDescent="0.3">
      <c r="A166" s="35"/>
      <c r="B166" s="35"/>
      <c r="C166" s="35"/>
      <c r="D166" s="35"/>
      <c r="E166" s="35"/>
      <c r="F166" s="35"/>
      <c r="G166" s="35"/>
      <c r="H166" s="35"/>
      <c r="I166" s="35"/>
      <c r="J166" s="35"/>
      <c r="K166" s="35"/>
      <c r="L166" s="35"/>
      <c r="M166" s="35"/>
      <c r="N166" s="35"/>
      <c r="O166" s="35"/>
      <c r="P166" s="35"/>
      <c r="Q166" s="35"/>
      <c r="R166" s="35"/>
      <c r="S166" s="35"/>
      <c r="T166" s="35"/>
      <c r="U166" s="35"/>
      <c r="V166" s="35"/>
      <c r="W166" s="35"/>
      <c r="X166" s="35"/>
      <c r="Y166" s="35"/>
      <c r="Z166" s="35"/>
      <c r="AA166" s="35"/>
      <c r="AB166" s="35"/>
    </row>
    <row r="167" spans="1:28" x14ac:dyDescent="0.3">
      <c r="A167" s="35"/>
      <c r="B167" s="35"/>
      <c r="C167" s="35"/>
      <c r="D167" s="35"/>
      <c r="E167" s="35"/>
      <c r="F167" s="35"/>
      <c r="G167" s="35"/>
      <c r="H167" s="35"/>
      <c r="I167" s="35"/>
      <c r="J167" s="35"/>
      <c r="K167" s="35"/>
      <c r="L167" s="35"/>
      <c r="M167" s="35"/>
      <c r="N167" s="35"/>
      <c r="O167" s="35"/>
      <c r="P167" s="35"/>
      <c r="Q167" s="35"/>
      <c r="R167" s="35"/>
      <c r="S167" s="35"/>
      <c r="T167" s="35"/>
      <c r="U167" s="35"/>
      <c r="V167" s="35"/>
      <c r="W167" s="35"/>
      <c r="X167" s="35"/>
      <c r="Y167" s="35"/>
      <c r="Z167" s="35"/>
      <c r="AA167" s="35"/>
      <c r="AB167" s="35"/>
    </row>
    <row r="168" spans="1:28" x14ac:dyDescent="0.3">
      <c r="A168" s="35"/>
      <c r="B168" s="35"/>
      <c r="C168" s="35"/>
      <c r="D168" s="35"/>
      <c r="E168" s="35"/>
      <c r="F168" s="35"/>
      <c r="G168" s="35"/>
      <c r="H168" s="35"/>
      <c r="I168" s="35"/>
      <c r="J168" s="35"/>
      <c r="K168" s="35"/>
      <c r="L168" s="35"/>
      <c r="M168" s="35"/>
      <c r="N168" s="35"/>
      <c r="O168" s="35"/>
      <c r="P168" s="35"/>
      <c r="Q168" s="35"/>
      <c r="R168" s="35"/>
      <c r="S168" s="35"/>
      <c r="T168" s="35"/>
      <c r="U168" s="35"/>
      <c r="V168" s="35"/>
      <c r="W168" s="35"/>
      <c r="X168" s="35"/>
      <c r="Y168" s="35"/>
      <c r="Z168" s="35"/>
      <c r="AA168" s="35"/>
      <c r="AB168" s="35"/>
    </row>
    <row r="169" spans="1:28" x14ac:dyDescent="0.3">
      <c r="A169" s="35"/>
      <c r="B169" s="35"/>
      <c r="C169" s="35"/>
      <c r="D169" s="35"/>
      <c r="E169" s="35"/>
      <c r="F169" s="35"/>
      <c r="G169" s="35"/>
      <c r="H169" s="35"/>
      <c r="I169" s="35"/>
      <c r="J169" s="35"/>
      <c r="K169" s="35"/>
      <c r="L169" s="35"/>
      <c r="M169" s="35"/>
      <c r="N169" s="35"/>
      <c r="O169" s="35"/>
      <c r="P169" s="35"/>
      <c r="Q169" s="35"/>
      <c r="R169" s="35"/>
      <c r="S169" s="35"/>
      <c r="T169" s="35"/>
      <c r="U169" s="35"/>
      <c r="V169" s="35"/>
      <c r="W169" s="35"/>
      <c r="X169" s="35"/>
      <c r="Y169" s="35"/>
      <c r="Z169" s="35"/>
      <c r="AA169" s="35"/>
      <c r="AB169" s="35"/>
    </row>
    <row r="170" spans="1:28" x14ac:dyDescent="0.3">
      <c r="A170" s="35"/>
      <c r="B170" s="35"/>
      <c r="C170" s="35"/>
      <c r="D170" s="35"/>
      <c r="E170" s="35"/>
      <c r="F170" s="35"/>
      <c r="G170" s="35"/>
      <c r="H170" s="35"/>
      <c r="I170" s="35"/>
      <c r="J170" s="35"/>
      <c r="K170" s="35"/>
      <c r="L170" s="35"/>
      <c r="M170" s="35"/>
      <c r="N170" s="35"/>
      <c r="O170" s="35"/>
      <c r="P170" s="35"/>
      <c r="Q170" s="35"/>
      <c r="R170" s="35"/>
      <c r="S170" s="35"/>
      <c r="T170" s="35"/>
      <c r="U170" s="35"/>
      <c r="V170" s="35"/>
      <c r="W170" s="35"/>
      <c r="X170" s="35"/>
      <c r="Y170" s="35"/>
      <c r="Z170" s="35"/>
      <c r="AA170" s="35"/>
      <c r="AB170" s="35"/>
    </row>
    <row r="171" spans="1:28" x14ac:dyDescent="0.3">
      <c r="A171" s="35"/>
      <c r="B171" s="35"/>
      <c r="C171" s="35"/>
      <c r="D171" s="35"/>
      <c r="E171" s="35"/>
      <c r="F171" s="35"/>
      <c r="G171" s="35"/>
      <c r="H171" s="35"/>
      <c r="I171" s="35"/>
      <c r="J171" s="35"/>
      <c r="K171" s="35"/>
      <c r="L171" s="35"/>
      <c r="M171" s="35"/>
      <c r="N171" s="35"/>
      <c r="O171" s="35"/>
      <c r="P171" s="35"/>
      <c r="Q171" s="35"/>
      <c r="R171" s="35"/>
      <c r="S171" s="35"/>
      <c r="T171" s="35"/>
      <c r="U171" s="35"/>
      <c r="V171" s="35"/>
      <c r="W171" s="35"/>
      <c r="X171" s="35"/>
      <c r="Y171" s="35"/>
      <c r="Z171" s="35"/>
      <c r="AA171" s="35"/>
      <c r="AB171" s="35"/>
    </row>
    <row r="172" spans="1:28" x14ac:dyDescent="0.3">
      <c r="A172" s="35"/>
      <c r="B172" s="35"/>
      <c r="C172" s="35"/>
      <c r="D172" s="35"/>
      <c r="E172" s="35"/>
      <c r="F172" s="35"/>
      <c r="G172" s="35"/>
      <c r="H172" s="35"/>
      <c r="I172" s="35"/>
      <c r="J172" s="35"/>
      <c r="K172" s="35"/>
      <c r="L172" s="35"/>
      <c r="M172" s="35"/>
      <c r="N172" s="35"/>
      <c r="O172" s="35"/>
      <c r="P172" s="35"/>
      <c r="Q172" s="35"/>
      <c r="R172" s="35"/>
      <c r="S172" s="35"/>
      <c r="T172" s="35"/>
      <c r="U172" s="35"/>
      <c r="V172" s="35"/>
      <c r="W172" s="35"/>
      <c r="X172" s="35"/>
      <c r="Y172" s="35"/>
      <c r="Z172" s="35"/>
      <c r="AA172" s="35"/>
      <c r="AB172" s="35"/>
    </row>
    <row r="173" spans="1:28" x14ac:dyDescent="0.3">
      <c r="A173" s="35"/>
      <c r="B173" s="35"/>
      <c r="C173" s="35"/>
      <c r="D173" s="35"/>
      <c r="E173" s="35"/>
      <c r="F173" s="35"/>
      <c r="G173" s="35"/>
      <c r="H173" s="35"/>
      <c r="I173" s="35"/>
      <c r="J173" s="35"/>
      <c r="K173" s="35"/>
      <c r="L173" s="35"/>
      <c r="M173" s="35"/>
      <c r="N173" s="35"/>
      <c r="O173" s="35"/>
      <c r="P173" s="35"/>
      <c r="Q173" s="35"/>
      <c r="R173" s="35"/>
      <c r="S173" s="35"/>
      <c r="T173" s="35"/>
      <c r="U173" s="35"/>
      <c r="V173" s="35"/>
      <c r="W173" s="35"/>
      <c r="X173" s="35"/>
      <c r="Y173" s="35"/>
      <c r="Z173" s="35"/>
      <c r="AA173" s="35"/>
      <c r="AB173" s="35"/>
    </row>
    <row r="174" spans="1:28" x14ac:dyDescent="0.3">
      <c r="A174" s="35"/>
      <c r="B174" s="35"/>
      <c r="C174" s="35"/>
      <c r="D174" s="35"/>
      <c r="E174" s="35"/>
      <c r="F174" s="35"/>
      <c r="G174" s="35"/>
      <c r="H174" s="35"/>
      <c r="I174" s="35"/>
      <c r="J174" s="35"/>
      <c r="K174" s="35"/>
      <c r="L174" s="35"/>
      <c r="M174" s="35"/>
      <c r="N174" s="35"/>
      <c r="O174" s="35"/>
      <c r="P174" s="35"/>
      <c r="Q174" s="35"/>
      <c r="R174" s="35"/>
      <c r="S174" s="35"/>
      <c r="T174" s="35"/>
      <c r="U174" s="35"/>
      <c r="V174" s="35"/>
      <c r="W174" s="35"/>
      <c r="X174" s="35"/>
      <c r="Y174" s="35"/>
      <c r="Z174" s="35"/>
      <c r="AA174" s="35"/>
      <c r="AB174" s="35"/>
    </row>
    <row r="175" spans="1:28" x14ac:dyDescent="0.3">
      <c r="A175" s="35"/>
      <c r="B175" s="35"/>
      <c r="C175" s="35"/>
      <c r="D175" s="35"/>
      <c r="E175" s="35"/>
      <c r="F175" s="35"/>
      <c r="G175" s="35"/>
      <c r="H175" s="35"/>
      <c r="I175" s="35"/>
      <c r="J175" s="35"/>
      <c r="K175" s="35"/>
      <c r="L175" s="35"/>
      <c r="M175" s="35"/>
      <c r="N175" s="35"/>
      <c r="O175" s="35"/>
      <c r="P175" s="35"/>
      <c r="Q175" s="35"/>
      <c r="R175" s="35"/>
      <c r="S175" s="35"/>
      <c r="T175" s="35"/>
      <c r="U175" s="35"/>
      <c r="V175" s="35"/>
      <c r="W175" s="35"/>
      <c r="X175" s="35"/>
      <c r="Y175" s="35"/>
      <c r="Z175" s="35"/>
      <c r="AA175" s="35"/>
      <c r="AB175" s="35"/>
    </row>
    <row r="176" spans="1:28" x14ac:dyDescent="0.3">
      <c r="A176" s="35"/>
      <c r="B176" s="35"/>
      <c r="C176" s="35"/>
      <c r="D176" s="35"/>
      <c r="E176" s="35"/>
      <c r="F176" s="35"/>
      <c r="G176" s="35"/>
      <c r="H176" s="35"/>
      <c r="I176" s="35"/>
      <c r="J176" s="35"/>
      <c r="K176" s="35"/>
      <c r="L176" s="35"/>
      <c r="M176" s="35"/>
      <c r="N176" s="35"/>
      <c r="O176" s="35"/>
      <c r="P176" s="35"/>
      <c r="Q176" s="35"/>
      <c r="R176" s="35"/>
      <c r="S176" s="35"/>
      <c r="T176" s="35"/>
      <c r="U176" s="35"/>
      <c r="V176" s="35"/>
      <c r="W176" s="35"/>
      <c r="X176" s="35"/>
      <c r="Y176" s="35"/>
      <c r="Z176" s="35"/>
      <c r="AA176" s="35"/>
      <c r="AB176" s="35"/>
    </row>
    <row r="177" spans="1:28" x14ac:dyDescent="0.3">
      <c r="A177" s="35"/>
      <c r="B177" s="35"/>
      <c r="C177" s="35"/>
      <c r="D177" s="35"/>
      <c r="E177" s="35"/>
      <c r="F177" s="35"/>
      <c r="G177" s="35"/>
      <c r="H177" s="35"/>
      <c r="I177" s="35"/>
      <c r="J177" s="35"/>
      <c r="K177" s="35"/>
      <c r="L177" s="35"/>
      <c r="M177" s="35"/>
      <c r="N177" s="35"/>
      <c r="O177" s="35"/>
      <c r="P177" s="35"/>
      <c r="Q177" s="35"/>
      <c r="R177" s="35"/>
      <c r="S177" s="35"/>
      <c r="T177" s="35"/>
      <c r="U177" s="35"/>
      <c r="V177" s="35"/>
      <c r="W177" s="35"/>
      <c r="X177" s="35"/>
      <c r="Y177" s="35"/>
      <c r="Z177" s="35"/>
      <c r="AA177" s="35"/>
      <c r="AB177" s="35"/>
    </row>
    <row r="178" spans="1:28" x14ac:dyDescent="0.3">
      <c r="A178" s="35"/>
      <c r="B178" s="35"/>
      <c r="C178" s="35"/>
      <c r="D178" s="35"/>
      <c r="E178" s="35"/>
      <c r="F178" s="35"/>
      <c r="G178" s="35"/>
      <c r="H178" s="35"/>
      <c r="I178" s="35"/>
      <c r="J178" s="35"/>
      <c r="K178" s="35"/>
      <c r="L178" s="35"/>
      <c r="M178" s="35"/>
      <c r="N178" s="35"/>
      <c r="O178" s="35"/>
      <c r="P178" s="35"/>
      <c r="Q178" s="35"/>
      <c r="R178" s="35"/>
      <c r="S178" s="35"/>
      <c r="T178" s="35"/>
      <c r="U178" s="35"/>
      <c r="V178" s="35"/>
      <c r="W178" s="35"/>
      <c r="X178" s="35"/>
      <c r="Y178" s="35"/>
      <c r="Z178" s="35"/>
      <c r="AA178" s="35"/>
      <c r="AB178" s="35"/>
    </row>
    <row r="179" spans="1:28" x14ac:dyDescent="0.3">
      <c r="A179" s="35"/>
      <c r="B179" s="35"/>
      <c r="C179" s="35"/>
      <c r="D179" s="35"/>
      <c r="E179" s="35"/>
      <c r="F179" s="35"/>
      <c r="G179" s="35"/>
      <c r="H179" s="35"/>
      <c r="I179" s="35"/>
      <c r="J179" s="35"/>
      <c r="K179" s="35"/>
      <c r="L179" s="35"/>
      <c r="M179" s="35"/>
      <c r="N179" s="35"/>
      <c r="O179" s="35"/>
      <c r="P179" s="35"/>
      <c r="Q179" s="35"/>
      <c r="R179" s="35"/>
      <c r="S179" s="35"/>
      <c r="T179" s="35"/>
      <c r="U179" s="35"/>
      <c r="V179" s="35"/>
      <c r="W179" s="35"/>
      <c r="X179" s="35"/>
      <c r="Y179" s="35"/>
      <c r="Z179" s="35"/>
      <c r="AA179" s="35"/>
      <c r="AB179" s="35"/>
    </row>
    <row r="180" spans="1:28" x14ac:dyDescent="0.3">
      <c r="A180" s="35"/>
      <c r="B180" s="35"/>
      <c r="C180" s="35"/>
      <c r="D180" s="35"/>
      <c r="E180" s="35"/>
      <c r="F180" s="35"/>
      <c r="G180" s="35"/>
      <c r="H180" s="35"/>
      <c r="I180" s="35"/>
      <c r="J180" s="35"/>
      <c r="K180" s="35"/>
      <c r="L180" s="35"/>
      <c r="M180" s="35"/>
      <c r="N180" s="35"/>
      <c r="O180" s="35"/>
      <c r="P180" s="35"/>
      <c r="Q180" s="35"/>
      <c r="R180" s="35"/>
      <c r="S180" s="35"/>
      <c r="T180" s="35"/>
      <c r="U180" s="35"/>
      <c r="V180" s="35"/>
      <c r="W180" s="35"/>
      <c r="X180" s="35"/>
      <c r="Y180" s="35"/>
      <c r="Z180" s="35"/>
      <c r="AA180" s="35"/>
      <c r="AB180" s="35"/>
    </row>
    <row r="181" spans="1:28" x14ac:dyDescent="0.3">
      <c r="A181" s="35"/>
      <c r="B181" s="35"/>
      <c r="C181" s="35"/>
      <c r="D181" s="35"/>
      <c r="E181" s="35"/>
      <c r="F181" s="35"/>
      <c r="G181" s="35"/>
      <c r="H181" s="35"/>
      <c r="I181" s="35"/>
      <c r="J181" s="35"/>
      <c r="K181" s="35"/>
      <c r="L181" s="35"/>
      <c r="M181" s="35"/>
      <c r="N181" s="35"/>
      <c r="O181" s="35"/>
      <c r="P181" s="35"/>
      <c r="Q181" s="35"/>
      <c r="R181" s="35"/>
      <c r="S181" s="35"/>
      <c r="T181" s="35"/>
      <c r="U181" s="35"/>
      <c r="V181" s="35"/>
      <c r="W181" s="35"/>
      <c r="X181" s="35"/>
      <c r="Y181" s="35"/>
      <c r="Z181" s="35"/>
      <c r="AA181" s="35"/>
      <c r="AB181" s="35"/>
    </row>
    <row r="182" spans="1:28" x14ac:dyDescent="0.3">
      <c r="A182" s="35"/>
      <c r="B182" s="35"/>
      <c r="C182" s="35"/>
      <c r="D182" s="35"/>
      <c r="E182" s="35"/>
      <c r="F182" s="35"/>
      <c r="G182" s="35"/>
      <c r="H182" s="35"/>
      <c r="I182" s="35"/>
      <c r="J182" s="35"/>
      <c r="K182" s="35"/>
      <c r="L182" s="35"/>
      <c r="M182" s="35"/>
      <c r="N182" s="35"/>
      <c r="O182" s="35"/>
      <c r="P182" s="35"/>
      <c r="Q182" s="35"/>
      <c r="R182" s="35"/>
      <c r="S182" s="35"/>
      <c r="T182" s="35"/>
      <c r="U182" s="35"/>
      <c r="V182" s="35"/>
      <c r="W182" s="35"/>
      <c r="X182" s="35"/>
      <c r="Y182" s="35"/>
      <c r="Z182" s="35"/>
      <c r="AA182" s="35"/>
      <c r="AB182" s="35"/>
    </row>
    <row r="183" spans="1:28" x14ac:dyDescent="0.3">
      <c r="A183" s="35"/>
      <c r="B183" s="35"/>
      <c r="C183" s="35"/>
      <c r="D183" s="35"/>
      <c r="E183" s="35"/>
      <c r="F183" s="35"/>
      <c r="G183" s="35"/>
      <c r="H183" s="35"/>
      <c r="I183" s="35"/>
      <c r="J183" s="35"/>
      <c r="K183" s="35"/>
      <c r="L183" s="35"/>
      <c r="M183" s="35"/>
      <c r="N183" s="35"/>
      <c r="O183" s="35"/>
      <c r="P183" s="35"/>
      <c r="Q183" s="35"/>
      <c r="R183" s="35"/>
      <c r="S183" s="35"/>
      <c r="T183" s="35"/>
      <c r="U183" s="35"/>
      <c r="V183" s="35"/>
      <c r="W183" s="35"/>
      <c r="X183" s="35"/>
      <c r="Y183" s="35"/>
      <c r="Z183" s="35"/>
      <c r="AA183" s="35"/>
      <c r="AB183" s="35"/>
    </row>
    <row r="184" spans="1:28" x14ac:dyDescent="0.3">
      <c r="A184" s="35"/>
      <c r="B184" s="35"/>
      <c r="C184" s="35"/>
      <c r="D184" s="35"/>
      <c r="E184" s="35"/>
      <c r="F184" s="35"/>
      <c r="G184" s="35"/>
      <c r="H184" s="35"/>
      <c r="I184" s="35"/>
      <c r="J184" s="35"/>
      <c r="K184" s="35"/>
      <c r="L184" s="35"/>
      <c r="M184" s="35"/>
      <c r="N184" s="35"/>
      <c r="O184" s="35"/>
      <c r="P184" s="35"/>
      <c r="Q184" s="35"/>
      <c r="R184" s="35"/>
      <c r="S184" s="35"/>
      <c r="T184" s="35"/>
      <c r="U184" s="35"/>
      <c r="V184" s="35"/>
      <c r="W184" s="35"/>
      <c r="X184" s="35"/>
      <c r="Y184" s="35"/>
      <c r="Z184" s="35"/>
      <c r="AA184" s="35"/>
      <c r="AB184" s="35"/>
    </row>
    <row r="185" spans="1:28" x14ac:dyDescent="0.3">
      <c r="A185" s="35"/>
      <c r="B185" s="35"/>
      <c r="C185" s="35"/>
      <c r="D185" s="35"/>
      <c r="E185" s="35"/>
      <c r="F185" s="35"/>
      <c r="G185" s="35"/>
      <c r="H185" s="35"/>
      <c r="I185" s="35"/>
      <c r="J185" s="35"/>
      <c r="K185" s="35"/>
      <c r="L185" s="35"/>
      <c r="M185" s="35"/>
      <c r="N185" s="35"/>
      <c r="O185" s="35"/>
      <c r="P185" s="35"/>
      <c r="Q185" s="35"/>
      <c r="R185" s="35"/>
      <c r="S185" s="35"/>
      <c r="T185" s="35"/>
      <c r="U185" s="35"/>
      <c r="V185" s="35"/>
      <c r="W185" s="35"/>
      <c r="X185" s="35"/>
      <c r="Y185" s="35"/>
      <c r="Z185" s="35"/>
      <c r="AA185" s="35"/>
      <c r="AB185" s="35"/>
    </row>
    <row r="186" spans="1:28" x14ac:dyDescent="0.3">
      <c r="A186" s="35"/>
      <c r="B186" s="35"/>
      <c r="C186" s="35"/>
      <c r="D186" s="35"/>
      <c r="E186" s="35"/>
      <c r="F186" s="35"/>
      <c r="G186" s="35"/>
      <c r="H186" s="35"/>
      <c r="I186" s="35"/>
      <c r="J186" s="35"/>
      <c r="K186" s="35"/>
      <c r="L186" s="35"/>
      <c r="M186" s="35"/>
      <c r="N186" s="35"/>
      <c r="O186" s="35"/>
      <c r="P186" s="35"/>
      <c r="Q186" s="35"/>
      <c r="R186" s="35"/>
      <c r="S186" s="35"/>
      <c r="T186" s="35"/>
      <c r="U186" s="35"/>
      <c r="V186" s="35"/>
      <c r="W186" s="35"/>
      <c r="X186" s="35"/>
      <c r="Y186" s="35"/>
      <c r="Z186" s="35"/>
      <c r="AA186" s="35"/>
      <c r="AB186" s="35"/>
    </row>
    <row r="187" spans="1:28" x14ac:dyDescent="0.3">
      <c r="A187" s="35"/>
      <c r="B187" s="35"/>
      <c r="C187" s="35"/>
      <c r="D187" s="35"/>
      <c r="E187" s="35"/>
      <c r="F187" s="35"/>
      <c r="G187" s="35"/>
      <c r="H187" s="35"/>
      <c r="I187" s="35"/>
      <c r="J187" s="35"/>
      <c r="K187" s="35"/>
      <c r="L187" s="35"/>
      <c r="M187" s="35"/>
      <c r="N187" s="35"/>
      <c r="O187" s="35"/>
      <c r="P187" s="35"/>
      <c r="Q187" s="35"/>
      <c r="R187" s="35"/>
      <c r="S187" s="35"/>
      <c r="T187" s="35"/>
      <c r="U187" s="35"/>
      <c r="V187" s="35"/>
      <c r="W187" s="35"/>
      <c r="X187" s="35"/>
      <c r="Y187" s="35"/>
      <c r="Z187" s="35"/>
      <c r="AA187" s="35"/>
      <c r="AB187" s="35"/>
    </row>
    <row r="188" spans="1:28" x14ac:dyDescent="0.3">
      <c r="A188" s="35"/>
      <c r="B188" s="35"/>
      <c r="C188" s="35"/>
      <c r="D188" s="35"/>
      <c r="E188" s="35"/>
      <c r="F188" s="35"/>
      <c r="G188" s="35"/>
      <c r="H188" s="35"/>
      <c r="I188" s="35"/>
      <c r="J188" s="35"/>
      <c r="K188" s="35"/>
      <c r="L188" s="35"/>
      <c r="M188" s="35"/>
      <c r="N188" s="35"/>
      <c r="O188" s="35"/>
      <c r="P188" s="35"/>
      <c r="Q188" s="35"/>
      <c r="R188" s="35"/>
      <c r="S188" s="35"/>
      <c r="T188" s="35"/>
      <c r="U188" s="35"/>
      <c r="V188" s="35"/>
      <c r="W188" s="35"/>
      <c r="X188" s="35"/>
      <c r="Y188" s="35"/>
      <c r="Z188" s="35"/>
      <c r="AA188" s="35"/>
      <c r="AB188" s="35"/>
    </row>
    <row r="189" spans="1:28" x14ac:dyDescent="0.3">
      <c r="A189" s="35"/>
      <c r="B189" s="35"/>
      <c r="C189" s="35"/>
      <c r="D189" s="35"/>
      <c r="E189" s="35"/>
      <c r="F189" s="35"/>
      <c r="G189" s="35"/>
      <c r="H189" s="35"/>
      <c r="I189" s="35"/>
      <c r="J189" s="35"/>
      <c r="K189" s="35"/>
      <c r="L189" s="35"/>
      <c r="M189" s="35"/>
      <c r="N189" s="35"/>
      <c r="O189" s="35"/>
      <c r="P189" s="35"/>
      <c r="Q189" s="35"/>
      <c r="R189" s="35"/>
      <c r="S189" s="35"/>
      <c r="T189" s="35"/>
      <c r="U189" s="35"/>
      <c r="V189" s="35"/>
      <c r="W189" s="35"/>
      <c r="X189" s="35"/>
      <c r="Y189" s="35"/>
      <c r="Z189" s="35"/>
      <c r="AA189" s="35"/>
      <c r="AB189" s="35"/>
    </row>
    <row r="190" spans="1:28" x14ac:dyDescent="0.3">
      <c r="A190" s="35"/>
      <c r="B190" s="35"/>
      <c r="C190" s="35"/>
      <c r="D190" s="35"/>
      <c r="E190" s="35"/>
      <c r="F190" s="35"/>
      <c r="G190" s="35"/>
      <c r="H190" s="35"/>
      <c r="I190" s="35"/>
      <c r="J190" s="35"/>
      <c r="K190" s="35"/>
      <c r="L190" s="35"/>
      <c r="M190" s="35"/>
      <c r="N190" s="35"/>
      <c r="O190" s="35"/>
      <c r="P190" s="35"/>
      <c r="Q190" s="35"/>
      <c r="R190" s="35"/>
      <c r="S190" s="35"/>
      <c r="T190" s="35"/>
      <c r="U190" s="35"/>
      <c r="V190" s="35"/>
      <c r="W190" s="35"/>
      <c r="X190" s="35"/>
      <c r="Y190" s="35"/>
      <c r="Z190" s="35"/>
      <c r="AA190" s="35"/>
      <c r="AB190" s="35"/>
    </row>
    <row r="191" spans="1:28" x14ac:dyDescent="0.3">
      <c r="A191" s="35"/>
      <c r="B191" s="35"/>
      <c r="C191" s="35"/>
      <c r="D191" s="35"/>
      <c r="E191" s="35"/>
      <c r="F191" s="35"/>
      <c r="G191" s="35"/>
      <c r="H191" s="35"/>
      <c r="I191" s="35"/>
      <c r="J191" s="35"/>
      <c r="K191" s="35"/>
      <c r="L191" s="35"/>
      <c r="M191" s="35"/>
      <c r="N191" s="35"/>
      <c r="O191" s="35"/>
      <c r="P191" s="35"/>
      <c r="Q191" s="35"/>
      <c r="R191" s="35"/>
      <c r="S191" s="35"/>
      <c r="T191" s="35"/>
      <c r="U191" s="35"/>
      <c r="V191" s="35"/>
      <c r="W191" s="35"/>
      <c r="X191" s="35"/>
      <c r="Y191" s="35"/>
      <c r="Z191" s="35"/>
      <c r="AA191" s="35"/>
      <c r="AB191" s="35"/>
    </row>
    <row r="192" spans="1:28" x14ac:dyDescent="0.3">
      <c r="A192" s="35"/>
      <c r="B192" s="35"/>
      <c r="C192" s="35"/>
      <c r="D192" s="35"/>
      <c r="E192" s="35"/>
      <c r="F192" s="35"/>
      <c r="G192" s="35"/>
      <c r="H192" s="35"/>
      <c r="I192" s="35"/>
      <c r="J192" s="35"/>
      <c r="K192" s="35"/>
      <c r="L192" s="35"/>
      <c r="M192" s="35"/>
      <c r="N192" s="35"/>
      <c r="O192" s="35"/>
      <c r="P192" s="35"/>
      <c r="Q192" s="35"/>
      <c r="R192" s="35"/>
      <c r="S192" s="35"/>
      <c r="T192" s="35"/>
      <c r="U192" s="35"/>
      <c r="V192" s="35"/>
      <c r="W192" s="35"/>
      <c r="X192" s="35"/>
      <c r="Y192" s="35"/>
      <c r="Z192" s="35"/>
      <c r="AA192" s="35"/>
      <c r="AB192" s="35"/>
    </row>
    <row r="193" spans="1:28" x14ac:dyDescent="0.3">
      <c r="A193" s="35"/>
      <c r="B193" s="35"/>
      <c r="C193" s="35"/>
      <c r="D193" s="35"/>
      <c r="E193" s="35"/>
      <c r="F193" s="35"/>
      <c r="G193" s="35"/>
      <c r="H193" s="35"/>
      <c r="I193" s="35"/>
      <c r="J193" s="35"/>
      <c r="K193" s="35"/>
      <c r="L193" s="35"/>
      <c r="M193" s="35"/>
      <c r="N193" s="35"/>
      <c r="O193" s="35"/>
      <c r="P193" s="35"/>
      <c r="Q193" s="35"/>
      <c r="R193" s="35"/>
      <c r="S193" s="35"/>
      <c r="T193" s="35"/>
      <c r="U193" s="35"/>
      <c r="V193" s="35"/>
      <c r="W193" s="35"/>
      <c r="X193" s="35"/>
      <c r="Y193" s="35"/>
      <c r="Z193" s="35"/>
      <c r="AA193" s="35"/>
      <c r="AB193" s="35"/>
    </row>
    <row r="194" spans="1:28" x14ac:dyDescent="0.3">
      <c r="A194" s="35"/>
      <c r="B194" s="35"/>
      <c r="C194" s="35"/>
      <c r="D194" s="35"/>
      <c r="E194" s="35"/>
      <c r="F194" s="35"/>
      <c r="G194" s="35"/>
      <c r="H194" s="35"/>
      <c r="I194" s="35"/>
      <c r="J194" s="35"/>
      <c r="K194" s="35"/>
      <c r="L194" s="35"/>
      <c r="M194" s="35"/>
      <c r="N194" s="35"/>
      <c r="O194" s="35"/>
      <c r="P194" s="35"/>
      <c r="Q194" s="35"/>
      <c r="R194" s="35"/>
      <c r="S194" s="35"/>
      <c r="T194" s="35"/>
      <c r="U194" s="35"/>
      <c r="V194" s="35"/>
      <c r="W194" s="35"/>
      <c r="X194" s="35"/>
      <c r="Y194" s="35"/>
      <c r="Z194" s="35"/>
      <c r="AA194" s="35"/>
      <c r="AB194" s="35"/>
    </row>
    <row r="195" spans="1:28" x14ac:dyDescent="0.3">
      <c r="A195" s="35"/>
      <c r="B195" s="35"/>
      <c r="C195" s="35"/>
      <c r="D195" s="35"/>
      <c r="E195" s="35"/>
      <c r="F195" s="35"/>
      <c r="G195" s="35"/>
      <c r="H195" s="35"/>
      <c r="I195" s="35"/>
      <c r="J195" s="35"/>
      <c r="K195" s="35"/>
      <c r="L195" s="35"/>
      <c r="M195" s="35"/>
      <c r="N195" s="35"/>
      <c r="O195" s="35"/>
      <c r="P195" s="35"/>
      <c r="Q195" s="35"/>
      <c r="R195" s="35"/>
      <c r="S195" s="35"/>
      <c r="T195" s="35"/>
      <c r="U195" s="35"/>
      <c r="V195" s="35"/>
      <c r="W195" s="35"/>
      <c r="X195" s="35"/>
      <c r="Y195" s="35"/>
      <c r="Z195" s="35"/>
      <c r="AA195" s="35"/>
      <c r="AB195" s="35"/>
    </row>
    <row r="196" spans="1:28" x14ac:dyDescent="0.3">
      <c r="A196" s="35"/>
      <c r="B196" s="35"/>
      <c r="C196" s="35"/>
      <c r="D196" s="35"/>
      <c r="E196" s="35"/>
      <c r="F196" s="35"/>
      <c r="G196" s="35"/>
      <c r="H196" s="35"/>
      <c r="I196" s="35"/>
      <c r="J196" s="35"/>
      <c r="K196" s="35"/>
      <c r="L196" s="35"/>
      <c r="M196" s="35"/>
      <c r="N196" s="35"/>
      <c r="O196" s="35"/>
      <c r="P196" s="35"/>
      <c r="Q196" s="35"/>
      <c r="R196" s="35"/>
      <c r="S196" s="35"/>
      <c r="T196" s="35"/>
      <c r="U196" s="35"/>
      <c r="V196" s="35"/>
      <c r="W196" s="35"/>
      <c r="X196" s="35"/>
      <c r="Y196" s="35"/>
      <c r="Z196" s="35"/>
      <c r="AA196" s="35"/>
      <c r="AB196" s="35"/>
    </row>
    <row r="197" spans="1:28" x14ac:dyDescent="0.3">
      <c r="A197" s="35"/>
      <c r="B197" s="35"/>
      <c r="C197" s="35"/>
      <c r="D197" s="35"/>
      <c r="E197" s="35"/>
      <c r="F197" s="35"/>
      <c r="G197" s="35"/>
      <c r="H197" s="35"/>
      <c r="I197" s="35"/>
      <c r="J197" s="35"/>
      <c r="K197" s="35"/>
      <c r="L197" s="35"/>
      <c r="M197" s="35"/>
      <c r="N197" s="35"/>
      <c r="O197" s="35"/>
      <c r="P197" s="35"/>
      <c r="Q197" s="35"/>
      <c r="R197" s="35"/>
      <c r="S197" s="35"/>
      <c r="T197" s="35"/>
      <c r="U197" s="35"/>
      <c r="V197" s="35"/>
      <c r="W197" s="35"/>
      <c r="X197" s="35"/>
      <c r="Y197" s="35"/>
      <c r="Z197" s="35"/>
      <c r="AA197" s="35"/>
      <c r="AB197" s="35"/>
    </row>
    <row r="198" spans="1:28" x14ac:dyDescent="0.3">
      <c r="A198" s="35"/>
      <c r="B198" s="35"/>
      <c r="C198" s="35"/>
      <c r="D198" s="35"/>
      <c r="E198" s="35"/>
      <c r="F198" s="35"/>
      <c r="G198" s="35"/>
      <c r="H198" s="35"/>
      <c r="I198" s="35"/>
      <c r="J198" s="35"/>
      <c r="K198" s="35"/>
      <c r="L198" s="35"/>
      <c r="M198" s="35"/>
      <c r="N198" s="35"/>
      <c r="O198" s="35"/>
      <c r="P198" s="35"/>
      <c r="Q198" s="35"/>
      <c r="R198" s="35"/>
      <c r="S198" s="35"/>
      <c r="T198" s="35"/>
      <c r="U198" s="35"/>
      <c r="V198" s="35"/>
      <c r="W198" s="35"/>
      <c r="X198" s="35"/>
      <c r="Y198" s="35"/>
      <c r="Z198" s="35"/>
      <c r="AA198" s="35"/>
      <c r="AB198" s="35"/>
    </row>
    <row r="199" spans="1:28" x14ac:dyDescent="0.3">
      <c r="A199" s="35"/>
      <c r="B199" s="35"/>
      <c r="C199" s="35"/>
      <c r="D199" s="35"/>
      <c r="E199" s="35"/>
      <c r="F199" s="35"/>
      <c r="G199" s="35"/>
      <c r="H199" s="35"/>
      <c r="I199" s="35"/>
      <c r="J199" s="35"/>
      <c r="K199" s="35"/>
      <c r="L199" s="35"/>
      <c r="M199" s="35"/>
      <c r="N199" s="35"/>
      <c r="O199" s="35"/>
      <c r="P199" s="35"/>
      <c r="Q199" s="35"/>
      <c r="R199" s="35"/>
      <c r="S199" s="35"/>
      <c r="T199" s="35"/>
      <c r="U199" s="35"/>
      <c r="V199" s="35"/>
      <c r="W199" s="35"/>
      <c r="X199" s="35"/>
      <c r="Y199" s="35"/>
      <c r="Z199" s="35"/>
      <c r="AA199" s="35"/>
      <c r="AB199" s="35"/>
    </row>
    <row r="200" spans="1:28" x14ac:dyDescent="0.3">
      <c r="A200" s="35"/>
      <c r="B200" s="35"/>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c r="AA200" s="35"/>
      <c r="AB200" s="35"/>
    </row>
    <row r="201" spans="1:28" x14ac:dyDescent="0.3">
      <c r="A201" s="35"/>
      <c r="B201" s="35"/>
      <c r="C201" s="35"/>
      <c r="D201" s="35"/>
      <c r="E201" s="35"/>
      <c r="F201" s="35"/>
      <c r="G201" s="35"/>
      <c r="H201" s="35"/>
      <c r="I201" s="35"/>
      <c r="J201" s="35"/>
      <c r="K201" s="35"/>
      <c r="L201" s="35"/>
      <c r="M201" s="35"/>
      <c r="N201" s="35"/>
      <c r="O201" s="35"/>
      <c r="P201" s="35"/>
      <c r="Q201" s="35"/>
      <c r="R201" s="35"/>
      <c r="S201" s="35"/>
      <c r="T201" s="35"/>
      <c r="U201" s="35"/>
      <c r="V201" s="35"/>
      <c r="W201" s="35"/>
      <c r="X201" s="35"/>
      <c r="Y201" s="35"/>
      <c r="Z201" s="35"/>
      <c r="AA201" s="35"/>
      <c r="AB201" s="35"/>
    </row>
    <row r="202" spans="1:28" x14ac:dyDescent="0.3">
      <c r="A202" s="35"/>
      <c r="B202" s="35"/>
      <c r="C202" s="35"/>
      <c r="D202" s="35"/>
      <c r="E202" s="35"/>
      <c r="F202" s="35"/>
      <c r="G202" s="35"/>
      <c r="H202" s="35"/>
      <c r="I202" s="35"/>
      <c r="J202" s="35"/>
      <c r="K202" s="35"/>
      <c r="L202" s="35"/>
      <c r="M202" s="35"/>
      <c r="N202" s="35"/>
      <c r="O202" s="35"/>
      <c r="P202" s="35"/>
      <c r="Q202" s="35"/>
      <c r="R202" s="35"/>
      <c r="S202" s="35"/>
      <c r="T202" s="35"/>
      <c r="U202" s="35"/>
      <c r="V202" s="35"/>
      <c r="W202" s="35"/>
      <c r="X202" s="35"/>
      <c r="Y202" s="35"/>
      <c r="Z202" s="35"/>
      <c r="AA202" s="35"/>
      <c r="AB202" s="35"/>
    </row>
    <row r="203" spans="1:28" x14ac:dyDescent="0.3">
      <c r="A203" s="35"/>
      <c r="B203" s="35"/>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c r="AA203" s="35"/>
      <c r="AB203" s="35"/>
    </row>
    <row r="204" spans="1:28" x14ac:dyDescent="0.3">
      <c r="A204" s="35"/>
      <c r="B204" s="35"/>
      <c r="C204" s="35"/>
      <c r="D204" s="35"/>
      <c r="E204" s="35"/>
      <c r="F204" s="35"/>
      <c r="G204" s="35"/>
      <c r="H204" s="35"/>
      <c r="I204" s="35"/>
      <c r="J204" s="35"/>
      <c r="K204" s="35"/>
      <c r="L204" s="35"/>
      <c r="M204" s="35"/>
      <c r="N204" s="35"/>
      <c r="O204" s="35"/>
      <c r="P204" s="35"/>
      <c r="Q204" s="35"/>
      <c r="R204" s="35"/>
      <c r="S204" s="35"/>
      <c r="T204" s="35"/>
      <c r="U204" s="35"/>
      <c r="V204" s="35"/>
      <c r="W204" s="35"/>
      <c r="X204" s="35"/>
      <c r="Y204" s="35"/>
      <c r="Z204" s="35"/>
      <c r="AA204" s="35"/>
      <c r="AB204" s="35"/>
    </row>
    <row r="205" spans="1:28" x14ac:dyDescent="0.3">
      <c r="A205" s="35"/>
      <c r="B205" s="35"/>
      <c r="C205" s="35"/>
      <c r="D205" s="35"/>
      <c r="E205" s="35"/>
      <c r="F205" s="35"/>
      <c r="G205" s="35"/>
      <c r="H205" s="35"/>
      <c r="I205" s="35"/>
      <c r="J205" s="35"/>
      <c r="K205" s="35"/>
      <c r="L205" s="35"/>
      <c r="M205" s="35"/>
      <c r="N205" s="35"/>
      <c r="O205" s="35"/>
      <c r="P205" s="35"/>
      <c r="Q205" s="35"/>
      <c r="R205" s="35"/>
      <c r="S205" s="35"/>
      <c r="T205" s="35"/>
      <c r="U205" s="35"/>
      <c r="V205" s="35"/>
      <c r="W205" s="35"/>
      <c r="X205" s="35"/>
      <c r="Y205" s="35"/>
      <c r="Z205" s="35"/>
      <c r="AA205" s="35"/>
      <c r="AB205" s="35"/>
    </row>
    <row r="206" spans="1:28" x14ac:dyDescent="0.3">
      <c r="A206" s="35"/>
      <c r="B206" s="35"/>
      <c r="C206" s="35"/>
      <c r="D206" s="35"/>
      <c r="E206" s="35"/>
      <c r="F206" s="35"/>
      <c r="G206" s="35"/>
      <c r="H206" s="35"/>
      <c r="I206" s="35"/>
      <c r="J206" s="35"/>
      <c r="K206" s="35"/>
      <c r="L206" s="35"/>
      <c r="M206" s="35"/>
      <c r="N206" s="35"/>
      <c r="O206" s="35"/>
      <c r="P206" s="35"/>
      <c r="Q206" s="35"/>
      <c r="R206" s="35"/>
      <c r="S206" s="35"/>
      <c r="T206" s="35"/>
      <c r="U206" s="35"/>
      <c r="V206" s="35"/>
      <c r="W206" s="35"/>
      <c r="X206" s="35"/>
      <c r="Y206" s="35"/>
      <c r="Z206" s="35"/>
      <c r="AA206" s="35"/>
      <c r="AB206" s="35"/>
    </row>
    <row r="207" spans="1:28" x14ac:dyDescent="0.3">
      <c r="A207" s="35"/>
      <c r="B207" s="35"/>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c r="AA207" s="35"/>
      <c r="AB207" s="35"/>
    </row>
    <row r="208" spans="1:28" x14ac:dyDescent="0.3">
      <c r="A208" s="35"/>
      <c r="B208" s="35"/>
      <c r="C208" s="35"/>
      <c r="D208" s="35"/>
      <c r="E208" s="35"/>
      <c r="F208" s="35"/>
      <c r="G208" s="35"/>
      <c r="H208" s="35"/>
      <c r="I208" s="35"/>
      <c r="J208" s="35"/>
      <c r="K208" s="35"/>
      <c r="L208" s="35"/>
      <c r="M208" s="35"/>
      <c r="N208" s="35"/>
      <c r="O208" s="35"/>
      <c r="P208" s="35"/>
      <c r="Q208" s="35"/>
      <c r="R208" s="35"/>
      <c r="S208" s="35"/>
      <c r="T208" s="35"/>
      <c r="U208" s="35"/>
      <c r="V208" s="35"/>
      <c r="W208" s="35"/>
      <c r="X208" s="35"/>
      <c r="Y208" s="35"/>
      <c r="Z208" s="35"/>
      <c r="AA208" s="35"/>
      <c r="AB208" s="35"/>
    </row>
    <row r="209" spans="1:1" x14ac:dyDescent="0.3">
      <c r="A209" s="35"/>
    </row>
  </sheetData>
  <sheetProtection algorithmName="SHA-512" hashValue="G0s0hgOPF+OHxA+fjnJBbSqhwC/fyaTCc4R1dAAu2jdY5v3iY7iG49xZMoWIfapeS84w9v7euqeHcDhBcD1ujA==" saltValue="vk5bzKQNfolWOfMJUQLhxA==" spinCount="100000" sheet="1" objects="1" scenarios="1"/>
  <mergeCells count="8">
    <mergeCell ref="H13:I13"/>
    <mergeCell ref="F23:G23"/>
    <mergeCell ref="B2:G2"/>
    <mergeCell ref="B3:G3"/>
    <mergeCell ref="B9:C9"/>
    <mergeCell ref="B10:C10"/>
    <mergeCell ref="B5:G5"/>
    <mergeCell ref="B7:G7"/>
  </mergeCells>
  <pageMargins left="0.511811024" right="0.511811024" top="0.78740157499999996" bottom="0.78740157499999996" header="0.31496062000000002" footer="0.31496062000000002"/>
  <pageSetup orientation="portrait" horizontalDpi="4294967294" verticalDpi="4294967294"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733"/>
  <sheetViews>
    <sheetView showGridLines="0" workbookViewId="0">
      <pane xSplit="2" ySplit="2" topLeftCell="C60" activePane="bottomRight" state="frozen"/>
      <selection pane="topRight" activeCell="C1" sqref="C1"/>
      <selection pane="bottomLeft" activeCell="A2" sqref="A2"/>
      <selection pane="bottomRight"/>
    </sheetView>
  </sheetViews>
  <sheetFormatPr defaultColWidth="9.109375" defaultRowHeight="14.4" x14ac:dyDescent="0.3"/>
  <cols>
    <col min="1" max="1" width="11.5546875" style="2" bestFit="1" customWidth="1"/>
    <col min="2" max="2" width="36.44140625" style="46" bestFit="1" customWidth="1"/>
    <col min="3" max="3" width="16.44140625" style="285" customWidth="1"/>
    <col min="4" max="4" width="8.5546875" style="45" bestFit="1" customWidth="1"/>
    <col min="5" max="5" width="7.5546875" style="45" bestFit="1" customWidth="1"/>
    <col min="6" max="6" width="4.44140625" style="45" customWidth="1"/>
    <col min="7" max="7" width="9" style="45" bestFit="1" customWidth="1"/>
    <col min="8" max="8" width="9.44140625" style="45" bestFit="1" customWidth="1"/>
    <col min="9" max="9" width="7.44140625" style="45" customWidth="1"/>
    <col min="10" max="10" width="7.88671875" style="45" customWidth="1"/>
    <col min="11" max="11" width="39.44140625" style="46" customWidth="1"/>
    <col min="12" max="12" width="10.6640625" style="45" bestFit="1" customWidth="1"/>
    <col min="13" max="13" width="4.44140625" style="45" customWidth="1"/>
    <col min="14" max="14" width="15.6640625" style="285" customWidth="1"/>
    <col min="15" max="15" width="10.109375" style="47" bestFit="1" customWidth="1"/>
    <col min="16" max="16" width="10.5546875" style="285" customWidth="1"/>
    <col min="17" max="17" width="10.109375" style="48" bestFit="1" customWidth="1"/>
    <col min="18" max="18" width="12.33203125" style="295" bestFit="1" customWidth="1"/>
    <col min="19" max="19" width="7.88671875" style="49" customWidth="1"/>
    <col min="20" max="20" width="8.44140625" style="48" bestFit="1" customWidth="1"/>
    <col min="21" max="21" width="9.44140625" style="48" bestFit="1" customWidth="1"/>
    <col min="22" max="22" width="11.5546875" style="152" bestFit="1" customWidth="1"/>
    <col min="23" max="23" width="9.44140625" style="152" bestFit="1" customWidth="1"/>
    <col min="24" max="24" width="39.5546875" style="348" bestFit="1" customWidth="1"/>
    <col min="25" max="25" width="9.5546875" style="111" bestFit="1" customWidth="1"/>
    <col min="26" max="26" width="9.109375" style="111" bestFit="1" customWidth="1"/>
    <col min="27" max="27" width="10" style="111" bestFit="1" customWidth="1"/>
    <col min="28" max="16384" width="9.109375" style="87"/>
  </cols>
  <sheetData>
    <row r="1" spans="1:27" ht="15" thickBot="1" x14ac:dyDescent="0.35">
      <c r="Y1" s="438" t="s">
        <v>4853</v>
      </c>
      <c r="Z1" s="439"/>
      <c r="AA1" s="440"/>
    </row>
    <row r="2" spans="1:27" ht="96.6" thickBot="1" x14ac:dyDescent="0.35">
      <c r="A2" s="187" t="s">
        <v>60</v>
      </c>
      <c r="B2" s="188" t="s">
        <v>6158</v>
      </c>
      <c r="C2" s="286" t="s">
        <v>6240</v>
      </c>
      <c r="D2" s="190" t="s">
        <v>62</v>
      </c>
      <c r="E2" s="191" t="s">
        <v>33</v>
      </c>
      <c r="F2" s="192" t="s">
        <v>63</v>
      </c>
      <c r="G2" s="190" t="s">
        <v>64</v>
      </c>
      <c r="H2" s="193" t="s">
        <v>65</v>
      </c>
      <c r="I2" s="194" t="s">
        <v>66</v>
      </c>
      <c r="J2" s="193" t="s">
        <v>67</v>
      </c>
      <c r="K2" s="193" t="s">
        <v>68</v>
      </c>
      <c r="L2" s="190" t="s">
        <v>69</v>
      </c>
      <c r="M2" s="192" t="s">
        <v>63</v>
      </c>
      <c r="N2" s="286" t="s">
        <v>6241</v>
      </c>
      <c r="O2" s="192" t="s">
        <v>70</v>
      </c>
      <c r="P2" s="286" t="s">
        <v>71</v>
      </c>
      <c r="Q2" s="189" t="s">
        <v>72</v>
      </c>
      <c r="R2" s="286" t="s">
        <v>73</v>
      </c>
      <c r="S2" s="189" t="s">
        <v>74</v>
      </c>
      <c r="T2" s="189" t="s">
        <v>64</v>
      </c>
      <c r="U2" s="195" t="s">
        <v>65</v>
      </c>
      <c r="V2" s="196" t="s">
        <v>4847</v>
      </c>
      <c r="W2" s="196" t="s">
        <v>4788</v>
      </c>
      <c r="X2" s="196" t="s">
        <v>4849</v>
      </c>
      <c r="Y2" s="196" t="s">
        <v>4851</v>
      </c>
      <c r="Z2" s="196" t="s">
        <v>4850</v>
      </c>
      <c r="AA2" s="196" t="s">
        <v>4852</v>
      </c>
    </row>
    <row r="3" spans="1:27" x14ac:dyDescent="0.3">
      <c r="A3" s="185">
        <v>20102011</v>
      </c>
      <c r="B3" s="186" t="s">
        <v>76</v>
      </c>
      <c r="C3" s="287">
        <v>116.790564</v>
      </c>
      <c r="D3" s="308" t="s">
        <v>15</v>
      </c>
      <c r="E3" s="308">
        <v>8.1</v>
      </c>
      <c r="F3" s="185"/>
      <c r="G3" s="185"/>
      <c r="H3" s="185"/>
      <c r="I3" s="309"/>
      <c r="J3" s="185">
        <v>20010052</v>
      </c>
      <c r="K3" s="186" t="s">
        <v>77</v>
      </c>
      <c r="L3" s="185">
        <v>350</v>
      </c>
      <c r="M3" s="185">
        <v>0</v>
      </c>
      <c r="N3" s="287">
        <v>116.790564</v>
      </c>
      <c r="O3" s="185"/>
      <c r="P3" s="287"/>
      <c r="Q3" s="185"/>
      <c r="R3" s="287"/>
      <c r="S3" s="309"/>
      <c r="T3" s="185"/>
      <c r="U3" s="310"/>
      <c r="V3" s="197" t="s">
        <v>4787</v>
      </c>
      <c r="W3" s="198">
        <v>1</v>
      </c>
      <c r="X3" s="349"/>
      <c r="Y3" s="199" t="s">
        <v>4789</v>
      </c>
      <c r="Z3" s="199" t="s">
        <v>4854</v>
      </c>
      <c r="AA3" s="200" t="s">
        <v>4789</v>
      </c>
    </row>
    <row r="4" spans="1:27" x14ac:dyDescent="0.3">
      <c r="A4" s="91">
        <v>20102020</v>
      </c>
      <c r="B4" s="93" t="s">
        <v>78</v>
      </c>
      <c r="C4" s="288">
        <v>142.66</v>
      </c>
      <c r="D4" s="90" t="s">
        <v>15</v>
      </c>
      <c r="E4" s="90">
        <v>12</v>
      </c>
      <c r="F4" s="91"/>
      <c r="G4" s="91"/>
      <c r="H4" s="91"/>
      <c r="I4" s="92"/>
      <c r="J4" s="91">
        <v>20102020</v>
      </c>
      <c r="K4" s="93" t="s">
        <v>78</v>
      </c>
      <c r="L4" s="91">
        <v>567</v>
      </c>
      <c r="M4" s="91">
        <v>0</v>
      </c>
      <c r="N4" s="288">
        <v>142.66</v>
      </c>
      <c r="O4" s="91">
        <v>107</v>
      </c>
      <c r="P4" s="288">
        <v>32.26</v>
      </c>
      <c r="Q4" s="91">
        <v>460</v>
      </c>
      <c r="R4" s="288">
        <v>110.4</v>
      </c>
      <c r="S4" s="92"/>
      <c r="T4" s="91"/>
      <c r="U4" s="180"/>
      <c r="V4" s="201" t="s">
        <v>4787</v>
      </c>
      <c r="W4" s="130">
        <v>1</v>
      </c>
      <c r="X4" s="93"/>
      <c r="Y4" s="168" t="s">
        <v>4789</v>
      </c>
      <c r="Z4" s="168" t="s">
        <v>4854</v>
      </c>
      <c r="AA4" s="202" t="s">
        <v>4789</v>
      </c>
    </row>
    <row r="5" spans="1:27" ht="36" x14ac:dyDescent="0.3">
      <c r="A5" s="95">
        <v>20102038</v>
      </c>
      <c r="B5" s="89" t="s">
        <v>79</v>
      </c>
      <c r="C5" s="287">
        <v>116.790564</v>
      </c>
      <c r="D5" s="94" t="s">
        <v>15</v>
      </c>
      <c r="E5" s="94">
        <v>12</v>
      </c>
      <c r="F5" s="95"/>
      <c r="G5" s="95"/>
      <c r="H5" s="95"/>
      <c r="I5" s="96"/>
      <c r="J5" s="95">
        <v>20020058</v>
      </c>
      <c r="K5" s="89" t="s">
        <v>80</v>
      </c>
      <c r="L5" s="95">
        <v>350</v>
      </c>
      <c r="M5" s="95">
        <v>0</v>
      </c>
      <c r="N5" s="287">
        <v>116.790564</v>
      </c>
      <c r="O5" s="95"/>
      <c r="P5" s="289"/>
      <c r="Q5" s="95"/>
      <c r="R5" s="289"/>
      <c r="S5" s="96"/>
      <c r="T5" s="95"/>
      <c r="U5" s="181"/>
      <c r="V5" s="201" t="s">
        <v>4787</v>
      </c>
      <c r="W5" s="130">
        <v>1</v>
      </c>
      <c r="X5" s="93"/>
      <c r="Y5" s="168" t="s">
        <v>4789</v>
      </c>
      <c r="Z5" s="168" t="s">
        <v>4854</v>
      </c>
      <c r="AA5" s="202" t="s">
        <v>4789</v>
      </c>
    </row>
    <row r="6" spans="1:27" ht="24" x14ac:dyDescent="0.3">
      <c r="A6" s="95">
        <v>20102070</v>
      </c>
      <c r="B6" s="89" t="s">
        <v>81</v>
      </c>
      <c r="C6" s="289">
        <v>136.08000000000001</v>
      </c>
      <c r="D6" s="94" t="s">
        <v>15</v>
      </c>
      <c r="E6" s="94">
        <v>12</v>
      </c>
      <c r="F6" s="95"/>
      <c r="G6" s="95"/>
      <c r="H6" s="95"/>
      <c r="I6" s="96"/>
      <c r="J6" s="95">
        <v>20102070</v>
      </c>
      <c r="K6" s="89" t="s">
        <v>82</v>
      </c>
      <c r="L6" s="95">
        <v>567</v>
      </c>
      <c r="M6" s="95">
        <v>0</v>
      </c>
      <c r="N6" s="289">
        <v>136.08000000000001</v>
      </c>
      <c r="O6" s="95">
        <v>107</v>
      </c>
      <c r="P6" s="289">
        <v>25.68</v>
      </c>
      <c r="Q6" s="95">
        <v>460</v>
      </c>
      <c r="R6" s="289">
        <v>110.4</v>
      </c>
      <c r="S6" s="96"/>
      <c r="T6" s="95"/>
      <c r="U6" s="181"/>
      <c r="V6" s="201" t="s">
        <v>75</v>
      </c>
      <c r="W6" s="130"/>
      <c r="X6" s="93" t="s">
        <v>83</v>
      </c>
      <c r="Y6" s="168" t="s">
        <v>6124</v>
      </c>
      <c r="Z6" s="168" t="s">
        <v>6125</v>
      </c>
      <c r="AA6" s="202" t="s">
        <v>6126</v>
      </c>
    </row>
    <row r="7" spans="1:27" ht="24" x14ac:dyDescent="0.3">
      <c r="A7" s="185">
        <v>20103018</v>
      </c>
      <c r="B7" s="186" t="s">
        <v>84</v>
      </c>
      <c r="C7" s="289">
        <v>12.72</v>
      </c>
      <c r="D7" s="94" t="s">
        <v>9</v>
      </c>
      <c r="E7" s="94">
        <v>0</v>
      </c>
      <c r="F7" s="95"/>
      <c r="G7" s="95"/>
      <c r="H7" s="95"/>
      <c r="I7" s="96"/>
      <c r="J7" s="95">
        <v>20103018</v>
      </c>
      <c r="K7" s="89" t="s">
        <v>84</v>
      </c>
      <c r="L7" s="95">
        <v>53</v>
      </c>
      <c r="M7" s="95">
        <v>0</v>
      </c>
      <c r="N7" s="289">
        <v>12.72</v>
      </c>
      <c r="O7" s="95"/>
      <c r="P7" s="289"/>
      <c r="Q7" s="95"/>
      <c r="R7" s="289"/>
      <c r="S7" s="96"/>
      <c r="T7" s="95"/>
      <c r="U7" s="181"/>
      <c r="V7" s="201" t="s">
        <v>4787</v>
      </c>
      <c r="W7" s="130">
        <v>10</v>
      </c>
      <c r="X7" s="93"/>
      <c r="Y7" s="168" t="s">
        <v>4789</v>
      </c>
      <c r="Z7" s="168" t="s">
        <v>4854</v>
      </c>
      <c r="AA7" s="202" t="s">
        <v>4789</v>
      </c>
    </row>
    <row r="8" spans="1:27" x14ac:dyDescent="0.3">
      <c r="A8" s="91">
        <v>20103026</v>
      </c>
      <c r="B8" s="93" t="s">
        <v>85</v>
      </c>
      <c r="C8" s="289">
        <v>12.639599999999998</v>
      </c>
      <c r="D8" s="94" t="s">
        <v>12</v>
      </c>
      <c r="E8" s="94">
        <v>0.71</v>
      </c>
      <c r="F8" s="95"/>
      <c r="G8" s="95"/>
      <c r="H8" s="95"/>
      <c r="I8" s="96"/>
      <c r="J8" s="95">
        <v>25060023</v>
      </c>
      <c r="K8" s="89" t="s">
        <v>86</v>
      </c>
      <c r="L8" s="95">
        <v>50</v>
      </c>
      <c r="M8" s="95">
        <v>0</v>
      </c>
      <c r="N8" s="289">
        <v>12.639599999999998</v>
      </c>
      <c r="O8" s="95"/>
      <c r="P8" s="289"/>
      <c r="Q8" s="95"/>
      <c r="R8" s="289"/>
      <c r="S8" s="96"/>
      <c r="T8" s="95"/>
      <c r="U8" s="181"/>
      <c r="V8" s="201" t="s">
        <v>4787</v>
      </c>
      <c r="W8" s="130">
        <v>10</v>
      </c>
      <c r="X8" s="93"/>
      <c r="Y8" s="168" t="s">
        <v>4789</v>
      </c>
      <c r="Z8" s="168" t="s">
        <v>4854</v>
      </c>
      <c r="AA8" s="202" t="s">
        <v>4789</v>
      </c>
    </row>
    <row r="9" spans="1:27" x14ac:dyDescent="0.3">
      <c r="A9" s="95">
        <v>20103034</v>
      </c>
      <c r="B9" s="89" t="s">
        <v>87</v>
      </c>
      <c r="C9" s="289">
        <v>15.925895999999998</v>
      </c>
      <c r="D9" s="94" t="s">
        <v>12</v>
      </c>
      <c r="E9" s="94">
        <v>0.64</v>
      </c>
      <c r="F9" s="95"/>
      <c r="G9" s="95"/>
      <c r="H9" s="95"/>
      <c r="I9" s="96"/>
      <c r="J9" s="95">
        <v>25050214</v>
      </c>
      <c r="K9" s="89" t="s">
        <v>88</v>
      </c>
      <c r="L9" s="95">
        <v>63</v>
      </c>
      <c r="M9" s="95">
        <v>0</v>
      </c>
      <c r="N9" s="289">
        <v>15.925895999999998</v>
      </c>
      <c r="O9" s="95"/>
      <c r="P9" s="289"/>
      <c r="Q9" s="95"/>
      <c r="R9" s="289"/>
      <c r="S9" s="96"/>
      <c r="T9" s="95"/>
      <c r="U9" s="181"/>
      <c r="V9" s="201" t="s">
        <v>4787</v>
      </c>
      <c r="W9" s="130">
        <v>10</v>
      </c>
      <c r="X9" s="93"/>
      <c r="Y9" s="168" t="s">
        <v>4789</v>
      </c>
      <c r="Z9" s="168" t="s">
        <v>4854</v>
      </c>
      <c r="AA9" s="202" t="s">
        <v>4789</v>
      </c>
    </row>
    <row r="10" spans="1:27" x14ac:dyDescent="0.3">
      <c r="A10" s="95">
        <v>20103042</v>
      </c>
      <c r="B10" s="89" t="s">
        <v>89</v>
      </c>
      <c r="C10" s="289">
        <v>8.0893439999999988</v>
      </c>
      <c r="D10" s="94" t="s">
        <v>9</v>
      </c>
      <c r="E10" s="94">
        <v>0.47</v>
      </c>
      <c r="F10" s="95"/>
      <c r="G10" s="95"/>
      <c r="H10" s="95"/>
      <c r="I10" s="96"/>
      <c r="J10" s="95">
        <v>25060015</v>
      </c>
      <c r="K10" s="89" t="s">
        <v>90</v>
      </c>
      <c r="L10" s="95">
        <v>32</v>
      </c>
      <c r="M10" s="95">
        <v>0</v>
      </c>
      <c r="N10" s="289">
        <v>8.0893439999999988</v>
      </c>
      <c r="O10" s="95"/>
      <c r="P10" s="289"/>
      <c r="Q10" s="95"/>
      <c r="R10" s="289"/>
      <c r="S10" s="96"/>
      <c r="T10" s="95"/>
      <c r="U10" s="181"/>
      <c r="V10" s="201" t="s">
        <v>4787</v>
      </c>
      <c r="W10" s="130">
        <v>10</v>
      </c>
      <c r="X10" s="93"/>
      <c r="Y10" s="168" t="s">
        <v>4789</v>
      </c>
      <c r="Z10" s="168" t="s">
        <v>4854</v>
      </c>
      <c r="AA10" s="202" t="s">
        <v>4789</v>
      </c>
    </row>
    <row r="11" spans="1:27" x14ac:dyDescent="0.3">
      <c r="A11" s="185">
        <v>20103050</v>
      </c>
      <c r="B11" s="186" t="s">
        <v>91</v>
      </c>
      <c r="C11" s="289">
        <v>12.639599999999998</v>
      </c>
      <c r="D11" s="94" t="s">
        <v>9</v>
      </c>
      <c r="E11" s="94">
        <v>0.49</v>
      </c>
      <c r="F11" s="95"/>
      <c r="G11" s="95"/>
      <c r="H11" s="95"/>
      <c r="I11" s="96"/>
      <c r="J11" s="95">
        <v>25060155</v>
      </c>
      <c r="K11" s="89" t="s">
        <v>92</v>
      </c>
      <c r="L11" s="95">
        <v>50</v>
      </c>
      <c r="M11" s="95">
        <v>0</v>
      </c>
      <c r="N11" s="289">
        <v>12.639599999999998</v>
      </c>
      <c r="O11" s="95"/>
      <c r="P11" s="289"/>
      <c r="Q11" s="95"/>
      <c r="R11" s="289"/>
      <c r="S11" s="96"/>
      <c r="T11" s="95"/>
      <c r="U11" s="181"/>
      <c r="V11" s="201" t="s">
        <v>4787</v>
      </c>
      <c r="W11" s="130">
        <v>10</v>
      </c>
      <c r="X11" s="93"/>
      <c r="Y11" s="168" t="s">
        <v>4789</v>
      </c>
      <c r="Z11" s="168" t="s">
        <v>4854</v>
      </c>
      <c r="AA11" s="202" t="s">
        <v>4789</v>
      </c>
    </row>
    <row r="12" spans="1:27" ht="24" x14ac:dyDescent="0.3">
      <c r="A12" s="91">
        <v>20103069</v>
      </c>
      <c r="B12" s="93" t="s">
        <v>93</v>
      </c>
      <c r="C12" s="289">
        <v>7.5837599999999989</v>
      </c>
      <c r="D12" s="94" t="s">
        <v>9</v>
      </c>
      <c r="E12" s="94">
        <v>0.3</v>
      </c>
      <c r="F12" s="95"/>
      <c r="G12" s="95"/>
      <c r="H12" s="95"/>
      <c r="I12" s="96"/>
      <c r="J12" s="95">
        <v>25040030</v>
      </c>
      <c r="K12" s="89" t="s">
        <v>94</v>
      </c>
      <c r="L12" s="95">
        <v>30</v>
      </c>
      <c r="M12" s="95">
        <v>0</v>
      </c>
      <c r="N12" s="289">
        <v>7.5837599999999989</v>
      </c>
      <c r="O12" s="95"/>
      <c r="P12" s="289"/>
      <c r="Q12" s="95"/>
      <c r="R12" s="289"/>
      <c r="S12" s="96"/>
      <c r="T12" s="95"/>
      <c r="U12" s="181"/>
      <c r="V12" s="201" t="s">
        <v>4787</v>
      </c>
      <c r="W12" s="130">
        <v>10</v>
      </c>
      <c r="X12" s="93"/>
      <c r="Y12" s="168" t="s">
        <v>4789</v>
      </c>
      <c r="Z12" s="168" t="s">
        <v>4854</v>
      </c>
      <c r="AA12" s="202" t="s">
        <v>4789</v>
      </c>
    </row>
    <row r="13" spans="1:27" x14ac:dyDescent="0.3">
      <c r="A13" s="95">
        <v>20103077</v>
      </c>
      <c r="B13" s="89" t="s">
        <v>95</v>
      </c>
      <c r="C13" s="289">
        <v>7.0781759999999991</v>
      </c>
      <c r="D13" s="94" t="s">
        <v>12</v>
      </c>
      <c r="E13" s="94">
        <v>0.23</v>
      </c>
      <c r="F13" s="95"/>
      <c r="G13" s="95"/>
      <c r="H13" s="95"/>
      <c r="I13" s="96"/>
      <c r="J13" s="95">
        <v>25020013</v>
      </c>
      <c r="K13" s="89" t="s">
        <v>95</v>
      </c>
      <c r="L13" s="95">
        <v>28</v>
      </c>
      <c r="M13" s="95">
        <v>0</v>
      </c>
      <c r="N13" s="289">
        <v>7.0781759999999991</v>
      </c>
      <c r="O13" s="95"/>
      <c r="P13" s="289"/>
      <c r="Q13" s="95"/>
      <c r="R13" s="289"/>
      <c r="S13" s="96"/>
      <c r="T13" s="95"/>
      <c r="U13" s="181"/>
      <c r="V13" s="201" t="s">
        <v>4787</v>
      </c>
      <c r="W13" s="130">
        <v>10</v>
      </c>
      <c r="X13" s="93"/>
      <c r="Y13" s="168" t="s">
        <v>4789</v>
      </c>
      <c r="Z13" s="168" t="s">
        <v>4854</v>
      </c>
      <c r="AA13" s="202" t="s">
        <v>4789</v>
      </c>
    </row>
    <row r="14" spans="1:27" ht="36" x14ac:dyDescent="0.3">
      <c r="A14" s="95">
        <v>20103093</v>
      </c>
      <c r="B14" s="89" t="s">
        <v>96</v>
      </c>
      <c r="C14" s="289">
        <v>8.0893439999999988</v>
      </c>
      <c r="D14" s="94" t="s">
        <v>9</v>
      </c>
      <c r="E14" s="94">
        <v>0</v>
      </c>
      <c r="F14" s="95"/>
      <c r="G14" s="95"/>
      <c r="H14" s="95"/>
      <c r="I14" s="96"/>
      <c r="J14" s="95">
        <v>25090011</v>
      </c>
      <c r="K14" s="89" t="s">
        <v>97</v>
      </c>
      <c r="L14" s="95">
        <v>32</v>
      </c>
      <c r="M14" s="95">
        <v>0</v>
      </c>
      <c r="N14" s="289">
        <v>8.0893439999999988</v>
      </c>
      <c r="O14" s="95"/>
      <c r="P14" s="289"/>
      <c r="Q14" s="95"/>
      <c r="R14" s="289"/>
      <c r="S14" s="96"/>
      <c r="T14" s="95"/>
      <c r="U14" s="181"/>
      <c r="V14" s="201" t="s">
        <v>4787</v>
      </c>
      <c r="W14" s="130">
        <v>10</v>
      </c>
      <c r="X14" s="93"/>
      <c r="Y14" s="168" t="s">
        <v>4789</v>
      </c>
      <c r="Z14" s="168" t="s">
        <v>4854</v>
      </c>
      <c r="AA14" s="202" t="s">
        <v>4789</v>
      </c>
    </row>
    <row r="15" spans="1:27" x14ac:dyDescent="0.3">
      <c r="A15" s="185">
        <v>20103107</v>
      </c>
      <c r="B15" s="186" t="s">
        <v>98</v>
      </c>
      <c r="C15" s="289">
        <v>8.0893439999999988</v>
      </c>
      <c r="D15" s="94" t="s">
        <v>9</v>
      </c>
      <c r="E15" s="94">
        <v>0</v>
      </c>
      <c r="F15" s="95"/>
      <c r="G15" s="95"/>
      <c r="H15" s="95"/>
      <c r="I15" s="96"/>
      <c r="J15" s="95">
        <v>25100033</v>
      </c>
      <c r="K15" s="89" t="s">
        <v>99</v>
      </c>
      <c r="L15" s="95">
        <v>32</v>
      </c>
      <c r="M15" s="95">
        <v>0</v>
      </c>
      <c r="N15" s="289">
        <v>8.0893439999999988</v>
      </c>
      <c r="O15" s="95"/>
      <c r="P15" s="289"/>
      <c r="Q15" s="95"/>
      <c r="R15" s="289"/>
      <c r="S15" s="96"/>
      <c r="T15" s="95"/>
      <c r="U15" s="181"/>
      <c r="V15" s="201" t="s">
        <v>4787</v>
      </c>
      <c r="W15" s="130">
        <v>10</v>
      </c>
      <c r="X15" s="93"/>
      <c r="Y15" s="168" t="s">
        <v>4789</v>
      </c>
      <c r="Z15" s="168" t="s">
        <v>4854</v>
      </c>
      <c r="AA15" s="202" t="s">
        <v>4789</v>
      </c>
    </row>
    <row r="16" spans="1:27" x14ac:dyDescent="0.3">
      <c r="A16" s="91">
        <v>20103131</v>
      </c>
      <c r="B16" s="93" t="s">
        <v>100</v>
      </c>
      <c r="C16" s="289">
        <v>25.279199999999996</v>
      </c>
      <c r="D16" s="94" t="s">
        <v>21</v>
      </c>
      <c r="E16" s="94">
        <v>0.42</v>
      </c>
      <c r="F16" s="95"/>
      <c r="G16" s="95"/>
      <c r="H16" s="95"/>
      <c r="I16" s="96"/>
      <c r="J16" s="95">
        <v>25010115</v>
      </c>
      <c r="K16" s="89" t="s">
        <v>101</v>
      </c>
      <c r="L16" s="95">
        <v>100</v>
      </c>
      <c r="M16" s="95">
        <v>0</v>
      </c>
      <c r="N16" s="289">
        <v>25.279199999999996</v>
      </c>
      <c r="O16" s="95"/>
      <c r="P16" s="289"/>
      <c r="Q16" s="95"/>
      <c r="R16" s="289"/>
      <c r="S16" s="96"/>
      <c r="T16" s="95"/>
      <c r="U16" s="181"/>
      <c r="V16" s="201" t="s">
        <v>4787</v>
      </c>
      <c r="W16" s="130">
        <v>10</v>
      </c>
      <c r="X16" s="93"/>
      <c r="Y16" s="168" t="s">
        <v>4789</v>
      </c>
      <c r="Z16" s="168" t="s">
        <v>4854</v>
      </c>
      <c r="AA16" s="202" t="s">
        <v>4789</v>
      </c>
    </row>
    <row r="17" spans="1:27" x14ac:dyDescent="0.3">
      <c r="A17" s="95">
        <v>20103182</v>
      </c>
      <c r="B17" s="89" t="s">
        <v>102</v>
      </c>
      <c r="C17" s="289">
        <v>10.111679999999998</v>
      </c>
      <c r="D17" s="94" t="s">
        <v>9</v>
      </c>
      <c r="E17" s="94">
        <v>0</v>
      </c>
      <c r="F17" s="95"/>
      <c r="G17" s="95"/>
      <c r="H17" s="95"/>
      <c r="I17" s="96"/>
      <c r="J17" s="95">
        <v>25060040</v>
      </c>
      <c r="K17" s="89" t="s">
        <v>103</v>
      </c>
      <c r="L17" s="95">
        <v>40</v>
      </c>
      <c r="M17" s="95">
        <v>0</v>
      </c>
      <c r="N17" s="289">
        <v>10.111679999999998</v>
      </c>
      <c r="O17" s="95"/>
      <c r="P17" s="289"/>
      <c r="Q17" s="95"/>
      <c r="R17" s="289"/>
      <c r="S17" s="96"/>
      <c r="T17" s="95"/>
      <c r="U17" s="181"/>
      <c r="V17" s="201" t="s">
        <v>4787</v>
      </c>
      <c r="W17" s="130">
        <v>10</v>
      </c>
      <c r="X17" s="93"/>
      <c r="Y17" s="168" t="s">
        <v>4789</v>
      </c>
      <c r="Z17" s="168" t="s">
        <v>4854</v>
      </c>
      <c r="AA17" s="202" t="s">
        <v>4789</v>
      </c>
    </row>
    <row r="18" spans="1:27" x14ac:dyDescent="0.3">
      <c r="A18" s="95">
        <v>20103190</v>
      </c>
      <c r="B18" s="89" t="s">
        <v>104</v>
      </c>
      <c r="C18" s="289">
        <v>10.617263999999999</v>
      </c>
      <c r="D18" s="94" t="s">
        <v>9</v>
      </c>
      <c r="E18" s="94">
        <v>0.16</v>
      </c>
      <c r="F18" s="95"/>
      <c r="G18" s="95"/>
      <c r="H18" s="95"/>
      <c r="I18" s="96"/>
      <c r="J18" s="95">
        <v>25020161</v>
      </c>
      <c r="K18" s="89" t="s">
        <v>105</v>
      </c>
      <c r="L18" s="95">
        <v>42</v>
      </c>
      <c r="M18" s="95">
        <v>0</v>
      </c>
      <c r="N18" s="289">
        <v>10.617263999999999</v>
      </c>
      <c r="O18" s="95"/>
      <c r="P18" s="289"/>
      <c r="Q18" s="95"/>
      <c r="R18" s="289"/>
      <c r="S18" s="96"/>
      <c r="T18" s="95"/>
      <c r="U18" s="181"/>
      <c r="V18" s="201" t="s">
        <v>4787</v>
      </c>
      <c r="W18" s="130">
        <v>10</v>
      </c>
      <c r="X18" s="93"/>
      <c r="Y18" s="168" t="s">
        <v>4789</v>
      </c>
      <c r="Z18" s="168" t="s">
        <v>4854</v>
      </c>
      <c r="AA18" s="202" t="s">
        <v>4789</v>
      </c>
    </row>
    <row r="19" spans="1:27" x14ac:dyDescent="0.3">
      <c r="A19" s="185">
        <v>20103204</v>
      </c>
      <c r="B19" s="186" t="s">
        <v>106</v>
      </c>
      <c r="C19" s="289">
        <v>10.111679999999998</v>
      </c>
      <c r="D19" s="94" t="s">
        <v>12</v>
      </c>
      <c r="E19" s="94">
        <v>0.45</v>
      </c>
      <c r="F19" s="95"/>
      <c r="G19" s="95"/>
      <c r="H19" s="95"/>
      <c r="I19" s="96"/>
      <c r="J19" s="95">
        <v>25020021</v>
      </c>
      <c r="K19" s="89" t="s">
        <v>107</v>
      </c>
      <c r="L19" s="95">
        <v>40</v>
      </c>
      <c r="M19" s="95">
        <v>0</v>
      </c>
      <c r="N19" s="289">
        <v>10.111679999999998</v>
      </c>
      <c r="O19" s="95"/>
      <c r="P19" s="289"/>
      <c r="Q19" s="95"/>
      <c r="R19" s="289"/>
      <c r="S19" s="96"/>
      <c r="T19" s="95"/>
      <c r="U19" s="181"/>
      <c r="V19" s="201" t="s">
        <v>4787</v>
      </c>
      <c r="W19" s="130">
        <v>10</v>
      </c>
      <c r="X19" s="93"/>
      <c r="Y19" s="168" t="s">
        <v>4789</v>
      </c>
      <c r="Z19" s="168" t="s">
        <v>4854</v>
      </c>
      <c r="AA19" s="202" t="s">
        <v>4789</v>
      </c>
    </row>
    <row r="20" spans="1:27" x14ac:dyDescent="0.3">
      <c r="A20" s="91">
        <v>20103212</v>
      </c>
      <c r="B20" s="93" t="s">
        <v>108</v>
      </c>
      <c r="C20" s="289">
        <v>7.0781759999999991</v>
      </c>
      <c r="D20" s="94" t="s">
        <v>9</v>
      </c>
      <c r="E20" s="94">
        <v>1.1000000000000001</v>
      </c>
      <c r="F20" s="95"/>
      <c r="G20" s="95"/>
      <c r="H20" s="95"/>
      <c r="I20" s="96"/>
      <c r="J20" s="95">
        <v>25030019</v>
      </c>
      <c r="K20" s="89" t="s">
        <v>109</v>
      </c>
      <c r="L20" s="95">
        <v>28</v>
      </c>
      <c r="M20" s="95">
        <v>0</v>
      </c>
      <c r="N20" s="289">
        <v>7.0781759999999991</v>
      </c>
      <c r="O20" s="95"/>
      <c r="P20" s="289"/>
      <c r="Q20" s="95"/>
      <c r="R20" s="289"/>
      <c r="S20" s="96"/>
      <c r="T20" s="95"/>
      <c r="U20" s="181"/>
      <c r="V20" s="201" t="s">
        <v>4787</v>
      </c>
      <c r="W20" s="130">
        <v>10</v>
      </c>
      <c r="X20" s="93"/>
      <c r="Y20" s="168" t="s">
        <v>4789</v>
      </c>
      <c r="Z20" s="168" t="s">
        <v>4854</v>
      </c>
      <c r="AA20" s="202" t="s">
        <v>4789</v>
      </c>
    </row>
    <row r="21" spans="1:27" x14ac:dyDescent="0.3">
      <c r="A21" s="95">
        <v>20103220</v>
      </c>
      <c r="B21" s="89" t="s">
        <v>110</v>
      </c>
      <c r="C21" s="289">
        <v>8.0893439999999988</v>
      </c>
      <c r="D21" s="94" t="s">
        <v>9</v>
      </c>
      <c r="E21" s="94">
        <v>0.44</v>
      </c>
      <c r="F21" s="95"/>
      <c r="G21" s="95"/>
      <c r="H21" s="95"/>
      <c r="I21" s="96"/>
      <c r="J21" s="95">
        <v>25040049</v>
      </c>
      <c r="K21" s="89" t="s">
        <v>111</v>
      </c>
      <c r="L21" s="95">
        <v>32</v>
      </c>
      <c r="M21" s="95">
        <v>0</v>
      </c>
      <c r="N21" s="289">
        <v>8.0893439999999988</v>
      </c>
      <c r="O21" s="95"/>
      <c r="P21" s="289"/>
      <c r="Q21" s="95"/>
      <c r="R21" s="289"/>
      <c r="S21" s="96"/>
      <c r="T21" s="95"/>
      <c r="U21" s="181"/>
      <c r="V21" s="201" t="s">
        <v>4787</v>
      </c>
      <c r="W21" s="130">
        <v>10</v>
      </c>
      <c r="X21" s="93"/>
      <c r="Y21" s="168" t="s">
        <v>4789</v>
      </c>
      <c r="Z21" s="168" t="s">
        <v>4854</v>
      </c>
      <c r="AA21" s="202" t="s">
        <v>4789</v>
      </c>
    </row>
    <row r="22" spans="1:27" x14ac:dyDescent="0.3">
      <c r="A22" s="95">
        <v>20103239</v>
      </c>
      <c r="B22" s="89" t="s">
        <v>112</v>
      </c>
      <c r="C22" s="289">
        <v>6.9517800000000003</v>
      </c>
      <c r="D22" s="94" t="s">
        <v>6</v>
      </c>
      <c r="E22" s="94">
        <v>0</v>
      </c>
      <c r="F22" s="95"/>
      <c r="G22" s="95"/>
      <c r="H22" s="95"/>
      <c r="I22" s="96"/>
      <c r="J22" s="95">
        <v>50020030</v>
      </c>
      <c r="K22" s="89" t="s">
        <v>113</v>
      </c>
      <c r="L22" s="95">
        <v>20</v>
      </c>
      <c r="M22" s="95">
        <v>0</v>
      </c>
      <c r="N22" s="289">
        <v>6.9517800000000003</v>
      </c>
      <c r="O22" s="95"/>
      <c r="P22" s="289"/>
      <c r="Q22" s="95"/>
      <c r="R22" s="289"/>
      <c r="S22" s="96"/>
      <c r="T22" s="95"/>
      <c r="U22" s="181"/>
      <c r="V22" s="201" t="s">
        <v>4787</v>
      </c>
      <c r="W22" s="130">
        <v>10</v>
      </c>
      <c r="X22" s="93"/>
      <c r="Y22" s="168" t="s">
        <v>4789</v>
      </c>
      <c r="Z22" s="168" t="s">
        <v>4854</v>
      </c>
      <c r="AA22" s="202" t="s">
        <v>4789</v>
      </c>
    </row>
    <row r="23" spans="1:27" ht="24" x14ac:dyDescent="0.3">
      <c r="A23" s="185">
        <v>20103247</v>
      </c>
      <c r="B23" s="186" t="s">
        <v>114</v>
      </c>
      <c r="C23" s="289">
        <v>3.7918799999999995</v>
      </c>
      <c r="D23" s="94" t="s">
        <v>6</v>
      </c>
      <c r="E23" s="94">
        <v>0.44</v>
      </c>
      <c r="F23" s="95"/>
      <c r="G23" s="95"/>
      <c r="H23" s="95"/>
      <c r="I23" s="96"/>
      <c r="J23" s="95">
        <v>19010036</v>
      </c>
      <c r="K23" s="89" t="s">
        <v>115</v>
      </c>
      <c r="L23" s="95">
        <v>15</v>
      </c>
      <c r="M23" s="95">
        <v>0</v>
      </c>
      <c r="N23" s="289">
        <v>3.7918799999999995</v>
      </c>
      <c r="O23" s="95"/>
      <c r="P23" s="289"/>
      <c r="Q23" s="95"/>
      <c r="R23" s="289"/>
      <c r="S23" s="96"/>
      <c r="T23" s="95"/>
      <c r="U23" s="181"/>
      <c r="V23" s="201" t="s">
        <v>4787</v>
      </c>
      <c r="W23" s="130">
        <v>10</v>
      </c>
      <c r="X23" s="93"/>
      <c r="Y23" s="168" t="s">
        <v>4789</v>
      </c>
      <c r="Z23" s="168" t="s">
        <v>4854</v>
      </c>
      <c r="AA23" s="202" t="s">
        <v>4789</v>
      </c>
    </row>
    <row r="24" spans="1:27" ht="24" x14ac:dyDescent="0.3">
      <c r="A24" s="91">
        <v>20103255</v>
      </c>
      <c r="B24" s="93" t="s">
        <v>116</v>
      </c>
      <c r="C24" s="289">
        <v>7.5837599999999989</v>
      </c>
      <c r="D24" s="94" t="s">
        <v>9</v>
      </c>
      <c r="E24" s="94">
        <v>0.44</v>
      </c>
      <c r="F24" s="95"/>
      <c r="G24" s="95"/>
      <c r="H24" s="95"/>
      <c r="I24" s="96"/>
      <c r="J24" s="95">
        <v>19010028</v>
      </c>
      <c r="K24" s="89" t="s">
        <v>117</v>
      </c>
      <c r="L24" s="95">
        <v>30</v>
      </c>
      <c r="M24" s="95">
        <v>0</v>
      </c>
      <c r="N24" s="289">
        <v>7.5837599999999989</v>
      </c>
      <c r="O24" s="95"/>
      <c r="P24" s="289"/>
      <c r="Q24" s="95"/>
      <c r="R24" s="289"/>
      <c r="S24" s="96"/>
      <c r="T24" s="95"/>
      <c r="U24" s="181"/>
      <c r="V24" s="201" t="s">
        <v>4787</v>
      </c>
      <c r="W24" s="130">
        <v>10</v>
      </c>
      <c r="X24" s="93"/>
      <c r="Y24" s="168" t="s">
        <v>4789</v>
      </c>
      <c r="Z24" s="168" t="s">
        <v>4854</v>
      </c>
      <c r="AA24" s="202" t="s">
        <v>4789</v>
      </c>
    </row>
    <row r="25" spans="1:27" x14ac:dyDescent="0.3">
      <c r="A25" s="95">
        <v>20103263</v>
      </c>
      <c r="B25" s="89" t="s">
        <v>118</v>
      </c>
      <c r="C25" s="289">
        <v>10.111679999999998</v>
      </c>
      <c r="D25" s="94" t="s">
        <v>15</v>
      </c>
      <c r="E25" s="94">
        <v>0.25</v>
      </c>
      <c r="F25" s="95"/>
      <c r="G25" s="95"/>
      <c r="H25" s="95"/>
      <c r="I25" s="96"/>
      <c r="J25" s="95">
        <v>25020030</v>
      </c>
      <c r="K25" s="89" t="s">
        <v>119</v>
      </c>
      <c r="L25" s="95">
        <v>40</v>
      </c>
      <c r="M25" s="95">
        <v>0</v>
      </c>
      <c r="N25" s="289">
        <v>10.111679999999998</v>
      </c>
      <c r="O25" s="95"/>
      <c r="P25" s="289"/>
      <c r="Q25" s="95"/>
      <c r="R25" s="289"/>
      <c r="S25" s="96"/>
      <c r="T25" s="95"/>
      <c r="U25" s="181"/>
      <c r="V25" s="201" t="s">
        <v>4787</v>
      </c>
      <c r="W25" s="130">
        <v>10</v>
      </c>
      <c r="X25" s="93"/>
      <c r="Y25" s="168" t="s">
        <v>4789</v>
      </c>
      <c r="Z25" s="168" t="s">
        <v>4854</v>
      </c>
      <c r="AA25" s="202" t="s">
        <v>4789</v>
      </c>
    </row>
    <row r="26" spans="1:27" x14ac:dyDescent="0.3">
      <c r="A26" s="95">
        <v>20103271</v>
      </c>
      <c r="B26" s="89" t="s">
        <v>120</v>
      </c>
      <c r="C26" s="289">
        <v>10.111679999999998</v>
      </c>
      <c r="D26" s="94" t="s">
        <v>15</v>
      </c>
      <c r="E26" s="94">
        <v>0.33</v>
      </c>
      <c r="F26" s="95"/>
      <c r="G26" s="95"/>
      <c r="H26" s="95"/>
      <c r="I26" s="96"/>
      <c r="J26" s="95">
        <v>25020030</v>
      </c>
      <c r="K26" s="89" t="s">
        <v>119</v>
      </c>
      <c r="L26" s="95">
        <v>40</v>
      </c>
      <c r="M26" s="95">
        <v>0</v>
      </c>
      <c r="N26" s="289">
        <v>10.111679999999998</v>
      </c>
      <c r="O26" s="95"/>
      <c r="P26" s="289"/>
      <c r="Q26" s="95"/>
      <c r="R26" s="289"/>
      <c r="S26" s="96"/>
      <c r="T26" s="95"/>
      <c r="U26" s="181"/>
      <c r="V26" s="201" t="s">
        <v>4787</v>
      </c>
      <c r="W26" s="130">
        <v>10</v>
      </c>
      <c r="X26" s="93"/>
      <c r="Y26" s="168" t="s">
        <v>4789</v>
      </c>
      <c r="Z26" s="168" t="s">
        <v>4854</v>
      </c>
      <c r="AA26" s="202" t="s">
        <v>4789</v>
      </c>
    </row>
    <row r="27" spans="1:27" x14ac:dyDescent="0.3">
      <c r="A27" s="185">
        <v>20103280</v>
      </c>
      <c r="B27" s="186" t="s">
        <v>121</v>
      </c>
      <c r="C27" s="289">
        <v>10.111679999999998</v>
      </c>
      <c r="D27" s="94" t="s">
        <v>15</v>
      </c>
      <c r="E27" s="94">
        <v>0.35</v>
      </c>
      <c r="F27" s="95"/>
      <c r="G27" s="95"/>
      <c r="H27" s="95"/>
      <c r="I27" s="96"/>
      <c r="J27" s="95">
        <v>25020030</v>
      </c>
      <c r="K27" s="89" t="s">
        <v>119</v>
      </c>
      <c r="L27" s="95">
        <v>40</v>
      </c>
      <c r="M27" s="95">
        <v>0</v>
      </c>
      <c r="N27" s="289">
        <v>10.111679999999998</v>
      </c>
      <c r="O27" s="95"/>
      <c r="P27" s="289"/>
      <c r="Q27" s="95"/>
      <c r="R27" s="289"/>
      <c r="S27" s="96"/>
      <c r="T27" s="95"/>
      <c r="U27" s="181"/>
      <c r="V27" s="201" t="s">
        <v>4787</v>
      </c>
      <c r="W27" s="130">
        <v>10</v>
      </c>
      <c r="X27" s="93"/>
      <c r="Y27" s="168" t="s">
        <v>4789</v>
      </c>
      <c r="Z27" s="168" t="s">
        <v>4854</v>
      </c>
      <c r="AA27" s="202" t="s">
        <v>4789</v>
      </c>
    </row>
    <row r="28" spans="1:27" ht="24" x14ac:dyDescent="0.3">
      <c r="A28" s="91">
        <v>20103298</v>
      </c>
      <c r="B28" s="93" t="s">
        <v>122</v>
      </c>
      <c r="C28" s="289">
        <v>10.111679999999998</v>
      </c>
      <c r="D28" s="94" t="s">
        <v>9</v>
      </c>
      <c r="E28" s="94">
        <v>0.42</v>
      </c>
      <c r="F28" s="95"/>
      <c r="G28" s="95"/>
      <c r="H28" s="95"/>
      <c r="I28" s="96"/>
      <c r="J28" s="95">
        <v>25060198</v>
      </c>
      <c r="K28" s="89" t="s">
        <v>123</v>
      </c>
      <c r="L28" s="95">
        <v>40</v>
      </c>
      <c r="M28" s="95">
        <v>0</v>
      </c>
      <c r="N28" s="289">
        <v>10.111679999999998</v>
      </c>
      <c r="O28" s="95"/>
      <c r="P28" s="289"/>
      <c r="Q28" s="95"/>
      <c r="R28" s="289"/>
      <c r="S28" s="96"/>
      <c r="T28" s="95"/>
      <c r="U28" s="181"/>
      <c r="V28" s="201" t="s">
        <v>4787</v>
      </c>
      <c r="W28" s="130">
        <v>10</v>
      </c>
      <c r="X28" s="93"/>
      <c r="Y28" s="168" t="s">
        <v>4789</v>
      </c>
      <c r="Z28" s="168" t="s">
        <v>4854</v>
      </c>
      <c r="AA28" s="202" t="s">
        <v>4789</v>
      </c>
    </row>
    <row r="29" spans="1:27" ht="24" x14ac:dyDescent="0.3">
      <c r="A29" s="95">
        <v>20103310</v>
      </c>
      <c r="B29" s="89" t="s">
        <v>124</v>
      </c>
      <c r="C29" s="289">
        <v>8.0893439999999988</v>
      </c>
      <c r="D29" s="94" t="s">
        <v>12</v>
      </c>
      <c r="E29" s="94">
        <v>0.4</v>
      </c>
      <c r="F29" s="95"/>
      <c r="G29" s="95"/>
      <c r="H29" s="95"/>
      <c r="I29" s="96"/>
      <c r="J29" s="95">
        <v>25020048</v>
      </c>
      <c r="K29" s="89" t="s">
        <v>125</v>
      </c>
      <c r="L29" s="95">
        <v>32</v>
      </c>
      <c r="M29" s="95">
        <v>0</v>
      </c>
      <c r="N29" s="289">
        <v>8.0893439999999988</v>
      </c>
      <c r="O29" s="95"/>
      <c r="P29" s="289"/>
      <c r="Q29" s="95"/>
      <c r="R29" s="289"/>
      <c r="S29" s="96"/>
      <c r="T29" s="95"/>
      <c r="U29" s="181"/>
      <c r="V29" s="201" t="s">
        <v>4787</v>
      </c>
      <c r="W29" s="130">
        <v>10</v>
      </c>
      <c r="X29" s="93"/>
      <c r="Y29" s="168" t="s">
        <v>4789</v>
      </c>
      <c r="Z29" s="168" t="s">
        <v>4854</v>
      </c>
      <c r="AA29" s="202" t="s">
        <v>4789</v>
      </c>
    </row>
    <row r="30" spans="1:27" ht="24" x14ac:dyDescent="0.3">
      <c r="A30" s="95">
        <v>20103328</v>
      </c>
      <c r="B30" s="89" t="s">
        <v>126</v>
      </c>
      <c r="C30" s="289">
        <v>6.319799999999999</v>
      </c>
      <c r="D30" s="94" t="s">
        <v>12</v>
      </c>
      <c r="E30" s="94">
        <v>0.4</v>
      </c>
      <c r="F30" s="95"/>
      <c r="G30" s="95"/>
      <c r="H30" s="95"/>
      <c r="I30" s="96"/>
      <c r="J30" s="95">
        <v>25020056</v>
      </c>
      <c r="K30" s="89" t="s">
        <v>127</v>
      </c>
      <c r="L30" s="95">
        <v>25</v>
      </c>
      <c r="M30" s="95">
        <v>0</v>
      </c>
      <c r="N30" s="289">
        <v>6.319799999999999</v>
      </c>
      <c r="O30" s="95"/>
      <c r="P30" s="289"/>
      <c r="Q30" s="95"/>
      <c r="R30" s="289"/>
      <c r="S30" s="96"/>
      <c r="T30" s="95"/>
      <c r="U30" s="181"/>
      <c r="V30" s="201" t="s">
        <v>4787</v>
      </c>
      <c r="W30" s="130">
        <v>10</v>
      </c>
      <c r="X30" s="93"/>
      <c r="Y30" s="168" t="s">
        <v>4789</v>
      </c>
      <c r="Z30" s="168" t="s">
        <v>4854</v>
      </c>
      <c r="AA30" s="202" t="s">
        <v>4789</v>
      </c>
    </row>
    <row r="31" spans="1:27" x14ac:dyDescent="0.3">
      <c r="A31" s="185">
        <v>20103344</v>
      </c>
      <c r="B31" s="186" t="s">
        <v>128</v>
      </c>
      <c r="C31" s="289">
        <v>12.639599999999998</v>
      </c>
      <c r="D31" s="94" t="s">
        <v>12</v>
      </c>
      <c r="E31" s="94">
        <v>0.37</v>
      </c>
      <c r="F31" s="95"/>
      <c r="G31" s="95"/>
      <c r="H31" s="95"/>
      <c r="I31" s="96"/>
      <c r="J31" s="95">
        <v>25020064</v>
      </c>
      <c r="K31" s="89" t="s">
        <v>129</v>
      </c>
      <c r="L31" s="95">
        <v>50</v>
      </c>
      <c r="M31" s="95">
        <v>0</v>
      </c>
      <c r="N31" s="289">
        <v>12.639599999999998</v>
      </c>
      <c r="O31" s="95"/>
      <c r="P31" s="289"/>
      <c r="Q31" s="95"/>
      <c r="R31" s="289"/>
      <c r="S31" s="96"/>
      <c r="T31" s="95"/>
      <c r="U31" s="181"/>
      <c r="V31" s="201" t="s">
        <v>4787</v>
      </c>
      <c r="W31" s="130">
        <v>10</v>
      </c>
      <c r="X31" s="93"/>
      <c r="Y31" s="168" t="s">
        <v>4789</v>
      </c>
      <c r="Z31" s="168" t="s">
        <v>4854</v>
      </c>
      <c r="AA31" s="202" t="s">
        <v>4789</v>
      </c>
    </row>
    <row r="32" spans="1:27" ht="24" x14ac:dyDescent="0.3">
      <c r="A32" s="91">
        <v>20103360</v>
      </c>
      <c r="B32" s="93" t="s">
        <v>130</v>
      </c>
      <c r="C32" s="289">
        <v>8.0893439999999988</v>
      </c>
      <c r="D32" s="94" t="s">
        <v>12</v>
      </c>
      <c r="E32" s="94">
        <v>0.54</v>
      </c>
      <c r="F32" s="95"/>
      <c r="G32" s="95"/>
      <c r="H32" s="95"/>
      <c r="I32" s="96"/>
      <c r="J32" s="95">
        <v>25040057</v>
      </c>
      <c r="K32" s="89" t="s">
        <v>131</v>
      </c>
      <c r="L32" s="95">
        <v>32</v>
      </c>
      <c r="M32" s="95">
        <v>0</v>
      </c>
      <c r="N32" s="289">
        <v>8.0893439999999988</v>
      </c>
      <c r="O32" s="95"/>
      <c r="P32" s="289"/>
      <c r="Q32" s="95"/>
      <c r="R32" s="289"/>
      <c r="S32" s="96"/>
      <c r="T32" s="95"/>
      <c r="U32" s="181"/>
      <c r="V32" s="201" t="s">
        <v>4787</v>
      </c>
      <c r="W32" s="130">
        <v>10</v>
      </c>
      <c r="X32" s="93"/>
      <c r="Y32" s="168" t="s">
        <v>4789</v>
      </c>
      <c r="Z32" s="168" t="s">
        <v>4854</v>
      </c>
      <c r="AA32" s="202" t="s">
        <v>4789</v>
      </c>
    </row>
    <row r="33" spans="1:27" ht="36" x14ac:dyDescent="0.3">
      <c r="A33" s="95">
        <v>20103379</v>
      </c>
      <c r="B33" s="89" t="s">
        <v>132</v>
      </c>
      <c r="C33" s="289">
        <v>7.5837599999999989</v>
      </c>
      <c r="D33" s="94" t="s">
        <v>9</v>
      </c>
      <c r="E33" s="94">
        <v>0</v>
      </c>
      <c r="F33" s="95"/>
      <c r="G33" s="95"/>
      <c r="H33" s="95"/>
      <c r="I33" s="96"/>
      <c r="J33" s="95">
        <v>25070045</v>
      </c>
      <c r="K33" s="89" t="s">
        <v>133</v>
      </c>
      <c r="L33" s="95">
        <v>30</v>
      </c>
      <c r="M33" s="95">
        <v>0</v>
      </c>
      <c r="N33" s="289">
        <v>7.5837599999999989</v>
      </c>
      <c r="O33" s="95"/>
      <c r="P33" s="289"/>
      <c r="Q33" s="95"/>
      <c r="R33" s="289"/>
      <c r="S33" s="96"/>
      <c r="T33" s="95"/>
      <c r="U33" s="181"/>
      <c r="V33" s="201" t="s">
        <v>4787</v>
      </c>
      <c r="W33" s="130">
        <v>10</v>
      </c>
      <c r="X33" s="93"/>
      <c r="Y33" s="168" t="s">
        <v>4789</v>
      </c>
      <c r="Z33" s="168" t="s">
        <v>4854</v>
      </c>
      <c r="AA33" s="202" t="s">
        <v>4789</v>
      </c>
    </row>
    <row r="34" spans="1:27" ht="24" x14ac:dyDescent="0.3">
      <c r="A34" s="95">
        <v>20103387</v>
      </c>
      <c r="B34" s="89" t="s">
        <v>134</v>
      </c>
      <c r="C34" s="289">
        <v>7.5837599999999989</v>
      </c>
      <c r="D34" s="94" t="s">
        <v>9</v>
      </c>
      <c r="E34" s="94">
        <v>0</v>
      </c>
      <c r="F34" s="95"/>
      <c r="G34" s="95"/>
      <c r="H34" s="95"/>
      <c r="I34" s="96"/>
      <c r="J34" s="95">
        <v>25070029</v>
      </c>
      <c r="K34" s="89" t="s">
        <v>135</v>
      </c>
      <c r="L34" s="95">
        <v>30</v>
      </c>
      <c r="M34" s="95">
        <v>0</v>
      </c>
      <c r="N34" s="289">
        <v>7.5837599999999989</v>
      </c>
      <c r="O34" s="95"/>
      <c r="P34" s="289"/>
      <c r="Q34" s="95"/>
      <c r="R34" s="289"/>
      <c r="S34" s="96"/>
      <c r="T34" s="95"/>
      <c r="U34" s="181"/>
      <c r="V34" s="201" t="s">
        <v>4787</v>
      </c>
      <c r="W34" s="130">
        <v>10</v>
      </c>
      <c r="X34" s="93"/>
      <c r="Y34" s="168" t="s">
        <v>4789</v>
      </c>
      <c r="Z34" s="168" t="s">
        <v>4854</v>
      </c>
      <c r="AA34" s="202" t="s">
        <v>4789</v>
      </c>
    </row>
    <row r="35" spans="1:27" ht="36" x14ac:dyDescent="0.3">
      <c r="A35" s="185">
        <v>20103395</v>
      </c>
      <c r="B35" s="186" t="s">
        <v>136</v>
      </c>
      <c r="C35" s="289">
        <v>7.5837599999999989</v>
      </c>
      <c r="D35" s="94" t="s">
        <v>9</v>
      </c>
      <c r="E35" s="94">
        <v>0</v>
      </c>
      <c r="F35" s="95"/>
      <c r="G35" s="95"/>
      <c r="H35" s="95"/>
      <c r="I35" s="96"/>
      <c r="J35" s="95">
        <v>25070029</v>
      </c>
      <c r="K35" s="89" t="s">
        <v>135</v>
      </c>
      <c r="L35" s="95">
        <v>30</v>
      </c>
      <c r="M35" s="95">
        <v>0</v>
      </c>
      <c r="N35" s="289">
        <v>7.5837599999999989</v>
      </c>
      <c r="O35" s="95"/>
      <c r="P35" s="289"/>
      <c r="Q35" s="95"/>
      <c r="R35" s="289"/>
      <c r="S35" s="96"/>
      <c r="T35" s="95"/>
      <c r="U35" s="181"/>
      <c r="V35" s="201" t="s">
        <v>4787</v>
      </c>
      <c r="W35" s="130">
        <v>10</v>
      </c>
      <c r="X35" s="93"/>
      <c r="Y35" s="168" t="s">
        <v>4789</v>
      </c>
      <c r="Z35" s="168" t="s">
        <v>4854</v>
      </c>
      <c r="AA35" s="202" t="s">
        <v>4789</v>
      </c>
    </row>
    <row r="36" spans="1:27" ht="24" x14ac:dyDescent="0.3">
      <c r="A36" s="91">
        <v>20103409</v>
      </c>
      <c r="B36" s="93" t="s">
        <v>137</v>
      </c>
      <c r="C36" s="289">
        <v>25.279199999999996</v>
      </c>
      <c r="D36" s="94" t="s">
        <v>9</v>
      </c>
      <c r="E36" s="94">
        <v>0.14000000000000001</v>
      </c>
      <c r="F36" s="95"/>
      <c r="G36" s="95"/>
      <c r="H36" s="95"/>
      <c r="I36" s="96"/>
      <c r="J36" s="95">
        <v>25050257</v>
      </c>
      <c r="K36" s="89" t="s">
        <v>138</v>
      </c>
      <c r="L36" s="95">
        <v>100</v>
      </c>
      <c r="M36" s="95">
        <v>0</v>
      </c>
      <c r="N36" s="289">
        <v>25.279199999999996</v>
      </c>
      <c r="O36" s="95"/>
      <c r="P36" s="289"/>
      <c r="Q36" s="95"/>
      <c r="R36" s="289"/>
      <c r="S36" s="96"/>
      <c r="T36" s="95"/>
      <c r="U36" s="181"/>
      <c r="V36" s="201" t="s">
        <v>4787</v>
      </c>
      <c r="W36" s="130">
        <v>10</v>
      </c>
      <c r="X36" s="93"/>
      <c r="Y36" s="168" t="s">
        <v>4789</v>
      </c>
      <c r="Z36" s="168" t="s">
        <v>4854</v>
      </c>
      <c r="AA36" s="202" t="s">
        <v>4789</v>
      </c>
    </row>
    <row r="37" spans="1:27" ht="36" x14ac:dyDescent="0.3">
      <c r="A37" s="95">
        <v>20103417</v>
      </c>
      <c r="B37" s="89" t="s">
        <v>139</v>
      </c>
      <c r="C37" s="289">
        <v>7.5837599999999989</v>
      </c>
      <c r="D37" s="94" t="s">
        <v>12</v>
      </c>
      <c r="E37" s="94">
        <v>1.06</v>
      </c>
      <c r="F37" s="95"/>
      <c r="G37" s="95"/>
      <c r="H37" s="95"/>
      <c r="I37" s="96"/>
      <c r="J37" s="95">
        <v>25070029</v>
      </c>
      <c r="K37" s="89" t="s">
        <v>135</v>
      </c>
      <c r="L37" s="95">
        <v>30</v>
      </c>
      <c r="M37" s="95">
        <v>0</v>
      </c>
      <c r="N37" s="289">
        <v>7.5837599999999989</v>
      </c>
      <c r="O37" s="95"/>
      <c r="P37" s="289"/>
      <c r="Q37" s="95"/>
      <c r="R37" s="289"/>
      <c r="S37" s="96"/>
      <c r="T37" s="95"/>
      <c r="U37" s="181"/>
      <c r="V37" s="201" t="s">
        <v>4787</v>
      </c>
      <c r="W37" s="130">
        <v>10</v>
      </c>
      <c r="X37" s="93"/>
      <c r="Y37" s="168" t="s">
        <v>4789</v>
      </c>
      <c r="Z37" s="168" t="s">
        <v>4854</v>
      </c>
      <c r="AA37" s="202" t="s">
        <v>4789</v>
      </c>
    </row>
    <row r="38" spans="1:27" x14ac:dyDescent="0.3">
      <c r="A38" s="95">
        <v>20103425</v>
      </c>
      <c r="B38" s="89" t="s">
        <v>140</v>
      </c>
      <c r="C38" s="289">
        <v>12.639599999999998</v>
      </c>
      <c r="D38" s="94" t="s">
        <v>15</v>
      </c>
      <c r="E38" s="94">
        <v>0.59</v>
      </c>
      <c r="F38" s="95"/>
      <c r="G38" s="95"/>
      <c r="H38" s="95"/>
      <c r="I38" s="96"/>
      <c r="J38" s="95">
        <v>25020099</v>
      </c>
      <c r="K38" s="89" t="s">
        <v>141</v>
      </c>
      <c r="L38" s="95">
        <v>50</v>
      </c>
      <c r="M38" s="95">
        <v>0</v>
      </c>
      <c r="N38" s="289">
        <v>12.639599999999998</v>
      </c>
      <c r="O38" s="95"/>
      <c r="P38" s="289"/>
      <c r="Q38" s="95"/>
      <c r="R38" s="289"/>
      <c r="S38" s="96"/>
      <c r="T38" s="95"/>
      <c r="U38" s="181"/>
      <c r="V38" s="201" t="s">
        <v>4787</v>
      </c>
      <c r="W38" s="130">
        <v>10</v>
      </c>
      <c r="X38" s="93"/>
      <c r="Y38" s="168" t="s">
        <v>4789</v>
      </c>
      <c r="Z38" s="168" t="s">
        <v>4854</v>
      </c>
      <c r="AA38" s="202" t="s">
        <v>4789</v>
      </c>
    </row>
    <row r="39" spans="1:27" x14ac:dyDescent="0.3">
      <c r="A39" s="185">
        <v>20103433</v>
      </c>
      <c r="B39" s="186" t="s">
        <v>142</v>
      </c>
      <c r="C39" s="289">
        <v>15.167519999999998</v>
      </c>
      <c r="D39" s="94" t="s">
        <v>15</v>
      </c>
      <c r="E39" s="94">
        <v>0.45</v>
      </c>
      <c r="F39" s="95"/>
      <c r="G39" s="95"/>
      <c r="H39" s="95"/>
      <c r="I39" s="96"/>
      <c r="J39" s="95">
        <v>25020102</v>
      </c>
      <c r="K39" s="89" t="s">
        <v>143</v>
      </c>
      <c r="L39" s="95">
        <v>60</v>
      </c>
      <c r="M39" s="95">
        <v>0</v>
      </c>
      <c r="N39" s="289">
        <v>15.167519999999998</v>
      </c>
      <c r="O39" s="95"/>
      <c r="P39" s="289"/>
      <c r="Q39" s="95"/>
      <c r="R39" s="289"/>
      <c r="S39" s="96"/>
      <c r="T39" s="95"/>
      <c r="U39" s="181"/>
      <c r="V39" s="201" t="s">
        <v>4787</v>
      </c>
      <c r="W39" s="130">
        <v>10</v>
      </c>
      <c r="X39" s="93"/>
      <c r="Y39" s="168" t="s">
        <v>4789</v>
      </c>
      <c r="Z39" s="168" t="s">
        <v>4854</v>
      </c>
      <c r="AA39" s="202" t="s">
        <v>4789</v>
      </c>
    </row>
    <row r="40" spans="1:27" x14ac:dyDescent="0.3">
      <c r="A40" s="91">
        <v>20103441</v>
      </c>
      <c r="B40" s="93" t="s">
        <v>144</v>
      </c>
      <c r="C40" s="289">
        <v>15.16752</v>
      </c>
      <c r="D40" s="94" t="s">
        <v>12</v>
      </c>
      <c r="E40" s="94">
        <v>0.66</v>
      </c>
      <c r="F40" s="95"/>
      <c r="G40" s="95"/>
      <c r="H40" s="95"/>
      <c r="I40" s="96"/>
      <c r="J40" s="95">
        <v>25020080</v>
      </c>
      <c r="K40" s="89" t="s">
        <v>145</v>
      </c>
      <c r="L40" s="95">
        <v>60</v>
      </c>
      <c r="M40" s="95">
        <v>0</v>
      </c>
      <c r="N40" s="289">
        <v>15.16752</v>
      </c>
      <c r="O40" s="95"/>
      <c r="P40" s="289"/>
      <c r="Q40" s="95"/>
      <c r="R40" s="289"/>
      <c r="S40" s="96"/>
      <c r="T40" s="95"/>
      <c r="U40" s="181"/>
      <c r="V40" s="201" t="s">
        <v>4787</v>
      </c>
      <c r="W40" s="130">
        <v>10</v>
      </c>
      <c r="X40" s="93"/>
      <c r="Y40" s="168" t="s">
        <v>4789</v>
      </c>
      <c r="Z40" s="168" t="s">
        <v>4854</v>
      </c>
      <c r="AA40" s="202" t="s">
        <v>4789</v>
      </c>
    </row>
    <row r="41" spans="1:27" x14ac:dyDescent="0.3">
      <c r="A41" s="95">
        <v>20103450</v>
      </c>
      <c r="B41" s="89" t="s">
        <v>146</v>
      </c>
      <c r="C41" s="289">
        <v>15.167519999999998</v>
      </c>
      <c r="D41" s="94" t="s">
        <v>12</v>
      </c>
      <c r="E41" s="94">
        <v>0.52</v>
      </c>
      <c r="F41" s="95"/>
      <c r="G41" s="95"/>
      <c r="H41" s="95"/>
      <c r="I41" s="96"/>
      <c r="J41" s="95">
        <v>25020129</v>
      </c>
      <c r="K41" s="89" t="s">
        <v>147</v>
      </c>
      <c r="L41" s="95">
        <v>60</v>
      </c>
      <c r="M41" s="95">
        <v>0</v>
      </c>
      <c r="N41" s="289">
        <v>15.167519999999998</v>
      </c>
      <c r="O41" s="95"/>
      <c r="P41" s="289"/>
      <c r="Q41" s="95"/>
      <c r="R41" s="289"/>
      <c r="S41" s="96"/>
      <c r="T41" s="95"/>
      <c r="U41" s="181"/>
      <c r="V41" s="201" t="s">
        <v>4787</v>
      </c>
      <c r="W41" s="130">
        <v>10</v>
      </c>
      <c r="X41" s="93"/>
      <c r="Y41" s="168" t="s">
        <v>4789</v>
      </c>
      <c r="Z41" s="168" t="s">
        <v>4854</v>
      </c>
      <c r="AA41" s="202" t="s">
        <v>4789</v>
      </c>
    </row>
    <row r="42" spans="1:27" x14ac:dyDescent="0.3">
      <c r="A42" s="95">
        <v>20103468</v>
      </c>
      <c r="B42" s="89" t="s">
        <v>148</v>
      </c>
      <c r="C42" s="289">
        <v>10.111679999999998</v>
      </c>
      <c r="D42" s="94" t="s">
        <v>15</v>
      </c>
      <c r="E42" s="94">
        <v>0.23</v>
      </c>
      <c r="F42" s="95"/>
      <c r="G42" s="95"/>
      <c r="H42" s="95"/>
      <c r="I42" s="96"/>
      <c r="J42" s="95">
        <v>25020110</v>
      </c>
      <c r="K42" s="89" t="s">
        <v>148</v>
      </c>
      <c r="L42" s="95">
        <v>40</v>
      </c>
      <c r="M42" s="95">
        <v>0</v>
      </c>
      <c r="N42" s="289">
        <v>10.111679999999998</v>
      </c>
      <c r="O42" s="95"/>
      <c r="P42" s="289"/>
      <c r="Q42" s="95"/>
      <c r="R42" s="289"/>
      <c r="S42" s="96"/>
      <c r="T42" s="95"/>
      <c r="U42" s="181"/>
      <c r="V42" s="201" t="s">
        <v>4787</v>
      </c>
      <c r="W42" s="130">
        <v>10</v>
      </c>
      <c r="X42" s="93"/>
      <c r="Y42" s="168" t="s">
        <v>4789</v>
      </c>
      <c r="Z42" s="168" t="s">
        <v>4854</v>
      </c>
      <c r="AA42" s="202" t="s">
        <v>4789</v>
      </c>
    </row>
    <row r="43" spans="1:27" ht="36" x14ac:dyDescent="0.3">
      <c r="A43" s="185">
        <v>20103476</v>
      </c>
      <c r="B43" s="186" t="s">
        <v>149</v>
      </c>
      <c r="C43" s="289">
        <v>17.695439999999998</v>
      </c>
      <c r="D43" s="94" t="s">
        <v>12</v>
      </c>
      <c r="E43" s="94">
        <v>0.87</v>
      </c>
      <c r="F43" s="95"/>
      <c r="G43" s="95"/>
      <c r="H43" s="95"/>
      <c r="I43" s="96"/>
      <c r="J43" s="95">
        <v>25020153</v>
      </c>
      <c r="K43" s="89" t="s">
        <v>150</v>
      </c>
      <c r="L43" s="95">
        <v>70</v>
      </c>
      <c r="M43" s="95">
        <v>0</v>
      </c>
      <c r="N43" s="289">
        <v>17.695439999999998</v>
      </c>
      <c r="O43" s="95"/>
      <c r="P43" s="289"/>
      <c r="Q43" s="95"/>
      <c r="R43" s="289"/>
      <c r="S43" s="96"/>
      <c r="T43" s="95"/>
      <c r="U43" s="181"/>
      <c r="V43" s="201" t="s">
        <v>4787</v>
      </c>
      <c r="W43" s="130">
        <v>10</v>
      </c>
      <c r="X43" s="93"/>
      <c r="Y43" s="168" t="s">
        <v>4789</v>
      </c>
      <c r="Z43" s="168" t="s">
        <v>4854</v>
      </c>
      <c r="AA43" s="202" t="s">
        <v>4789</v>
      </c>
    </row>
    <row r="44" spans="1:27" ht="24" x14ac:dyDescent="0.3">
      <c r="A44" s="91">
        <v>20103484</v>
      </c>
      <c r="B44" s="93" t="s">
        <v>151</v>
      </c>
      <c r="C44" s="289">
        <v>7.0781759999999991</v>
      </c>
      <c r="D44" s="94" t="s">
        <v>12</v>
      </c>
      <c r="E44" s="94">
        <v>0.47</v>
      </c>
      <c r="F44" s="95"/>
      <c r="G44" s="95"/>
      <c r="H44" s="95"/>
      <c r="I44" s="96"/>
      <c r="J44" s="95">
        <v>25060139</v>
      </c>
      <c r="K44" s="89" t="s">
        <v>152</v>
      </c>
      <c r="L44" s="95">
        <v>28</v>
      </c>
      <c r="M44" s="95">
        <v>0</v>
      </c>
      <c r="N44" s="289">
        <v>7.0781759999999991</v>
      </c>
      <c r="O44" s="95"/>
      <c r="P44" s="289"/>
      <c r="Q44" s="95"/>
      <c r="R44" s="289"/>
      <c r="S44" s="96"/>
      <c r="T44" s="95"/>
      <c r="U44" s="181"/>
      <c r="V44" s="201" t="s">
        <v>4787</v>
      </c>
      <c r="W44" s="130">
        <v>10</v>
      </c>
      <c r="X44" s="93"/>
      <c r="Y44" s="168" t="s">
        <v>4789</v>
      </c>
      <c r="Z44" s="168" t="s">
        <v>4854</v>
      </c>
      <c r="AA44" s="202" t="s">
        <v>4789</v>
      </c>
    </row>
    <row r="45" spans="1:27" ht="24" x14ac:dyDescent="0.3">
      <c r="A45" s="95">
        <v>20103492</v>
      </c>
      <c r="B45" s="89" t="s">
        <v>153</v>
      </c>
      <c r="C45" s="289">
        <v>12.639599999999998</v>
      </c>
      <c r="D45" s="94" t="s">
        <v>15</v>
      </c>
      <c r="E45" s="94">
        <v>0.6</v>
      </c>
      <c r="F45" s="95"/>
      <c r="G45" s="95"/>
      <c r="H45" s="95"/>
      <c r="I45" s="96"/>
      <c r="J45" s="95">
        <v>25060147</v>
      </c>
      <c r="K45" s="89" t="s">
        <v>154</v>
      </c>
      <c r="L45" s="95">
        <v>50</v>
      </c>
      <c r="M45" s="95">
        <v>0</v>
      </c>
      <c r="N45" s="289">
        <v>12.639599999999998</v>
      </c>
      <c r="O45" s="95"/>
      <c r="P45" s="289"/>
      <c r="Q45" s="95"/>
      <c r="R45" s="289"/>
      <c r="S45" s="96"/>
      <c r="T45" s="95"/>
      <c r="U45" s="181"/>
      <c r="V45" s="201" t="s">
        <v>4787</v>
      </c>
      <c r="W45" s="130">
        <v>10</v>
      </c>
      <c r="X45" s="93"/>
      <c r="Y45" s="168" t="s">
        <v>4789</v>
      </c>
      <c r="Z45" s="168" t="s">
        <v>4854</v>
      </c>
      <c r="AA45" s="202" t="s">
        <v>4789</v>
      </c>
    </row>
    <row r="46" spans="1:27" ht="24" x14ac:dyDescent="0.3">
      <c r="A46" s="95">
        <v>20103506</v>
      </c>
      <c r="B46" s="89" t="s">
        <v>155</v>
      </c>
      <c r="C46" s="289">
        <v>7.0781759999999991</v>
      </c>
      <c r="D46" s="94" t="s">
        <v>12</v>
      </c>
      <c r="E46" s="94">
        <v>0.27</v>
      </c>
      <c r="F46" s="95"/>
      <c r="G46" s="95"/>
      <c r="H46" s="95"/>
      <c r="I46" s="96"/>
      <c r="J46" s="95">
        <v>25050036</v>
      </c>
      <c r="K46" s="89" t="s">
        <v>156</v>
      </c>
      <c r="L46" s="95">
        <v>28</v>
      </c>
      <c r="M46" s="95">
        <v>0</v>
      </c>
      <c r="N46" s="289">
        <v>7.0781759999999991</v>
      </c>
      <c r="O46" s="95"/>
      <c r="P46" s="289"/>
      <c r="Q46" s="95"/>
      <c r="R46" s="289"/>
      <c r="S46" s="96"/>
      <c r="T46" s="95"/>
      <c r="U46" s="181"/>
      <c r="V46" s="201" t="s">
        <v>4787</v>
      </c>
      <c r="W46" s="130">
        <v>10</v>
      </c>
      <c r="X46" s="93"/>
      <c r="Y46" s="168" t="s">
        <v>4789</v>
      </c>
      <c r="Z46" s="168" t="s">
        <v>4854</v>
      </c>
      <c r="AA46" s="202" t="s">
        <v>4789</v>
      </c>
    </row>
    <row r="47" spans="1:27" ht="24" x14ac:dyDescent="0.3">
      <c r="A47" s="185">
        <v>20103514</v>
      </c>
      <c r="B47" s="186" t="s">
        <v>157</v>
      </c>
      <c r="C47" s="289">
        <v>12.639599999999998</v>
      </c>
      <c r="D47" s="94" t="s">
        <v>15</v>
      </c>
      <c r="E47" s="94">
        <v>1.56</v>
      </c>
      <c r="F47" s="95"/>
      <c r="G47" s="95"/>
      <c r="H47" s="95"/>
      <c r="I47" s="96"/>
      <c r="J47" s="95">
        <v>25050044</v>
      </c>
      <c r="K47" s="89" t="s">
        <v>158</v>
      </c>
      <c r="L47" s="95">
        <v>50</v>
      </c>
      <c r="M47" s="95">
        <v>0</v>
      </c>
      <c r="N47" s="289">
        <v>12.639599999999998</v>
      </c>
      <c r="O47" s="95"/>
      <c r="P47" s="289"/>
      <c r="Q47" s="95"/>
      <c r="R47" s="289"/>
      <c r="S47" s="96"/>
      <c r="T47" s="95"/>
      <c r="U47" s="181"/>
      <c r="V47" s="201" t="s">
        <v>4787</v>
      </c>
      <c r="W47" s="130">
        <v>10</v>
      </c>
      <c r="X47" s="93"/>
      <c r="Y47" s="168" t="s">
        <v>4789</v>
      </c>
      <c r="Z47" s="168" t="s">
        <v>4854</v>
      </c>
      <c r="AA47" s="202" t="s">
        <v>4789</v>
      </c>
    </row>
    <row r="48" spans="1:27" ht="24" x14ac:dyDescent="0.3">
      <c r="A48" s="91">
        <v>20103522</v>
      </c>
      <c r="B48" s="93" t="s">
        <v>159</v>
      </c>
      <c r="C48" s="289">
        <v>25.279199999999996</v>
      </c>
      <c r="D48" s="94" t="s">
        <v>12</v>
      </c>
      <c r="E48" s="94">
        <v>0.63</v>
      </c>
      <c r="F48" s="95"/>
      <c r="G48" s="95"/>
      <c r="H48" s="95"/>
      <c r="I48" s="96"/>
      <c r="J48" s="95">
        <v>25050273</v>
      </c>
      <c r="K48" s="89" t="s">
        <v>160</v>
      </c>
      <c r="L48" s="95">
        <v>100</v>
      </c>
      <c r="M48" s="95">
        <v>0</v>
      </c>
      <c r="N48" s="289">
        <v>25.279199999999996</v>
      </c>
      <c r="O48" s="95"/>
      <c r="P48" s="289"/>
      <c r="Q48" s="95"/>
      <c r="R48" s="289"/>
      <c r="S48" s="96"/>
      <c r="T48" s="95"/>
      <c r="U48" s="181"/>
      <c r="V48" s="201" t="s">
        <v>4787</v>
      </c>
      <c r="W48" s="130">
        <v>10</v>
      </c>
      <c r="X48" s="93"/>
      <c r="Y48" s="168" t="s">
        <v>4789</v>
      </c>
      <c r="Z48" s="168" t="s">
        <v>4854</v>
      </c>
      <c r="AA48" s="202" t="s">
        <v>4789</v>
      </c>
    </row>
    <row r="49" spans="1:27" ht="48" x14ac:dyDescent="0.3">
      <c r="A49" s="95">
        <v>20103530</v>
      </c>
      <c r="B49" s="89" t="s">
        <v>161</v>
      </c>
      <c r="C49" s="289">
        <v>7.0781759999999991</v>
      </c>
      <c r="D49" s="94" t="s">
        <v>12</v>
      </c>
      <c r="E49" s="94">
        <v>0.9</v>
      </c>
      <c r="F49" s="95"/>
      <c r="G49" s="95"/>
      <c r="H49" s="95"/>
      <c r="I49" s="96"/>
      <c r="J49" s="95">
        <v>25060082</v>
      </c>
      <c r="K49" s="89" t="s">
        <v>162</v>
      </c>
      <c r="L49" s="95">
        <v>28</v>
      </c>
      <c r="M49" s="95">
        <v>0</v>
      </c>
      <c r="N49" s="289">
        <v>7.0781759999999991</v>
      </c>
      <c r="O49" s="95"/>
      <c r="P49" s="289"/>
      <c r="Q49" s="95"/>
      <c r="R49" s="289"/>
      <c r="S49" s="96"/>
      <c r="T49" s="95"/>
      <c r="U49" s="181"/>
      <c r="V49" s="201" t="s">
        <v>4787</v>
      </c>
      <c r="W49" s="130">
        <v>10</v>
      </c>
      <c r="X49" s="93"/>
      <c r="Y49" s="168" t="s">
        <v>4789</v>
      </c>
      <c r="Z49" s="168" t="s">
        <v>4854</v>
      </c>
      <c r="AA49" s="202" t="s">
        <v>4789</v>
      </c>
    </row>
    <row r="50" spans="1:27" x14ac:dyDescent="0.3">
      <c r="A50" s="95">
        <v>20103565</v>
      </c>
      <c r="B50" s="89" t="s">
        <v>163</v>
      </c>
      <c r="C50" s="289">
        <v>3.7918799999999995</v>
      </c>
      <c r="D50" s="94" t="s">
        <v>9</v>
      </c>
      <c r="E50" s="94">
        <v>0.46</v>
      </c>
      <c r="F50" s="95"/>
      <c r="G50" s="95"/>
      <c r="H50" s="95"/>
      <c r="I50" s="96"/>
      <c r="J50" s="95">
        <v>25100025</v>
      </c>
      <c r="K50" s="89" t="s">
        <v>164</v>
      </c>
      <c r="L50" s="95">
        <v>15</v>
      </c>
      <c r="M50" s="95">
        <v>0</v>
      </c>
      <c r="N50" s="289">
        <v>3.7918799999999995</v>
      </c>
      <c r="O50" s="95"/>
      <c r="P50" s="289"/>
      <c r="Q50" s="95"/>
      <c r="R50" s="289"/>
      <c r="S50" s="96"/>
      <c r="T50" s="95"/>
      <c r="U50" s="181"/>
      <c r="V50" s="201" t="s">
        <v>4787</v>
      </c>
      <c r="W50" s="130">
        <v>10</v>
      </c>
      <c r="X50" s="93"/>
      <c r="Y50" s="168" t="s">
        <v>4789</v>
      </c>
      <c r="Z50" s="168" t="s">
        <v>4854</v>
      </c>
      <c r="AA50" s="202" t="s">
        <v>4789</v>
      </c>
    </row>
    <row r="51" spans="1:27" ht="24" x14ac:dyDescent="0.3">
      <c r="A51" s="185">
        <v>20103611</v>
      </c>
      <c r="B51" s="186" t="s">
        <v>165</v>
      </c>
      <c r="C51" s="289">
        <v>12.639599999999998</v>
      </c>
      <c r="D51" s="94" t="s">
        <v>12</v>
      </c>
      <c r="E51" s="94">
        <v>0.3</v>
      </c>
      <c r="F51" s="95"/>
      <c r="G51" s="95"/>
      <c r="H51" s="95"/>
      <c r="I51" s="96"/>
      <c r="J51" s="95">
        <v>25060120</v>
      </c>
      <c r="K51" s="89" t="s">
        <v>166</v>
      </c>
      <c r="L51" s="95">
        <v>50</v>
      </c>
      <c r="M51" s="95">
        <v>0</v>
      </c>
      <c r="N51" s="289">
        <v>12.639599999999998</v>
      </c>
      <c r="O51" s="95"/>
      <c r="P51" s="289"/>
      <c r="Q51" s="95"/>
      <c r="R51" s="289"/>
      <c r="S51" s="96"/>
      <c r="T51" s="95"/>
      <c r="U51" s="181"/>
      <c r="V51" s="201" t="s">
        <v>4787</v>
      </c>
      <c r="W51" s="130">
        <v>10</v>
      </c>
      <c r="X51" s="93"/>
      <c r="Y51" s="168" t="s">
        <v>4789</v>
      </c>
      <c r="Z51" s="168" t="s">
        <v>4854</v>
      </c>
      <c r="AA51" s="202" t="s">
        <v>4789</v>
      </c>
    </row>
    <row r="52" spans="1:27" x14ac:dyDescent="0.3">
      <c r="A52" s="91">
        <v>20103620</v>
      </c>
      <c r="B52" s="93" t="s">
        <v>167</v>
      </c>
      <c r="C52" s="289">
        <v>19.68</v>
      </c>
      <c r="D52" s="94" t="s">
        <v>9</v>
      </c>
      <c r="E52" s="94">
        <v>0.76</v>
      </c>
      <c r="F52" s="95"/>
      <c r="G52" s="95"/>
      <c r="H52" s="95"/>
      <c r="I52" s="96"/>
      <c r="J52" s="95">
        <v>20103620</v>
      </c>
      <c r="K52" s="89" t="s">
        <v>167</v>
      </c>
      <c r="L52" s="95">
        <v>82</v>
      </c>
      <c r="M52" s="95">
        <v>0</v>
      </c>
      <c r="N52" s="289">
        <v>19.68</v>
      </c>
      <c r="O52" s="95">
        <v>53</v>
      </c>
      <c r="P52" s="289">
        <v>12.72</v>
      </c>
      <c r="Q52" s="95">
        <v>29</v>
      </c>
      <c r="R52" s="289">
        <v>6.96</v>
      </c>
      <c r="S52" s="96"/>
      <c r="T52" s="95"/>
      <c r="U52" s="181"/>
      <c r="V52" s="201" t="s">
        <v>4787</v>
      </c>
      <c r="W52" s="130">
        <v>10</v>
      </c>
      <c r="X52" s="93"/>
      <c r="Y52" s="168" t="s">
        <v>4789</v>
      </c>
      <c r="Z52" s="168" t="s">
        <v>4854</v>
      </c>
      <c r="AA52" s="202" t="s">
        <v>4789</v>
      </c>
    </row>
    <row r="53" spans="1:27" x14ac:dyDescent="0.3">
      <c r="A53" s="95">
        <v>20103638</v>
      </c>
      <c r="B53" s="89" t="s">
        <v>168</v>
      </c>
      <c r="C53" s="289">
        <v>28.32</v>
      </c>
      <c r="D53" s="94" t="s">
        <v>12</v>
      </c>
      <c r="E53" s="94">
        <v>1</v>
      </c>
      <c r="F53" s="95"/>
      <c r="G53" s="95"/>
      <c r="H53" s="95"/>
      <c r="I53" s="96"/>
      <c r="J53" s="95">
        <v>20103638</v>
      </c>
      <c r="K53" s="89" t="s">
        <v>168</v>
      </c>
      <c r="L53" s="95">
        <v>118</v>
      </c>
      <c r="M53" s="95">
        <v>0</v>
      </c>
      <c r="N53" s="289">
        <v>28.32</v>
      </c>
      <c r="O53" s="95">
        <v>80</v>
      </c>
      <c r="P53" s="289">
        <v>19.2</v>
      </c>
      <c r="Q53" s="95">
        <v>38</v>
      </c>
      <c r="R53" s="289">
        <v>9.1199999999999992</v>
      </c>
      <c r="S53" s="96"/>
      <c r="T53" s="95"/>
      <c r="U53" s="181"/>
      <c r="V53" s="201" t="s">
        <v>4787</v>
      </c>
      <c r="W53" s="130">
        <v>10</v>
      </c>
      <c r="X53" s="93"/>
      <c r="Y53" s="168" t="s">
        <v>4789</v>
      </c>
      <c r="Z53" s="168" t="s">
        <v>4854</v>
      </c>
      <c r="AA53" s="202" t="s">
        <v>4789</v>
      </c>
    </row>
    <row r="54" spans="1:27" x14ac:dyDescent="0.3">
      <c r="A54" s="95">
        <v>20103646</v>
      </c>
      <c r="B54" s="89" t="s">
        <v>169</v>
      </c>
      <c r="C54" s="289">
        <v>156.47999999999999</v>
      </c>
      <c r="D54" s="94" t="s">
        <v>14</v>
      </c>
      <c r="E54" s="94">
        <v>8.3000000000000007</v>
      </c>
      <c r="F54" s="95"/>
      <c r="G54" s="95"/>
      <c r="H54" s="95"/>
      <c r="I54" s="96"/>
      <c r="J54" s="95">
        <v>20103646</v>
      </c>
      <c r="K54" s="89" t="s">
        <v>169</v>
      </c>
      <c r="L54" s="95">
        <v>652</v>
      </c>
      <c r="M54" s="95">
        <v>0</v>
      </c>
      <c r="N54" s="289">
        <v>156.47999999999999</v>
      </c>
      <c r="O54" s="95">
        <v>333</v>
      </c>
      <c r="P54" s="289">
        <v>79.92</v>
      </c>
      <c r="Q54" s="95">
        <v>319</v>
      </c>
      <c r="R54" s="289">
        <v>76.56</v>
      </c>
      <c r="S54" s="96"/>
      <c r="T54" s="95"/>
      <c r="U54" s="181"/>
      <c r="V54" s="201" t="s">
        <v>75</v>
      </c>
      <c r="W54" s="130"/>
      <c r="X54" s="93" t="s">
        <v>170</v>
      </c>
      <c r="Y54" s="168" t="s">
        <v>6127</v>
      </c>
      <c r="Z54" s="168" t="s">
        <v>6128</v>
      </c>
      <c r="AA54" s="202" t="s">
        <v>6129</v>
      </c>
    </row>
    <row r="55" spans="1:27" ht="24" x14ac:dyDescent="0.3">
      <c r="A55" s="185">
        <v>20103654</v>
      </c>
      <c r="B55" s="186" t="s">
        <v>171</v>
      </c>
      <c r="C55" s="289">
        <v>7.0781759999999991</v>
      </c>
      <c r="D55" s="94" t="s">
        <v>9</v>
      </c>
      <c r="E55" s="94">
        <v>0.34</v>
      </c>
      <c r="F55" s="95"/>
      <c r="G55" s="95"/>
      <c r="H55" s="95"/>
      <c r="I55" s="96"/>
      <c r="J55" s="95">
        <v>25060090</v>
      </c>
      <c r="K55" s="89" t="s">
        <v>172</v>
      </c>
      <c r="L55" s="95">
        <v>28</v>
      </c>
      <c r="M55" s="95">
        <v>0</v>
      </c>
      <c r="N55" s="289">
        <v>7.0781759999999991</v>
      </c>
      <c r="O55" s="95"/>
      <c r="P55" s="289"/>
      <c r="Q55" s="95"/>
      <c r="R55" s="289"/>
      <c r="S55" s="96"/>
      <c r="T55" s="95"/>
      <c r="U55" s="181"/>
      <c r="V55" s="201" t="s">
        <v>4787</v>
      </c>
      <c r="W55" s="130">
        <v>10</v>
      </c>
      <c r="X55" s="93"/>
      <c r="Y55" s="168" t="s">
        <v>4789</v>
      </c>
      <c r="Z55" s="168" t="s">
        <v>4854</v>
      </c>
      <c r="AA55" s="202" t="s">
        <v>4789</v>
      </c>
    </row>
    <row r="56" spans="1:27" ht="48" x14ac:dyDescent="0.3">
      <c r="A56" s="91">
        <v>20103662</v>
      </c>
      <c r="B56" s="93" t="s">
        <v>173</v>
      </c>
      <c r="C56" s="289">
        <v>11.375639999999999</v>
      </c>
      <c r="D56" s="94" t="s">
        <v>9</v>
      </c>
      <c r="E56" s="94">
        <v>0.47</v>
      </c>
      <c r="F56" s="95"/>
      <c r="G56" s="95"/>
      <c r="H56" s="95"/>
      <c r="I56" s="96"/>
      <c r="J56" s="95">
        <v>25060171</v>
      </c>
      <c r="K56" s="89" t="s">
        <v>174</v>
      </c>
      <c r="L56" s="95">
        <v>45</v>
      </c>
      <c r="M56" s="95">
        <v>0</v>
      </c>
      <c r="N56" s="289">
        <v>11.375639999999999</v>
      </c>
      <c r="O56" s="95"/>
      <c r="P56" s="289"/>
      <c r="Q56" s="95"/>
      <c r="R56" s="289"/>
      <c r="S56" s="96"/>
      <c r="T56" s="95"/>
      <c r="U56" s="181"/>
      <c r="V56" s="201" t="s">
        <v>4787</v>
      </c>
      <c r="W56" s="130">
        <v>10</v>
      </c>
      <c r="X56" s="93"/>
      <c r="Y56" s="168" t="s">
        <v>4789</v>
      </c>
      <c r="Z56" s="168" t="s">
        <v>4854</v>
      </c>
      <c r="AA56" s="202" t="s">
        <v>4789</v>
      </c>
    </row>
    <row r="57" spans="1:27" ht="48" x14ac:dyDescent="0.3">
      <c r="A57" s="95">
        <v>20103670</v>
      </c>
      <c r="B57" s="89" t="s">
        <v>175</v>
      </c>
      <c r="C57" s="289">
        <v>15.925895999999998</v>
      </c>
      <c r="D57" s="94" t="s">
        <v>9</v>
      </c>
      <c r="E57" s="94">
        <v>0.7</v>
      </c>
      <c r="F57" s="95"/>
      <c r="G57" s="95"/>
      <c r="H57" s="95"/>
      <c r="I57" s="96"/>
      <c r="J57" s="95">
        <v>25050230</v>
      </c>
      <c r="K57" s="89" t="s">
        <v>176</v>
      </c>
      <c r="L57" s="95">
        <v>63</v>
      </c>
      <c r="M57" s="95">
        <v>0</v>
      </c>
      <c r="N57" s="289">
        <v>15.925895999999998</v>
      </c>
      <c r="O57" s="95"/>
      <c r="P57" s="289"/>
      <c r="Q57" s="95"/>
      <c r="R57" s="289"/>
      <c r="S57" s="96"/>
      <c r="T57" s="95"/>
      <c r="U57" s="181"/>
      <c r="V57" s="201" t="s">
        <v>4787</v>
      </c>
      <c r="W57" s="130">
        <v>10</v>
      </c>
      <c r="X57" s="93"/>
      <c r="Y57" s="168" t="s">
        <v>4789</v>
      </c>
      <c r="Z57" s="168" t="s">
        <v>4854</v>
      </c>
      <c r="AA57" s="202" t="s">
        <v>4789</v>
      </c>
    </row>
    <row r="58" spans="1:27" ht="24" x14ac:dyDescent="0.3">
      <c r="A58" s="95">
        <v>20103689</v>
      </c>
      <c r="B58" s="89" t="s">
        <v>177</v>
      </c>
      <c r="C58" s="289">
        <v>12.639599999999998</v>
      </c>
      <c r="D58" s="94" t="s">
        <v>9</v>
      </c>
      <c r="E58" s="94">
        <v>0.62</v>
      </c>
      <c r="F58" s="95"/>
      <c r="G58" s="95"/>
      <c r="H58" s="95"/>
      <c r="I58" s="96"/>
      <c r="J58" s="95">
        <v>25020137</v>
      </c>
      <c r="K58" s="89" t="s">
        <v>178</v>
      </c>
      <c r="L58" s="95">
        <v>50</v>
      </c>
      <c r="M58" s="95">
        <v>0</v>
      </c>
      <c r="N58" s="289">
        <v>12.639599999999998</v>
      </c>
      <c r="O58" s="95"/>
      <c r="P58" s="289"/>
      <c r="Q58" s="95"/>
      <c r="R58" s="289"/>
      <c r="S58" s="96"/>
      <c r="T58" s="95"/>
      <c r="U58" s="181"/>
      <c r="V58" s="201" t="s">
        <v>4787</v>
      </c>
      <c r="W58" s="130">
        <v>10</v>
      </c>
      <c r="X58" s="93"/>
      <c r="Y58" s="168" t="s">
        <v>4789</v>
      </c>
      <c r="Z58" s="168" t="s">
        <v>4854</v>
      </c>
      <c r="AA58" s="202" t="s">
        <v>4789</v>
      </c>
    </row>
    <row r="59" spans="1:27" x14ac:dyDescent="0.3">
      <c r="A59" s="185">
        <v>20103697</v>
      </c>
      <c r="B59" s="186" t="s">
        <v>179</v>
      </c>
      <c r="C59" s="289">
        <v>7.0781759999999991</v>
      </c>
      <c r="D59" s="94" t="s">
        <v>9</v>
      </c>
      <c r="E59" s="94">
        <v>0.3</v>
      </c>
      <c r="F59" s="95"/>
      <c r="G59" s="95"/>
      <c r="H59" s="95"/>
      <c r="I59" s="96"/>
      <c r="J59" s="95">
        <v>25060112</v>
      </c>
      <c r="K59" s="89" t="s">
        <v>180</v>
      </c>
      <c r="L59" s="95">
        <v>28</v>
      </c>
      <c r="M59" s="95">
        <v>0</v>
      </c>
      <c r="N59" s="289">
        <v>7.0781759999999991</v>
      </c>
      <c r="O59" s="95"/>
      <c r="P59" s="289"/>
      <c r="Q59" s="95"/>
      <c r="R59" s="289"/>
      <c r="S59" s="96"/>
      <c r="T59" s="95"/>
      <c r="U59" s="181"/>
      <c r="V59" s="201" t="s">
        <v>4787</v>
      </c>
      <c r="W59" s="130">
        <v>10</v>
      </c>
      <c r="X59" s="93"/>
      <c r="Y59" s="168" t="s">
        <v>4789</v>
      </c>
      <c r="Z59" s="168" t="s">
        <v>4854</v>
      </c>
      <c r="AA59" s="202" t="s">
        <v>4789</v>
      </c>
    </row>
    <row r="60" spans="1:27" ht="24" x14ac:dyDescent="0.3">
      <c r="A60" s="91">
        <v>20103700</v>
      </c>
      <c r="B60" s="93" t="s">
        <v>181</v>
      </c>
      <c r="C60" s="289">
        <v>25.279199999999996</v>
      </c>
      <c r="D60" s="94" t="s">
        <v>9</v>
      </c>
      <c r="E60" s="94">
        <v>1.56</v>
      </c>
      <c r="F60" s="95"/>
      <c r="G60" s="95"/>
      <c r="H60" s="95"/>
      <c r="I60" s="96"/>
      <c r="J60" s="95">
        <v>25050265</v>
      </c>
      <c r="K60" s="89" t="s">
        <v>182</v>
      </c>
      <c r="L60" s="95">
        <v>100</v>
      </c>
      <c r="M60" s="95">
        <v>0</v>
      </c>
      <c r="N60" s="289">
        <v>25.279199999999996</v>
      </c>
      <c r="O60" s="95"/>
      <c r="P60" s="289"/>
      <c r="Q60" s="95"/>
      <c r="R60" s="289"/>
      <c r="S60" s="96"/>
      <c r="T60" s="95"/>
      <c r="U60" s="181"/>
      <c r="V60" s="201" t="s">
        <v>4787</v>
      </c>
      <c r="W60" s="130">
        <v>10</v>
      </c>
      <c r="X60" s="93"/>
      <c r="Y60" s="168" t="s">
        <v>4789</v>
      </c>
      <c r="Z60" s="168" t="s">
        <v>4854</v>
      </c>
      <c r="AA60" s="202" t="s">
        <v>4789</v>
      </c>
    </row>
    <row r="61" spans="1:27" x14ac:dyDescent="0.3">
      <c r="A61" s="95">
        <v>20103719</v>
      </c>
      <c r="B61" s="89" t="s">
        <v>183</v>
      </c>
      <c r="C61" s="289">
        <v>3.7918799999999995</v>
      </c>
      <c r="D61" s="94" t="s">
        <v>9</v>
      </c>
      <c r="E61" s="94">
        <v>0.3</v>
      </c>
      <c r="F61" s="95"/>
      <c r="G61" s="95"/>
      <c r="H61" s="95"/>
      <c r="I61" s="96"/>
      <c r="J61" s="95">
        <v>25100041</v>
      </c>
      <c r="K61" s="89" t="s">
        <v>183</v>
      </c>
      <c r="L61" s="95">
        <v>15</v>
      </c>
      <c r="M61" s="95">
        <v>0</v>
      </c>
      <c r="N61" s="289">
        <v>3.7918799999999995</v>
      </c>
      <c r="O61" s="95"/>
      <c r="P61" s="289"/>
      <c r="Q61" s="95"/>
      <c r="R61" s="289"/>
      <c r="S61" s="96"/>
      <c r="T61" s="95"/>
      <c r="U61" s="181"/>
      <c r="V61" s="201" t="s">
        <v>4787</v>
      </c>
      <c r="W61" s="130">
        <v>10</v>
      </c>
      <c r="X61" s="93"/>
      <c r="Y61" s="168" t="s">
        <v>4789</v>
      </c>
      <c r="Z61" s="168" t="s">
        <v>4854</v>
      </c>
      <c r="AA61" s="202" t="s">
        <v>4789</v>
      </c>
    </row>
    <row r="62" spans="1:27" ht="36" x14ac:dyDescent="0.3">
      <c r="A62" s="95">
        <v>20103727</v>
      </c>
      <c r="B62" s="89" t="s">
        <v>184</v>
      </c>
      <c r="C62" s="289">
        <v>19.2</v>
      </c>
      <c r="D62" s="94" t="s">
        <v>12</v>
      </c>
      <c r="E62" s="94">
        <v>0</v>
      </c>
      <c r="F62" s="95"/>
      <c r="G62" s="95"/>
      <c r="H62" s="95"/>
      <c r="I62" s="96"/>
      <c r="J62" s="95">
        <v>20103727</v>
      </c>
      <c r="K62" s="89" t="s">
        <v>184</v>
      </c>
      <c r="L62" s="95">
        <v>80</v>
      </c>
      <c r="M62" s="95">
        <v>0</v>
      </c>
      <c r="N62" s="289">
        <v>19.2</v>
      </c>
      <c r="O62" s="95"/>
      <c r="P62" s="289"/>
      <c r="Q62" s="95"/>
      <c r="R62" s="289"/>
      <c r="S62" s="96"/>
      <c r="T62" s="95"/>
      <c r="U62" s="181"/>
      <c r="V62" s="201" t="s">
        <v>4787</v>
      </c>
      <c r="W62" s="130">
        <v>12</v>
      </c>
      <c r="X62" s="93"/>
      <c r="Y62" s="168" t="s">
        <v>4789</v>
      </c>
      <c r="Z62" s="168" t="s">
        <v>4854</v>
      </c>
      <c r="AA62" s="202" t="s">
        <v>4789</v>
      </c>
    </row>
    <row r="63" spans="1:27" x14ac:dyDescent="0.3">
      <c r="A63" s="185">
        <v>20104014</v>
      </c>
      <c r="B63" s="186" t="s">
        <v>185</v>
      </c>
      <c r="C63" s="289">
        <v>6.8112000000000004</v>
      </c>
      <c r="D63" s="94" t="s">
        <v>6</v>
      </c>
      <c r="E63" s="94">
        <v>0</v>
      </c>
      <c r="F63" s="95"/>
      <c r="G63" s="95"/>
      <c r="H63" s="95"/>
      <c r="I63" s="96"/>
      <c r="J63" s="95">
        <v>42020026</v>
      </c>
      <c r="K63" s="89" t="s">
        <v>186</v>
      </c>
      <c r="L63" s="95">
        <v>20</v>
      </c>
      <c r="M63" s="95">
        <v>0</v>
      </c>
      <c r="N63" s="289">
        <v>6.8112000000000004</v>
      </c>
      <c r="O63" s="95"/>
      <c r="P63" s="289"/>
      <c r="Q63" s="95"/>
      <c r="R63" s="289"/>
      <c r="S63" s="96"/>
      <c r="T63" s="95"/>
      <c r="U63" s="181"/>
      <c r="V63" s="201" t="s">
        <v>4787</v>
      </c>
      <c r="W63" s="130">
        <v>5</v>
      </c>
      <c r="X63" s="93"/>
      <c r="Y63" s="168" t="s">
        <v>4789</v>
      </c>
      <c r="Z63" s="168" t="s">
        <v>4854</v>
      </c>
      <c r="AA63" s="202" t="s">
        <v>4789</v>
      </c>
    </row>
    <row r="64" spans="1:27" x14ac:dyDescent="0.3">
      <c r="A64" s="91">
        <v>20104235</v>
      </c>
      <c r="B64" s="93" t="s">
        <v>187</v>
      </c>
      <c r="C64" s="289">
        <v>2.4767999999999999</v>
      </c>
      <c r="D64" s="94" t="s">
        <v>6</v>
      </c>
      <c r="E64" s="94">
        <v>0</v>
      </c>
      <c r="F64" s="95"/>
      <c r="G64" s="95"/>
      <c r="H64" s="95"/>
      <c r="I64" s="96"/>
      <c r="J64" s="95">
        <v>29020158</v>
      </c>
      <c r="K64" s="89" t="s">
        <v>188</v>
      </c>
      <c r="L64" s="95">
        <v>10</v>
      </c>
      <c r="M64" s="95">
        <v>0</v>
      </c>
      <c r="N64" s="289">
        <v>2.4767999999999999</v>
      </c>
      <c r="O64" s="95"/>
      <c r="P64" s="289"/>
      <c r="Q64" s="95"/>
      <c r="R64" s="289"/>
      <c r="S64" s="96"/>
      <c r="T64" s="95"/>
      <c r="U64" s="181"/>
      <c r="V64" s="201" t="s">
        <v>4787</v>
      </c>
      <c r="W64" s="130">
        <v>3</v>
      </c>
      <c r="X64" s="93"/>
      <c r="Y64" s="168" t="s">
        <v>4789</v>
      </c>
      <c r="Z64" s="168" t="s">
        <v>4854</v>
      </c>
      <c r="AA64" s="202" t="s">
        <v>4789</v>
      </c>
    </row>
    <row r="65" spans="1:27" ht="24" x14ac:dyDescent="0.3">
      <c r="A65" s="95">
        <v>20104430</v>
      </c>
      <c r="B65" s="89" t="s">
        <v>189</v>
      </c>
      <c r="C65" s="293">
        <v>1E-3</v>
      </c>
      <c r="D65" s="94"/>
      <c r="E65" s="94"/>
      <c r="F65" s="95"/>
      <c r="G65" s="95"/>
      <c r="H65" s="95"/>
      <c r="I65" s="96"/>
      <c r="J65" s="95">
        <v>20104430</v>
      </c>
      <c r="K65" s="89" t="s">
        <v>190</v>
      </c>
      <c r="L65" s="95"/>
      <c r="M65" s="95"/>
      <c r="N65" s="293">
        <v>1E-3</v>
      </c>
      <c r="O65" s="95"/>
      <c r="P65" s="289"/>
      <c r="Q65" s="95"/>
      <c r="R65" s="289"/>
      <c r="S65" s="96"/>
      <c r="T65" s="95"/>
      <c r="U65" s="181"/>
      <c r="V65" s="201" t="s">
        <v>75</v>
      </c>
      <c r="W65" s="130"/>
      <c r="X65" s="93" t="s">
        <v>83</v>
      </c>
      <c r="Y65" s="168" t="s">
        <v>6124</v>
      </c>
      <c r="Z65" s="168" t="s">
        <v>6125</v>
      </c>
      <c r="AA65" s="202" t="s">
        <v>6126</v>
      </c>
    </row>
    <row r="66" spans="1:27" ht="60" x14ac:dyDescent="0.3">
      <c r="A66" s="95">
        <v>20105037</v>
      </c>
      <c r="B66" s="89" t="s">
        <v>191</v>
      </c>
      <c r="C66" s="293">
        <v>1E-3</v>
      </c>
      <c r="D66" s="94"/>
      <c r="E66" s="94"/>
      <c r="F66" s="95"/>
      <c r="G66" s="95"/>
      <c r="H66" s="95"/>
      <c r="I66" s="96"/>
      <c r="J66" s="95">
        <v>20105037</v>
      </c>
      <c r="K66" s="89" t="s">
        <v>192</v>
      </c>
      <c r="L66" s="95"/>
      <c r="M66" s="95"/>
      <c r="N66" s="293">
        <v>1E-3</v>
      </c>
      <c r="O66" s="95"/>
      <c r="P66" s="289"/>
      <c r="Q66" s="95"/>
      <c r="R66" s="289"/>
      <c r="S66" s="96"/>
      <c r="T66" s="95"/>
      <c r="U66" s="181"/>
      <c r="V66" s="201" t="s">
        <v>75</v>
      </c>
      <c r="W66" s="130"/>
      <c r="X66" s="93" t="s">
        <v>83</v>
      </c>
      <c r="Y66" s="168" t="s">
        <v>6130</v>
      </c>
      <c r="Z66" s="168" t="s">
        <v>6128</v>
      </c>
      <c r="AA66" s="202" t="s">
        <v>6129</v>
      </c>
    </row>
    <row r="67" spans="1:27" x14ac:dyDescent="0.3">
      <c r="A67" s="185">
        <v>20202016</v>
      </c>
      <c r="B67" s="186" t="s">
        <v>193</v>
      </c>
      <c r="C67" s="287">
        <v>36.517800000000001</v>
      </c>
      <c r="D67" s="94" t="s">
        <v>9</v>
      </c>
      <c r="E67" s="94">
        <v>1.74</v>
      </c>
      <c r="F67" s="95"/>
      <c r="G67" s="95"/>
      <c r="H67" s="95"/>
      <c r="I67" s="96"/>
      <c r="J67" s="95">
        <v>45010072</v>
      </c>
      <c r="K67" s="89" t="s">
        <v>194</v>
      </c>
      <c r="L67" s="95">
        <v>100</v>
      </c>
      <c r="M67" s="95">
        <v>0</v>
      </c>
      <c r="N67" s="287">
        <v>36.517800000000001</v>
      </c>
      <c r="O67" s="95"/>
      <c r="P67" s="289"/>
      <c r="Q67" s="95"/>
      <c r="R67" s="289"/>
      <c r="S67" s="96"/>
      <c r="T67" s="95"/>
      <c r="U67" s="181"/>
      <c r="V67" s="201" t="s">
        <v>4787</v>
      </c>
      <c r="W67" s="130">
        <v>1</v>
      </c>
      <c r="X67" s="93"/>
      <c r="Y67" s="168" t="s">
        <v>4789</v>
      </c>
      <c r="Z67" s="168" t="s">
        <v>4854</v>
      </c>
      <c r="AA67" s="202" t="s">
        <v>4789</v>
      </c>
    </row>
    <row r="68" spans="1:27" ht="24" x14ac:dyDescent="0.3">
      <c r="A68" s="91">
        <v>20202024</v>
      </c>
      <c r="B68" s="93" t="s">
        <v>195</v>
      </c>
      <c r="C68" s="287">
        <v>54.776699999999998</v>
      </c>
      <c r="D68" s="94" t="s">
        <v>6</v>
      </c>
      <c r="E68" s="94">
        <v>0</v>
      </c>
      <c r="F68" s="95"/>
      <c r="G68" s="95"/>
      <c r="H68" s="95"/>
      <c r="I68" s="96"/>
      <c r="J68" s="95">
        <v>45010099</v>
      </c>
      <c r="K68" s="89" t="s">
        <v>196</v>
      </c>
      <c r="L68" s="95">
        <v>150</v>
      </c>
      <c r="M68" s="95">
        <v>0</v>
      </c>
      <c r="N68" s="287">
        <v>54.776699999999998</v>
      </c>
      <c r="O68" s="95"/>
      <c r="P68" s="289"/>
      <c r="Q68" s="95"/>
      <c r="R68" s="289"/>
      <c r="S68" s="96"/>
      <c r="T68" s="95"/>
      <c r="U68" s="181"/>
      <c r="V68" s="201" t="s">
        <v>4787</v>
      </c>
      <c r="W68" s="130">
        <v>6</v>
      </c>
      <c r="X68" s="93"/>
      <c r="Y68" s="168" t="s">
        <v>4789</v>
      </c>
      <c r="Z68" s="168" t="s">
        <v>4854</v>
      </c>
      <c r="AA68" s="202" t="s">
        <v>4789</v>
      </c>
    </row>
    <row r="69" spans="1:27" x14ac:dyDescent="0.3">
      <c r="A69" s="95">
        <v>20202032</v>
      </c>
      <c r="B69" s="89" t="s">
        <v>197</v>
      </c>
      <c r="C69" s="289">
        <v>42.57</v>
      </c>
      <c r="D69" s="94" t="s">
        <v>15</v>
      </c>
      <c r="E69" s="94">
        <v>0</v>
      </c>
      <c r="F69" s="95"/>
      <c r="G69" s="95"/>
      <c r="H69" s="95"/>
      <c r="I69" s="96"/>
      <c r="J69" s="95">
        <v>14010046</v>
      </c>
      <c r="K69" s="89" t="s">
        <v>198</v>
      </c>
      <c r="L69" s="95">
        <v>125</v>
      </c>
      <c r="M69" s="95">
        <v>0</v>
      </c>
      <c r="N69" s="289">
        <v>42.57</v>
      </c>
      <c r="O69" s="95"/>
      <c r="P69" s="289"/>
      <c r="Q69" s="95"/>
      <c r="R69" s="289"/>
      <c r="S69" s="96"/>
      <c r="T69" s="95"/>
      <c r="U69" s="181"/>
      <c r="V69" s="201" t="s">
        <v>4787</v>
      </c>
      <c r="W69" s="130">
        <v>1</v>
      </c>
      <c r="X69" s="93"/>
      <c r="Y69" s="168" t="s">
        <v>4789</v>
      </c>
      <c r="Z69" s="168" t="s">
        <v>4854</v>
      </c>
      <c r="AA69" s="202" t="s">
        <v>4789</v>
      </c>
    </row>
    <row r="70" spans="1:27" x14ac:dyDescent="0.3">
      <c r="A70" s="95">
        <v>20202040</v>
      </c>
      <c r="B70" s="89" t="s">
        <v>199</v>
      </c>
      <c r="C70" s="289">
        <v>636.11</v>
      </c>
      <c r="D70" s="94" t="s">
        <v>23</v>
      </c>
      <c r="E70" s="94">
        <v>32</v>
      </c>
      <c r="F70" s="95"/>
      <c r="G70" s="95"/>
      <c r="H70" s="95"/>
      <c r="I70" s="96"/>
      <c r="J70" s="95">
        <v>20202040</v>
      </c>
      <c r="K70" s="89" t="s">
        <v>199</v>
      </c>
      <c r="L70" s="95">
        <v>2360</v>
      </c>
      <c r="M70" s="95">
        <v>0</v>
      </c>
      <c r="N70" s="289">
        <v>636.11</v>
      </c>
      <c r="O70" s="95">
        <v>1133</v>
      </c>
      <c r="P70" s="289">
        <v>341.63</v>
      </c>
      <c r="Q70" s="95">
        <v>1227</v>
      </c>
      <c r="R70" s="289">
        <v>294.48</v>
      </c>
      <c r="S70" s="96"/>
      <c r="T70" s="95"/>
      <c r="U70" s="181"/>
      <c r="V70" s="201" t="s">
        <v>75</v>
      </c>
      <c r="W70" s="130"/>
      <c r="X70" s="93" t="s">
        <v>200</v>
      </c>
      <c r="Y70" s="168" t="s">
        <v>6124</v>
      </c>
      <c r="Z70" s="168" t="s">
        <v>6125</v>
      </c>
      <c r="AA70" s="202" t="s">
        <v>6126</v>
      </c>
    </row>
    <row r="71" spans="1:27" ht="24" x14ac:dyDescent="0.3">
      <c r="A71" s="185">
        <v>20202059</v>
      </c>
      <c r="B71" s="186" t="s">
        <v>201</v>
      </c>
      <c r="C71" s="287">
        <v>139.14388399999999</v>
      </c>
      <c r="D71" s="94" t="s">
        <v>18</v>
      </c>
      <c r="E71" s="94">
        <v>8.26</v>
      </c>
      <c r="F71" s="95"/>
      <c r="G71" s="95"/>
      <c r="H71" s="95"/>
      <c r="I71" s="96"/>
      <c r="J71" s="95">
        <v>22010238</v>
      </c>
      <c r="K71" s="89" t="s">
        <v>202</v>
      </c>
      <c r="L71" s="95">
        <v>417</v>
      </c>
      <c r="M71" s="95">
        <v>0</v>
      </c>
      <c r="N71" s="287">
        <v>139.14388399999999</v>
      </c>
      <c r="O71" s="95"/>
      <c r="P71" s="289"/>
      <c r="Q71" s="95"/>
      <c r="R71" s="289"/>
      <c r="S71" s="96"/>
      <c r="T71" s="95"/>
      <c r="U71" s="181"/>
      <c r="V71" s="201" t="s">
        <v>75</v>
      </c>
      <c r="W71" s="130"/>
      <c r="X71" s="93" t="s">
        <v>200</v>
      </c>
      <c r="Y71" s="168" t="s">
        <v>6124</v>
      </c>
      <c r="Z71" s="168" t="s">
        <v>6125</v>
      </c>
      <c r="AA71" s="202" t="s">
        <v>6126</v>
      </c>
    </row>
    <row r="72" spans="1:27" s="116" customFormat="1" ht="24" x14ac:dyDescent="0.3">
      <c r="A72" s="185">
        <v>20203012</v>
      </c>
      <c r="B72" s="186" t="s">
        <v>203</v>
      </c>
      <c r="C72" s="287">
        <v>8.0893439999999988</v>
      </c>
      <c r="D72" s="90" t="s">
        <v>9</v>
      </c>
      <c r="E72" s="90">
        <v>0.44</v>
      </c>
      <c r="F72" s="91"/>
      <c r="G72" s="91"/>
      <c r="H72" s="91"/>
      <c r="I72" s="92"/>
      <c r="J72" s="91">
        <v>25040022</v>
      </c>
      <c r="K72" s="93" t="s">
        <v>204</v>
      </c>
      <c r="L72" s="91">
        <v>32</v>
      </c>
      <c r="M72" s="91">
        <v>0</v>
      </c>
      <c r="N72" s="287">
        <v>8.0893439999999988</v>
      </c>
      <c r="O72" s="91"/>
      <c r="P72" s="288"/>
      <c r="Q72" s="91"/>
      <c r="R72" s="288"/>
      <c r="S72" s="92"/>
      <c r="T72" s="91"/>
      <c r="U72" s="180"/>
      <c r="V72" s="201" t="s">
        <v>4787</v>
      </c>
      <c r="W72" s="130">
        <v>40</v>
      </c>
      <c r="X72" s="93"/>
      <c r="Y72" s="168" t="s">
        <v>4789</v>
      </c>
      <c r="Z72" s="168" t="s">
        <v>4854</v>
      </c>
      <c r="AA72" s="202" t="s">
        <v>4789</v>
      </c>
    </row>
    <row r="73" spans="1:27" ht="24" x14ac:dyDescent="0.3">
      <c r="A73" s="95">
        <v>20203020</v>
      </c>
      <c r="B73" s="89" t="s">
        <v>205</v>
      </c>
      <c r="C73" s="289">
        <v>25.279199999999996</v>
      </c>
      <c r="D73" s="94" t="s">
        <v>12</v>
      </c>
      <c r="E73" s="94">
        <v>0</v>
      </c>
      <c r="F73" s="95"/>
      <c r="G73" s="95"/>
      <c r="H73" s="95"/>
      <c r="I73" s="96"/>
      <c r="J73" s="95">
        <v>25010115</v>
      </c>
      <c r="K73" s="89" t="s">
        <v>101</v>
      </c>
      <c r="L73" s="95">
        <v>100</v>
      </c>
      <c r="M73" s="95">
        <v>0</v>
      </c>
      <c r="N73" s="289">
        <v>25.279199999999996</v>
      </c>
      <c r="O73" s="95"/>
      <c r="P73" s="289"/>
      <c r="Q73" s="95"/>
      <c r="R73" s="289"/>
      <c r="S73" s="96"/>
      <c r="T73" s="95"/>
      <c r="U73" s="181"/>
      <c r="V73" s="201" t="s">
        <v>4787</v>
      </c>
      <c r="W73" s="130">
        <v>10</v>
      </c>
      <c r="X73" s="93"/>
      <c r="Y73" s="168" t="s">
        <v>4789</v>
      </c>
      <c r="Z73" s="168" t="s">
        <v>4854</v>
      </c>
      <c r="AA73" s="202" t="s">
        <v>4789</v>
      </c>
    </row>
    <row r="74" spans="1:27" ht="24" x14ac:dyDescent="0.3">
      <c r="A74" s="95">
        <v>20203047</v>
      </c>
      <c r="B74" s="89" t="s">
        <v>206</v>
      </c>
      <c r="C74" s="289">
        <v>7.5837599999999989</v>
      </c>
      <c r="D74" s="94" t="s">
        <v>9</v>
      </c>
      <c r="E74" s="94">
        <v>0.3</v>
      </c>
      <c r="F74" s="95"/>
      <c r="G74" s="95"/>
      <c r="H74" s="95"/>
      <c r="I74" s="96"/>
      <c r="J74" s="95">
        <v>25040014</v>
      </c>
      <c r="K74" s="89" t="s">
        <v>207</v>
      </c>
      <c r="L74" s="95">
        <v>30</v>
      </c>
      <c r="M74" s="95">
        <v>0</v>
      </c>
      <c r="N74" s="289">
        <v>7.5837599999999989</v>
      </c>
      <c r="O74" s="95"/>
      <c r="P74" s="289"/>
      <c r="Q74" s="95"/>
      <c r="R74" s="289"/>
      <c r="S74" s="96"/>
      <c r="T74" s="95"/>
      <c r="U74" s="181"/>
      <c r="V74" s="201" t="s">
        <v>4787</v>
      </c>
      <c r="W74" s="130">
        <v>10</v>
      </c>
      <c r="X74" s="93"/>
      <c r="Y74" s="168" t="s">
        <v>4789</v>
      </c>
      <c r="Z74" s="168" t="s">
        <v>4854</v>
      </c>
      <c r="AA74" s="202" t="s">
        <v>4789</v>
      </c>
    </row>
    <row r="75" spans="1:27" ht="36" x14ac:dyDescent="0.3">
      <c r="A75" s="91">
        <v>20203063</v>
      </c>
      <c r="B75" s="93" t="s">
        <v>208</v>
      </c>
      <c r="C75" s="289">
        <v>8.8477199999999989</v>
      </c>
      <c r="D75" s="94" t="s">
        <v>9</v>
      </c>
      <c r="E75" s="94">
        <v>1.06</v>
      </c>
      <c r="F75" s="95"/>
      <c r="G75" s="95"/>
      <c r="H75" s="95"/>
      <c r="I75" s="96"/>
      <c r="J75" s="95">
        <v>25070010</v>
      </c>
      <c r="K75" s="89" t="s">
        <v>209</v>
      </c>
      <c r="L75" s="95">
        <v>35</v>
      </c>
      <c r="M75" s="95">
        <v>0</v>
      </c>
      <c r="N75" s="289">
        <v>8.8477199999999989</v>
      </c>
      <c r="O75" s="95"/>
      <c r="P75" s="289"/>
      <c r="Q75" s="95"/>
      <c r="R75" s="289"/>
      <c r="S75" s="96"/>
      <c r="T75" s="95"/>
      <c r="U75" s="181"/>
      <c r="V75" s="201" t="s">
        <v>4787</v>
      </c>
      <c r="W75" s="130">
        <v>30</v>
      </c>
      <c r="X75" s="93"/>
      <c r="Y75" s="168" t="s">
        <v>4789</v>
      </c>
      <c r="Z75" s="168" t="s">
        <v>4854</v>
      </c>
      <c r="AA75" s="202" t="s">
        <v>4789</v>
      </c>
    </row>
    <row r="76" spans="1:27" ht="36" x14ac:dyDescent="0.3">
      <c r="A76" s="185">
        <v>20203071</v>
      </c>
      <c r="B76" s="186" t="s">
        <v>210</v>
      </c>
      <c r="C76" s="289">
        <v>8.8477199999999989</v>
      </c>
      <c r="D76" s="94" t="s">
        <v>9</v>
      </c>
      <c r="E76" s="94">
        <v>1.06</v>
      </c>
      <c r="F76" s="95"/>
      <c r="G76" s="95"/>
      <c r="H76" s="95"/>
      <c r="I76" s="96"/>
      <c r="J76" s="95">
        <v>25070037</v>
      </c>
      <c r="K76" s="89" t="s">
        <v>211</v>
      </c>
      <c r="L76" s="95">
        <v>35</v>
      </c>
      <c r="M76" s="95">
        <v>0</v>
      </c>
      <c r="N76" s="289">
        <v>8.8477199999999989</v>
      </c>
      <c r="O76" s="95"/>
      <c r="P76" s="289"/>
      <c r="Q76" s="95"/>
      <c r="R76" s="289"/>
      <c r="S76" s="96"/>
      <c r="T76" s="95"/>
      <c r="U76" s="181"/>
      <c r="V76" s="201" t="s">
        <v>4787</v>
      </c>
      <c r="W76" s="130">
        <v>30</v>
      </c>
      <c r="X76" s="93"/>
      <c r="Y76" s="168" t="s">
        <v>4789</v>
      </c>
      <c r="Z76" s="168" t="s">
        <v>4854</v>
      </c>
      <c r="AA76" s="202" t="s">
        <v>4789</v>
      </c>
    </row>
    <row r="77" spans="1:27" x14ac:dyDescent="0.3">
      <c r="A77" s="95">
        <v>40101010</v>
      </c>
      <c r="B77" s="89" t="s">
        <v>212</v>
      </c>
      <c r="C77" s="288">
        <v>20.018394000000001</v>
      </c>
      <c r="D77" s="94" t="s">
        <v>9</v>
      </c>
      <c r="E77" s="94">
        <v>0.75</v>
      </c>
      <c r="F77" s="95"/>
      <c r="G77" s="95"/>
      <c r="H77" s="95"/>
      <c r="I77" s="96"/>
      <c r="J77" s="95">
        <v>20010010</v>
      </c>
      <c r="K77" s="89" t="s">
        <v>213</v>
      </c>
      <c r="L77" s="95">
        <v>60</v>
      </c>
      <c r="M77" s="95">
        <v>0</v>
      </c>
      <c r="N77" s="288">
        <v>20.018394000000001</v>
      </c>
      <c r="O77" s="95"/>
      <c r="P77" s="289"/>
      <c r="Q77" s="95"/>
      <c r="R77" s="289"/>
      <c r="S77" s="96"/>
      <c r="T77" s="95"/>
      <c r="U77" s="181"/>
      <c r="V77" s="201" t="s">
        <v>4787</v>
      </c>
      <c r="W77" s="130">
        <v>1</v>
      </c>
      <c r="X77" s="93"/>
      <c r="Y77" s="168" t="s">
        <v>4789</v>
      </c>
      <c r="Z77" s="168" t="s">
        <v>4854</v>
      </c>
      <c r="AA77" s="202" t="s">
        <v>4789</v>
      </c>
    </row>
    <row r="78" spans="1:27" ht="24" x14ac:dyDescent="0.3">
      <c r="A78" s="95">
        <v>40101029</v>
      </c>
      <c r="B78" s="89" t="s">
        <v>214</v>
      </c>
      <c r="C78" s="287">
        <v>31.073328000000004</v>
      </c>
      <c r="D78" s="94" t="s">
        <v>9</v>
      </c>
      <c r="E78" s="94">
        <v>1.84</v>
      </c>
      <c r="F78" s="95"/>
      <c r="G78" s="95"/>
      <c r="H78" s="95"/>
      <c r="I78" s="96"/>
      <c r="J78" s="95">
        <v>20010265</v>
      </c>
      <c r="K78" s="89" t="s">
        <v>215</v>
      </c>
      <c r="L78" s="95">
        <v>104</v>
      </c>
      <c r="M78" s="95">
        <v>0</v>
      </c>
      <c r="N78" s="287">
        <v>31.073328000000004</v>
      </c>
      <c r="O78" s="95"/>
      <c r="P78" s="289"/>
      <c r="Q78" s="95"/>
      <c r="R78" s="289"/>
      <c r="S78" s="96"/>
      <c r="T78" s="95"/>
      <c r="U78" s="181"/>
      <c r="V78" s="201" t="s">
        <v>4787</v>
      </c>
      <c r="W78" s="130">
        <v>1</v>
      </c>
      <c r="X78" s="93"/>
      <c r="Y78" s="168" t="s">
        <v>4789</v>
      </c>
      <c r="Z78" s="168" t="s">
        <v>4854</v>
      </c>
      <c r="AA78" s="202" t="s">
        <v>4789</v>
      </c>
    </row>
    <row r="79" spans="1:27" ht="36" x14ac:dyDescent="0.3">
      <c r="A79" s="91">
        <v>40101037</v>
      </c>
      <c r="B79" s="93" t="s">
        <v>216</v>
      </c>
      <c r="C79" s="287">
        <v>86.082414000000014</v>
      </c>
      <c r="D79" s="94" t="s">
        <v>15</v>
      </c>
      <c r="E79" s="94">
        <v>8.8699999999999992</v>
      </c>
      <c r="F79" s="95"/>
      <c r="G79" s="95"/>
      <c r="H79" s="95"/>
      <c r="I79" s="96"/>
      <c r="J79" s="95">
        <v>20010036</v>
      </c>
      <c r="K79" s="89" t="s">
        <v>217</v>
      </c>
      <c r="L79" s="95">
        <v>258</v>
      </c>
      <c r="M79" s="95">
        <v>0</v>
      </c>
      <c r="N79" s="287">
        <v>86.082414000000014</v>
      </c>
      <c r="O79" s="95"/>
      <c r="P79" s="289"/>
      <c r="Q79" s="95"/>
      <c r="R79" s="289"/>
      <c r="S79" s="96"/>
      <c r="T79" s="95"/>
      <c r="U79" s="181"/>
      <c r="V79" s="201" t="s">
        <v>4787</v>
      </c>
      <c r="W79" s="130">
        <v>1</v>
      </c>
      <c r="X79" s="93"/>
      <c r="Y79" s="168" t="s">
        <v>4789</v>
      </c>
      <c r="Z79" s="168" t="s">
        <v>4854</v>
      </c>
      <c r="AA79" s="202" t="s">
        <v>4789</v>
      </c>
    </row>
    <row r="80" spans="1:27" ht="48" x14ac:dyDescent="0.3">
      <c r="A80" s="185">
        <v>40101045</v>
      </c>
      <c r="B80" s="186" t="s">
        <v>218</v>
      </c>
      <c r="C80" s="287">
        <v>73.411844000000002</v>
      </c>
      <c r="D80" s="94" t="s">
        <v>15</v>
      </c>
      <c r="E80" s="94">
        <v>7.16</v>
      </c>
      <c r="F80" s="95"/>
      <c r="G80" s="95"/>
      <c r="H80" s="95"/>
      <c r="I80" s="96"/>
      <c r="J80" s="95">
        <v>20010028</v>
      </c>
      <c r="K80" s="89" t="s">
        <v>219</v>
      </c>
      <c r="L80" s="95">
        <v>220</v>
      </c>
      <c r="M80" s="95">
        <v>0</v>
      </c>
      <c r="N80" s="287">
        <v>73.411844000000002</v>
      </c>
      <c r="O80" s="95"/>
      <c r="P80" s="289"/>
      <c r="Q80" s="95"/>
      <c r="R80" s="289"/>
      <c r="S80" s="96"/>
      <c r="T80" s="95"/>
      <c r="U80" s="181"/>
      <c r="V80" s="201" t="s">
        <v>4787</v>
      </c>
      <c r="W80" s="130">
        <v>1</v>
      </c>
      <c r="X80" s="93"/>
      <c r="Y80" s="168" t="s">
        <v>4789</v>
      </c>
      <c r="Z80" s="168" t="s">
        <v>4854</v>
      </c>
      <c r="AA80" s="202" t="s">
        <v>4789</v>
      </c>
    </row>
    <row r="81" spans="1:27" s="116" customFormat="1" x14ac:dyDescent="0.3">
      <c r="A81" s="91">
        <v>40101053</v>
      </c>
      <c r="B81" s="93" t="s">
        <v>220</v>
      </c>
      <c r="C81" s="287">
        <v>21.014333999999998</v>
      </c>
      <c r="D81" s="90" t="s">
        <v>6</v>
      </c>
      <c r="E81" s="90">
        <v>1.84</v>
      </c>
      <c r="F81" s="91"/>
      <c r="G81" s="91"/>
      <c r="H81" s="91"/>
      <c r="I81" s="92"/>
      <c r="J81" s="91">
        <v>20010281</v>
      </c>
      <c r="K81" s="93" t="s">
        <v>221</v>
      </c>
      <c r="L81" s="91">
        <v>63</v>
      </c>
      <c r="M81" s="91">
        <v>0</v>
      </c>
      <c r="N81" s="287">
        <v>21.014333999999998</v>
      </c>
      <c r="O81" s="91"/>
      <c r="P81" s="288"/>
      <c r="Q81" s="91"/>
      <c r="R81" s="288"/>
      <c r="S81" s="92"/>
      <c r="T81" s="91"/>
      <c r="U81" s="180"/>
      <c r="V81" s="201" t="s">
        <v>4787</v>
      </c>
      <c r="W81" s="130">
        <v>1</v>
      </c>
      <c r="X81" s="93"/>
      <c r="Y81" s="168" t="s">
        <v>4789</v>
      </c>
      <c r="Z81" s="168" t="s">
        <v>4854</v>
      </c>
      <c r="AA81" s="202" t="s">
        <v>4789</v>
      </c>
    </row>
    <row r="82" spans="1:27" s="116" customFormat="1" ht="48" x14ac:dyDescent="0.3">
      <c r="A82" s="91">
        <v>40101061</v>
      </c>
      <c r="B82" s="93" t="s">
        <v>222</v>
      </c>
      <c r="C82" s="287">
        <v>166.842082</v>
      </c>
      <c r="D82" s="90" t="s">
        <v>26</v>
      </c>
      <c r="E82" s="90">
        <v>11</v>
      </c>
      <c r="F82" s="91"/>
      <c r="G82" s="91"/>
      <c r="H82" s="91"/>
      <c r="I82" s="92"/>
      <c r="J82" s="91">
        <v>29020280</v>
      </c>
      <c r="K82" s="93" t="s">
        <v>223</v>
      </c>
      <c r="L82" s="91">
        <v>500</v>
      </c>
      <c r="M82" s="91">
        <v>0</v>
      </c>
      <c r="N82" s="287">
        <v>166.842082</v>
      </c>
      <c r="O82" s="91"/>
      <c r="P82" s="288"/>
      <c r="Q82" s="91"/>
      <c r="R82" s="288"/>
      <c r="S82" s="92"/>
      <c r="T82" s="91"/>
      <c r="U82" s="180"/>
      <c r="V82" s="201" t="s">
        <v>4787</v>
      </c>
      <c r="W82" s="130">
        <v>1</v>
      </c>
      <c r="X82" s="93"/>
      <c r="Y82" s="168" t="s">
        <v>4789</v>
      </c>
      <c r="Z82" s="168" t="s">
        <v>4854</v>
      </c>
      <c r="AA82" s="202" t="s">
        <v>4789</v>
      </c>
    </row>
    <row r="83" spans="1:27" x14ac:dyDescent="0.3">
      <c r="A83" s="91">
        <v>40102025</v>
      </c>
      <c r="B83" s="93" t="s">
        <v>224</v>
      </c>
      <c r="C83" s="291">
        <v>142.01352000000003</v>
      </c>
      <c r="D83" s="94" t="s">
        <v>35</v>
      </c>
      <c r="E83" s="94">
        <v>9.4860000000000007</v>
      </c>
      <c r="F83" s="95"/>
      <c r="G83" s="95"/>
      <c r="H83" s="95"/>
      <c r="I83" s="96"/>
      <c r="J83" s="95">
        <v>43040233</v>
      </c>
      <c r="K83" s="89" t="s">
        <v>225</v>
      </c>
      <c r="L83" s="95">
        <v>417</v>
      </c>
      <c r="M83" s="95">
        <v>0</v>
      </c>
      <c r="N83" s="291">
        <v>142.01352000000003</v>
      </c>
      <c r="O83" s="95"/>
      <c r="P83" s="289"/>
      <c r="Q83" s="95"/>
      <c r="R83" s="289"/>
      <c r="S83" s="96"/>
      <c r="T83" s="95"/>
      <c r="U83" s="181"/>
      <c r="V83" s="201" t="s">
        <v>75</v>
      </c>
      <c r="W83" s="130"/>
      <c r="X83" s="93" t="s">
        <v>200</v>
      </c>
      <c r="Y83" s="168" t="s">
        <v>6127</v>
      </c>
      <c r="Z83" s="168" t="s">
        <v>6128</v>
      </c>
      <c r="AA83" s="202" t="s">
        <v>6129</v>
      </c>
    </row>
    <row r="84" spans="1:27" ht="24" x14ac:dyDescent="0.3">
      <c r="A84" s="185">
        <v>40102033</v>
      </c>
      <c r="B84" s="186" t="s">
        <v>226</v>
      </c>
      <c r="C84" s="289">
        <v>215.28</v>
      </c>
      <c r="D84" s="94" t="s">
        <v>34</v>
      </c>
      <c r="E84" s="94">
        <v>9.4860000000000007</v>
      </c>
      <c r="F84" s="95"/>
      <c r="G84" s="95"/>
      <c r="H84" s="95"/>
      <c r="I84" s="96"/>
      <c r="J84" s="95">
        <v>40102033</v>
      </c>
      <c r="K84" s="89" t="s">
        <v>226</v>
      </c>
      <c r="L84" s="95">
        <v>897</v>
      </c>
      <c r="M84" s="95"/>
      <c r="N84" s="289">
        <v>215.28</v>
      </c>
      <c r="O84" s="95">
        <v>533</v>
      </c>
      <c r="P84" s="289">
        <v>127.92</v>
      </c>
      <c r="Q84" s="95">
        <v>364</v>
      </c>
      <c r="R84" s="289">
        <v>87.36</v>
      </c>
      <c r="S84" s="96"/>
      <c r="T84" s="95"/>
      <c r="U84" s="181"/>
      <c r="V84" s="201" t="s">
        <v>75</v>
      </c>
      <c r="W84" s="130"/>
      <c r="X84" s="93" t="s">
        <v>200</v>
      </c>
      <c r="Y84" s="168" t="s">
        <v>6127</v>
      </c>
      <c r="Z84" s="168" t="s">
        <v>6128</v>
      </c>
      <c r="AA84" s="202" t="s">
        <v>6129</v>
      </c>
    </row>
    <row r="85" spans="1:27" ht="24" x14ac:dyDescent="0.3">
      <c r="A85" s="95">
        <v>40102041</v>
      </c>
      <c r="B85" s="89" t="s">
        <v>227</v>
      </c>
      <c r="C85" s="289">
        <v>205.68</v>
      </c>
      <c r="D85" s="94" t="s">
        <v>17</v>
      </c>
      <c r="E85" s="94">
        <v>9.4860000000000007</v>
      </c>
      <c r="F85" s="95"/>
      <c r="G85" s="95"/>
      <c r="H85" s="95"/>
      <c r="I85" s="96"/>
      <c r="J85" s="95">
        <v>40102041</v>
      </c>
      <c r="K85" s="89" t="s">
        <v>227</v>
      </c>
      <c r="L85" s="95">
        <v>857</v>
      </c>
      <c r="M85" s="95"/>
      <c r="N85" s="289">
        <v>205.68</v>
      </c>
      <c r="O85" s="95">
        <v>493</v>
      </c>
      <c r="P85" s="289">
        <v>118.32</v>
      </c>
      <c r="Q85" s="95">
        <v>364</v>
      </c>
      <c r="R85" s="289">
        <v>87.36</v>
      </c>
      <c r="S85" s="96"/>
      <c r="T85" s="95"/>
      <c r="U85" s="181"/>
      <c r="V85" s="201" t="s">
        <v>75</v>
      </c>
      <c r="W85" s="130"/>
      <c r="X85" s="93" t="s">
        <v>200</v>
      </c>
      <c r="Y85" s="168" t="s">
        <v>6127</v>
      </c>
      <c r="Z85" s="168" t="s">
        <v>6128</v>
      </c>
      <c r="AA85" s="202" t="s">
        <v>6129</v>
      </c>
    </row>
    <row r="86" spans="1:27" ht="24" x14ac:dyDescent="0.3">
      <c r="A86" s="95">
        <v>40102050</v>
      </c>
      <c r="B86" s="89" t="s">
        <v>228</v>
      </c>
      <c r="C86" s="289">
        <v>270.7</v>
      </c>
      <c r="D86" s="94" t="s">
        <v>35</v>
      </c>
      <c r="E86" s="94">
        <v>10.638</v>
      </c>
      <c r="F86" s="95"/>
      <c r="G86" s="95"/>
      <c r="H86" s="95"/>
      <c r="I86" s="96"/>
      <c r="J86" s="95">
        <v>40102050</v>
      </c>
      <c r="K86" s="89" t="s">
        <v>228</v>
      </c>
      <c r="L86" s="95">
        <v>981</v>
      </c>
      <c r="M86" s="95">
        <v>0</v>
      </c>
      <c r="N86" s="289">
        <v>270.7</v>
      </c>
      <c r="O86" s="95">
        <v>573</v>
      </c>
      <c r="P86" s="289">
        <v>172.78</v>
      </c>
      <c r="Q86" s="95">
        <v>408</v>
      </c>
      <c r="R86" s="289">
        <v>97.92</v>
      </c>
      <c r="S86" s="96"/>
      <c r="T86" s="95"/>
      <c r="U86" s="181"/>
      <c r="V86" s="201" t="s">
        <v>75</v>
      </c>
      <c r="W86" s="130"/>
      <c r="X86" s="93" t="s">
        <v>200</v>
      </c>
      <c r="Y86" s="168" t="s">
        <v>6127</v>
      </c>
      <c r="Z86" s="168" t="s">
        <v>6128</v>
      </c>
      <c r="AA86" s="202" t="s">
        <v>6129</v>
      </c>
    </row>
    <row r="87" spans="1:27" ht="24" x14ac:dyDescent="0.3">
      <c r="A87" s="91">
        <v>40102068</v>
      </c>
      <c r="B87" s="93" t="s">
        <v>229</v>
      </c>
      <c r="C87" s="289">
        <v>260.14</v>
      </c>
      <c r="D87" s="94" t="s">
        <v>35</v>
      </c>
      <c r="E87" s="94">
        <v>9.4860000000000007</v>
      </c>
      <c r="F87" s="95"/>
      <c r="G87" s="95"/>
      <c r="H87" s="95"/>
      <c r="I87" s="96"/>
      <c r="J87" s="95">
        <v>40102068</v>
      </c>
      <c r="K87" s="89" t="s">
        <v>229</v>
      </c>
      <c r="L87" s="95">
        <v>937</v>
      </c>
      <c r="M87" s="95">
        <v>0</v>
      </c>
      <c r="N87" s="289">
        <v>260.14</v>
      </c>
      <c r="O87" s="95">
        <v>573</v>
      </c>
      <c r="P87" s="289">
        <v>172.78</v>
      </c>
      <c r="Q87" s="95">
        <v>364</v>
      </c>
      <c r="R87" s="289">
        <v>87.36</v>
      </c>
      <c r="S87" s="96"/>
      <c r="T87" s="95"/>
      <c r="U87" s="181"/>
      <c r="V87" s="201" t="s">
        <v>75</v>
      </c>
      <c r="W87" s="130"/>
      <c r="X87" s="93" t="s">
        <v>200</v>
      </c>
      <c r="Y87" s="168" t="s">
        <v>6127</v>
      </c>
      <c r="Z87" s="168" t="s">
        <v>6128</v>
      </c>
      <c r="AA87" s="202" t="s">
        <v>6129</v>
      </c>
    </row>
    <row r="88" spans="1:27" ht="24" x14ac:dyDescent="0.3">
      <c r="A88" s="185">
        <v>40102076</v>
      </c>
      <c r="B88" s="186" t="s">
        <v>230</v>
      </c>
      <c r="C88" s="289">
        <v>142.01352000000003</v>
      </c>
      <c r="D88" s="94" t="s">
        <v>35</v>
      </c>
      <c r="E88" s="94">
        <v>9.4860000000000007</v>
      </c>
      <c r="F88" s="95"/>
      <c r="G88" s="95"/>
      <c r="H88" s="95"/>
      <c r="I88" s="96"/>
      <c r="J88" s="95">
        <v>43010210</v>
      </c>
      <c r="K88" s="89" t="s">
        <v>231</v>
      </c>
      <c r="L88" s="95">
        <v>417</v>
      </c>
      <c r="M88" s="95">
        <v>0</v>
      </c>
      <c r="N88" s="289">
        <v>142.01352000000003</v>
      </c>
      <c r="O88" s="95"/>
      <c r="P88" s="289"/>
      <c r="Q88" s="95"/>
      <c r="R88" s="289"/>
      <c r="S88" s="96"/>
      <c r="T88" s="95"/>
      <c r="U88" s="181"/>
      <c r="V88" s="201" t="s">
        <v>75</v>
      </c>
      <c r="W88" s="130"/>
      <c r="X88" s="93" t="s">
        <v>200</v>
      </c>
      <c r="Y88" s="168" t="s">
        <v>6127</v>
      </c>
      <c r="Z88" s="168" t="s">
        <v>6128</v>
      </c>
      <c r="AA88" s="202" t="s">
        <v>6129</v>
      </c>
    </row>
    <row r="89" spans="1:27" x14ac:dyDescent="0.3">
      <c r="A89" s="95">
        <v>40102084</v>
      </c>
      <c r="B89" s="89" t="s">
        <v>232</v>
      </c>
      <c r="C89" s="289">
        <v>260.14</v>
      </c>
      <c r="D89" s="94" t="s">
        <v>35</v>
      </c>
      <c r="E89" s="94">
        <v>9.48</v>
      </c>
      <c r="F89" s="95"/>
      <c r="G89" s="95"/>
      <c r="H89" s="95"/>
      <c r="I89" s="96"/>
      <c r="J89" s="95">
        <v>40102084</v>
      </c>
      <c r="K89" s="89" t="s">
        <v>232</v>
      </c>
      <c r="L89" s="95">
        <v>937</v>
      </c>
      <c r="M89" s="95">
        <v>0</v>
      </c>
      <c r="N89" s="289">
        <v>260.14</v>
      </c>
      <c r="O89" s="95">
        <v>573</v>
      </c>
      <c r="P89" s="289">
        <v>172.78</v>
      </c>
      <c r="Q89" s="95">
        <v>364</v>
      </c>
      <c r="R89" s="289">
        <v>87.36</v>
      </c>
      <c r="S89" s="96"/>
      <c r="T89" s="95"/>
      <c r="U89" s="181"/>
      <c r="V89" s="201" t="s">
        <v>75</v>
      </c>
      <c r="W89" s="130"/>
      <c r="X89" s="93" t="s">
        <v>200</v>
      </c>
      <c r="Y89" s="168" t="s">
        <v>6127</v>
      </c>
      <c r="Z89" s="168" t="s">
        <v>6128</v>
      </c>
      <c r="AA89" s="202" t="s">
        <v>6129</v>
      </c>
    </row>
    <row r="90" spans="1:27" ht="24" x14ac:dyDescent="0.3">
      <c r="A90" s="95">
        <v>40102092</v>
      </c>
      <c r="B90" s="89" t="s">
        <v>233</v>
      </c>
      <c r="C90" s="289">
        <v>261.58</v>
      </c>
      <c r="D90" s="94" t="s">
        <v>35</v>
      </c>
      <c r="E90" s="94">
        <v>9.66</v>
      </c>
      <c r="F90" s="95"/>
      <c r="G90" s="95"/>
      <c r="H90" s="95"/>
      <c r="I90" s="96"/>
      <c r="J90" s="95">
        <v>40102092</v>
      </c>
      <c r="K90" s="89" t="s">
        <v>233</v>
      </c>
      <c r="L90" s="95">
        <v>943</v>
      </c>
      <c r="M90" s="95">
        <v>0</v>
      </c>
      <c r="N90" s="289">
        <v>261.58</v>
      </c>
      <c r="O90" s="95">
        <v>573</v>
      </c>
      <c r="P90" s="289">
        <v>172.78</v>
      </c>
      <c r="Q90" s="95">
        <v>370</v>
      </c>
      <c r="R90" s="289">
        <v>88.8</v>
      </c>
      <c r="S90" s="96"/>
      <c r="T90" s="95"/>
      <c r="U90" s="181"/>
      <c r="V90" s="201" t="s">
        <v>75</v>
      </c>
      <c r="W90" s="130"/>
      <c r="X90" s="93" t="s">
        <v>200</v>
      </c>
      <c r="Y90" s="168" t="s">
        <v>6127</v>
      </c>
      <c r="Z90" s="168" t="s">
        <v>6128</v>
      </c>
      <c r="AA90" s="202" t="s">
        <v>6129</v>
      </c>
    </row>
    <row r="91" spans="1:27" ht="24" x14ac:dyDescent="0.3">
      <c r="A91" s="91">
        <v>40102106</v>
      </c>
      <c r="B91" s="93" t="s">
        <v>234</v>
      </c>
      <c r="C91" s="289">
        <v>270.45999999999998</v>
      </c>
      <c r="D91" s="94" t="s">
        <v>35</v>
      </c>
      <c r="E91" s="94">
        <v>10.62</v>
      </c>
      <c r="F91" s="95"/>
      <c r="G91" s="95"/>
      <c r="H91" s="95"/>
      <c r="I91" s="96"/>
      <c r="J91" s="95">
        <v>40102106</v>
      </c>
      <c r="K91" s="89" t="s">
        <v>234</v>
      </c>
      <c r="L91" s="95">
        <v>980</v>
      </c>
      <c r="M91" s="95">
        <v>0</v>
      </c>
      <c r="N91" s="289">
        <v>270.45999999999998</v>
      </c>
      <c r="O91" s="95">
        <v>573</v>
      </c>
      <c r="P91" s="289">
        <v>172.78</v>
      </c>
      <c r="Q91" s="95">
        <v>407</v>
      </c>
      <c r="R91" s="289">
        <v>97.68</v>
      </c>
      <c r="S91" s="96"/>
      <c r="T91" s="95"/>
      <c r="U91" s="181"/>
      <c r="V91" s="201" t="s">
        <v>75</v>
      </c>
      <c r="W91" s="130"/>
      <c r="X91" s="93" t="s">
        <v>200</v>
      </c>
      <c r="Y91" s="168" t="s">
        <v>6127</v>
      </c>
      <c r="Z91" s="168" t="s">
        <v>6128</v>
      </c>
      <c r="AA91" s="202" t="s">
        <v>6129</v>
      </c>
    </row>
    <row r="92" spans="1:27" x14ac:dyDescent="0.3">
      <c r="A92" s="185">
        <v>40102130</v>
      </c>
      <c r="B92" s="186" t="s">
        <v>235</v>
      </c>
      <c r="C92" s="288">
        <v>255.62460000000002</v>
      </c>
      <c r="D92" s="94"/>
      <c r="E92" s="94"/>
      <c r="F92" s="95"/>
      <c r="G92" s="95"/>
      <c r="H92" s="95"/>
      <c r="I92" s="96"/>
      <c r="J92" s="95">
        <v>43010202</v>
      </c>
      <c r="K92" s="89" t="s">
        <v>236</v>
      </c>
      <c r="L92" s="95">
        <v>700</v>
      </c>
      <c r="M92" s="95"/>
      <c r="N92" s="288">
        <v>255.62460000000002</v>
      </c>
      <c r="O92" s="95"/>
      <c r="P92" s="289"/>
      <c r="Q92" s="95"/>
      <c r="R92" s="289"/>
      <c r="S92" s="96"/>
      <c r="T92" s="95">
        <v>0</v>
      </c>
      <c r="U92" s="181">
        <v>0</v>
      </c>
      <c r="V92" s="201" t="s">
        <v>75</v>
      </c>
      <c r="W92" s="130"/>
      <c r="X92" s="93" t="s">
        <v>200</v>
      </c>
      <c r="Y92" s="168" t="s">
        <v>6127</v>
      </c>
      <c r="Z92" s="168" t="s">
        <v>6128</v>
      </c>
      <c r="AA92" s="202" t="s">
        <v>6129</v>
      </c>
    </row>
    <row r="93" spans="1:27" x14ac:dyDescent="0.3">
      <c r="A93" s="95">
        <v>40103056</v>
      </c>
      <c r="B93" s="89" t="s">
        <v>237</v>
      </c>
      <c r="C93" s="291">
        <v>83.591999999999999</v>
      </c>
      <c r="D93" s="94" t="s">
        <v>14</v>
      </c>
      <c r="E93" s="94">
        <v>3.9</v>
      </c>
      <c r="F93" s="95"/>
      <c r="G93" s="95"/>
      <c r="H93" s="95"/>
      <c r="I93" s="96"/>
      <c r="J93" s="95">
        <v>22010106</v>
      </c>
      <c r="K93" s="89" t="s">
        <v>238</v>
      </c>
      <c r="L93" s="95">
        <v>300</v>
      </c>
      <c r="M93" s="95">
        <v>0</v>
      </c>
      <c r="N93" s="291">
        <v>83.591999999999999</v>
      </c>
      <c r="O93" s="95"/>
      <c r="P93" s="289"/>
      <c r="Q93" s="95"/>
      <c r="R93" s="289"/>
      <c r="S93" s="96"/>
      <c r="T93" s="95"/>
      <c r="U93" s="181"/>
      <c r="V93" s="201" t="s">
        <v>4787</v>
      </c>
      <c r="W93" s="130">
        <v>1</v>
      </c>
      <c r="X93" s="93"/>
      <c r="Y93" s="168" t="s">
        <v>4789</v>
      </c>
      <c r="Z93" s="168" t="s">
        <v>4854</v>
      </c>
      <c r="AA93" s="202" t="s">
        <v>4789</v>
      </c>
    </row>
    <row r="94" spans="1:27" ht="24" x14ac:dyDescent="0.3">
      <c r="A94" s="95">
        <v>40103064</v>
      </c>
      <c r="B94" s="89" t="s">
        <v>239</v>
      </c>
      <c r="C94" s="289">
        <v>102.16800000000001</v>
      </c>
      <c r="D94" s="94" t="s">
        <v>32</v>
      </c>
      <c r="E94" s="94">
        <v>4.5209999999999999</v>
      </c>
      <c r="F94" s="95"/>
      <c r="G94" s="95"/>
      <c r="H94" s="95"/>
      <c r="I94" s="96"/>
      <c r="J94" s="95">
        <v>51010194</v>
      </c>
      <c r="K94" s="89" t="s">
        <v>240</v>
      </c>
      <c r="L94" s="95">
        <v>300</v>
      </c>
      <c r="M94" s="95">
        <v>0</v>
      </c>
      <c r="N94" s="289">
        <v>102.16800000000001</v>
      </c>
      <c r="O94" s="95"/>
      <c r="P94" s="289"/>
      <c r="Q94" s="95"/>
      <c r="R94" s="289"/>
      <c r="S94" s="96"/>
      <c r="T94" s="95"/>
      <c r="U94" s="181"/>
      <c r="V94" s="201" t="s">
        <v>4787</v>
      </c>
      <c r="W94" s="130">
        <v>1</v>
      </c>
      <c r="X94" s="93"/>
      <c r="Y94" s="168" t="s">
        <v>4789</v>
      </c>
      <c r="Z94" s="168" t="s">
        <v>4854</v>
      </c>
      <c r="AA94" s="202" t="s">
        <v>4789</v>
      </c>
    </row>
    <row r="95" spans="1:27" x14ac:dyDescent="0.3">
      <c r="A95" s="91">
        <v>40103072</v>
      </c>
      <c r="B95" s="93" t="s">
        <v>241</v>
      </c>
      <c r="C95" s="289">
        <v>30.650400000000005</v>
      </c>
      <c r="D95" s="94" t="s">
        <v>15</v>
      </c>
      <c r="E95" s="94">
        <v>0.78</v>
      </c>
      <c r="F95" s="95"/>
      <c r="G95" s="95"/>
      <c r="H95" s="95"/>
      <c r="I95" s="96"/>
      <c r="J95" s="95">
        <v>51010020</v>
      </c>
      <c r="K95" s="89" t="s">
        <v>242</v>
      </c>
      <c r="L95" s="95">
        <v>90</v>
      </c>
      <c r="M95" s="95">
        <v>0</v>
      </c>
      <c r="N95" s="289">
        <v>30.650400000000005</v>
      </c>
      <c r="O95" s="95"/>
      <c r="P95" s="289"/>
      <c r="Q95" s="95"/>
      <c r="R95" s="289"/>
      <c r="S95" s="96"/>
      <c r="T95" s="95"/>
      <c r="U95" s="181"/>
      <c r="V95" s="201" t="s">
        <v>4787</v>
      </c>
      <c r="W95" s="130">
        <v>1</v>
      </c>
      <c r="X95" s="93"/>
      <c r="Y95" s="168" t="s">
        <v>4789</v>
      </c>
      <c r="Z95" s="168" t="s">
        <v>4854</v>
      </c>
      <c r="AA95" s="202" t="s">
        <v>4789</v>
      </c>
    </row>
    <row r="96" spans="1:27" ht="24" x14ac:dyDescent="0.3">
      <c r="A96" s="185">
        <v>40103080</v>
      </c>
      <c r="B96" s="186" t="s">
        <v>243</v>
      </c>
      <c r="C96" s="289">
        <v>47.678400000000003</v>
      </c>
      <c r="D96" s="94" t="s">
        <v>21</v>
      </c>
      <c r="E96" s="94">
        <v>1.7549999999999999</v>
      </c>
      <c r="F96" s="95"/>
      <c r="G96" s="95"/>
      <c r="H96" s="95"/>
      <c r="I96" s="96"/>
      <c r="J96" s="95">
        <v>51010038</v>
      </c>
      <c r="K96" s="89" t="s">
        <v>244</v>
      </c>
      <c r="L96" s="95">
        <v>140</v>
      </c>
      <c r="M96" s="95">
        <v>0</v>
      </c>
      <c r="N96" s="289">
        <v>47.678400000000003</v>
      </c>
      <c r="O96" s="95"/>
      <c r="P96" s="289"/>
      <c r="Q96" s="95"/>
      <c r="R96" s="289"/>
      <c r="S96" s="96"/>
      <c r="T96" s="95"/>
      <c r="U96" s="181"/>
      <c r="V96" s="201" t="s">
        <v>4787</v>
      </c>
      <c r="W96" s="130">
        <v>1</v>
      </c>
      <c r="X96" s="93"/>
      <c r="Y96" s="168" t="s">
        <v>4789</v>
      </c>
      <c r="Z96" s="168" t="s">
        <v>4854</v>
      </c>
      <c r="AA96" s="202" t="s">
        <v>4789</v>
      </c>
    </row>
    <row r="97" spans="1:27" ht="24" x14ac:dyDescent="0.3">
      <c r="A97" s="95">
        <v>40103099</v>
      </c>
      <c r="B97" s="89" t="s">
        <v>245</v>
      </c>
      <c r="C97" s="289">
        <v>13.622400000000001</v>
      </c>
      <c r="D97" s="94" t="s">
        <v>9</v>
      </c>
      <c r="E97" s="94">
        <v>0.91</v>
      </c>
      <c r="F97" s="95"/>
      <c r="G97" s="95"/>
      <c r="H97" s="95"/>
      <c r="I97" s="96"/>
      <c r="J97" s="95">
        <v>51010046</v>
      </c>
      <c r="K97" s="89" t="s">
        <v>246</v>
      </c>
      <c r="L97" s="95">
        <v>40</v>
      </c>
      <c r="M97" s="95">
        <v>0</v>
      </c>
      <c r="N97" s="289">
        <v>13.622400000000001</v>
      </c>
      <c r="O97" s="95"/>
      <c r="P97" s="289"/>
      <c r="Q97" s="95"/>
      <c r="R97" s="289"/>
      <c r="S97" s="96"/>
      <c r="T97" s="95"/>
      <c r="U97" s="181"/>
      <c r="V97" s="201" t="s">
        <v>4787</v>
      </c>
      <c r="W97" s="130">
        <v>1</v>
      </c>
      <c r="X97" s="93"/>
      <c r="Y97" s="168" t="s">
        <v>4789</v>
      </c>
      <c r="Z97" s="168" t="s">
        <v>4854</v>
      </c>
      <c r="AA97" s="202" t="s">
        <v>4789</v>
      </c>
    </row>
    <row r="98" spans="1:27" ht="24" x14ac:dyDescent="0.3">
      <c r="A98" s="95">
        <v>40103102</v>
      </c>
      <c r="B98" s="89" t="s">
        <v>247</v>
      </c>
      <c r="C98" s="289">
        <v>13.622400000000001</v>
      </c>
      <c r="D98" s="94" t="s">
        <v>9</v>
      </c>
      <c r="E98" s="94">
        <v>0.91</v>
      </c>
      <c r="F98" s="95"/>
      <c r="G98" s="95"/>
      <c r="H98" s="95"/>
      <c r="I98" s="96"/>
      <c r="J98" s="95">
        <v>51010054</v>
      </c>
      <c r="K98" s="89" t="s">
        <v>247</v>
      </c>
      <c r="L98" s="95">
        <v>40</v>
      </c>
      <c r="M98" s="95">
        <v>0</v>
      </c>
      <c r="N98" s="289">
        <v>13.622400000000001</v>
      </c>
      <c r="O98" s="95"/>
      <c r="P98" s="289"/>
      <c r="Q98" s="95"/>
      <c r="R98" s="289"/>
      <c r="S98" s="96"/>
      <c r="T98" s="95"/>
      <c r="U98" s="181"/>
      <c r="V98" s="201" t="s">
        <v>4787</v>
      </c>
      <c r="W98" s="130">
        <v>1</v>
      </c>
      <c r="X98" s="93"/>
      <c r="Y98" s="168" t="s">
        <v>4789</v>
      </c>
      <c r="Z98" s="168" t="s">
        <v>4854</v>
      </c>
      <c r="AA98" s="202" t="s">
        <v>4789</v>
      </c>
    </row>
    <row r="99" spans="1:27" ht="24" x14ac:dyDescent="0.3">
      <c r="A99" s="91">
        <v>40103110</v>
      </c>
      <c r="B99" s="93" t="s">
        <v>248</v>
      </c>
      <c r="C99" s="289">
        <v>34.08</v>
      </c>
      <c r="D99" s="94" t="s">
        <v>15</v>
      </c>
      <c r="E99" s="94">
        <v>0.91</v>
      </c>
      <c r="F99" s="95"/>
      <c r="G99" s="95"/>
      <c r="H99" s="95"/>
      <c r="I99" s="96"/>
      <c r="J99" s="95">
        <v>40103110</v>
      </c>
      <c r="K99" s="89" t="s">
        <v>249</v>
      </c>
      <c r="L99" s="95">
        <v>142</v>
      </c>
      <c r="M99" s="95">
        <v>0</v>
      </c>
      <c r="N99" s="289">
        <v>34.08</v>
      </c>
      <c r="O99" s="95">
        <v>107</v>
      </c>
      <c r="P99" s="289">
        <v>25.68</v>
      </c>
      <c r="Q99" s="95">
        <v>35</v>
      </c>
      <c r="R99" s="289">
        <v>8.4</v>
      </c>
      <c r="S99" s="96"/>
      <c r="T99" s="95"/>
      <c r="U99" s="181"/>
      <c r="V99" s="201" t="s">
        <v>75</v>
      </c>
      <c r="W99" s="130"/>
      <c r="X99" s="93" t="s">
        <v>83</v>
      </c>
      <c r="Y99" s="168" t="s">
        <v>6127</v>
      </c>
      <c r="Z99" s="168" t="s">
        <v>6128</v>
      </c>
      <c r="AA99" s="202" t="s">
        <v>6129</v>
      </c>
    </row>
    <row r="100" spans="1:27" x14ac:dyDescent="0.3">
      <c r="A100" s="185">
        <v>40103137</v>
      </c>
      <c r="B100" s="186" t="s">
        <v>250</v>
      </c>
      <c r="C100" s="289">
        <v>40.867200000000004</v>
      </c>
      <c r="D100" s="94" t="s">
        <v>15</v>
      </c>
      <c r="E100" s="94">
        <v>2.77</v>
      </c>
      <c r="F100" s="95"/>
      <c r="G100" s="95"/>
      <c r="H100" s="95"/>
      <c r="I100" s="96"/>
      <c r="J100" s="95">
        <v>50010328</v>
      </c>
      <c r="K100" s="89" t="s">
        <v>250</v>
      </c>
      <c r="L100" s="95">
        <v>120</v>
      </c>
      <c r="M100" s="95">
        <v>0</v>
      </c>
      <c r="N100" s="289">
        <v>40.867200000000004</v>
      </c>
      <c r="O100" s="95"/>
      <c r="P100" s="289"/>
      <c r="Q100" s="95"/>
      <c r="R100" s="289"/>
      <c r="S100" s="96"/>
      <c r="T100" s="95"/>
      <c r="U100" s="181"/>
      <c r="V100" s="201" t="s">
        <v>4787</v>
      </c>
      <c r="W100" s="130">
        <v>2</v>
      </c>
      <c r="X100" s="93"/>
      <c r="Y100" s="168" t="s">
        <v>4789</v>
      </c>
      <c r="Z100" s="168" t="s">
        <v>4854</v>
      </c>
      <c r="AA100" s="202" t="s">
        <v>4789</v>
      </c>
    </row>
    <row r="101" spans="1:27" x14ac:dyDescent="0.3">
      <c r="A101" s="95">
        <v>40103170</v>
      </c>
      <c r="B101" s="89" t="s">
        <v>251</v>
      </c>
      <c r="C101" s="288">
        <v>40.036788000000001</v>
      </c>
      <c r="D101" s="94" t="s">
        <v>15</v>
      </c>
      <c r="E101" s="94">
        <v>4</v>
      </c>
      <c r="F101" s="95"/>
      <c r="G101" s="95"/>
      <c r="H101" s="95"/>
      <c r="I101" s="96"/>
      <c r="J101" s="95">
        <v>22010017</v>
      </c>
      <c r="K101" s="89" t="s">
        <v>252</v>
      </c>
      <c r="L101" s="95">
        <v>120</v>
      </c>
      <c r="M101" s="95">
        <v>0</v>
      </c>
      <c r="N101" s="288">
        <v>40.036788000000001</v>
      </c>
      <c r="O101" s="95"/>
      <c r="P101" s="289"/>
      <c r="Q101" s="95"/>
      <c r="R101" s="289"/>
      <c r="S101" s="96"/>
      <c r="T101" s="95"/>
      <c r="U101" s="181"/>
      <c r="V101" s="201" t="s">
        <v>4787</v>
      </c>
      <c r="W101" s="130">
        <v>1</v>
      </c>
      <c r="X101" s="93"/>
      <c r="Y101" s="168" t="s">
        <v>4789</v>
      </c>
      <c r="Z101" s="168" t="s">
        <v>4854</v>
      </c>
      <c r="AA101" s="202" t="s">
        <v>4789</v>
      </c>
    </row>
    <row r="102" spans="1:27" ht="24" x14ac:dyDescent="0.3">
      <c r="A102" s="95">
        <v>40103188</v>
      </c>
      <c r="B102" s="89" t="s">
        <v>253</v>
      </c>
      <c r="C102" s="287">
        <v>97.436130000000006</v>
      </c>
      <c r="D102" s="94" t="s">
        <v>26</v>
      </c>
      <c r="E102" s="94">
        <v>1.0429999999999999</v>
      </c>
      <c r="F102" s="95"/>
      <c r="G102" s="95"/>
      <c r="H102" s="95"/>
      <c r="I102" s="96"/>
      <c r="J102" s="95">
        <v>22010297</v>
      </c>
      <c r="K102" s="89" t="s">
        <v>254</v>
      </c>
      <c r="L102" s="95">
        <v>292</v>
      </c>
      <c r="M102" s="95">
        <v>0</v>
      </c>
      <c r="N102" s="287">
        <v>97.436130000000006</v>
      </c>
      <c r="O102" s="95"/>
      <c r="P102" s="289"/>
      <c r="Q102" s="95"/>
      <c r="R102" s="289"/>
      <c r="S102" s="96"/>
      <c r="T102" s="95"/>
      <c r="U102" s="181"/>
      <c r="V102" s="201" t="s">
        <v>75</v>
      </c>
      <c r="W102" s="130"/>
      <c r="X102" s="93" t="s">
        <v>200</v>
      </c>
      <c r="Y102" s="168" t="s">
        <v>6124</v>
      </c>
      <c r="Z102" s="168" t="s">
        <v>6125</v>
      </c>
      <c r="AA102" s="202" t="s">
        <v>6126</v>
      </c>
    </row>
    <row r="103" spans="1:27" ht="24" x14ac:dyDescent="0.3">
      <c r="A103" s="91">
        <v>40103196</v>
      </c>
      <c r="B103" s="93" t="s">
        <v>255</v>
      </c>
      <c r="C103" s="291">
        <v>125.52</v>
      </c>
      <c r="D103" s="94" t="s">
        <v>18</v>
      </c>
      <c r="E103" s="94">
        <v>10</v>
      </c>
      <c r="F103" s="95"/>
      <c r="G103" s="95"/>
      <c r="H103" s="95"/>
      <c r="I103" s="96"/>
      <c r="J103" s="95">
        <v>40103196</v>
      </c>
      <c r="K103" s="89" t="s">
        <v>255</v>
      </c>
      <c r="L103" s="95">
        <v>523</v>
      </c>
      <c r="M103" s="95">
        <v>0</v>
      </c>
      <c r="N103" s="291">
        <v>125.52</v>
      </c>
      <c r="O103" s="95">
        <v>140</v>
      </c>
      <c r="P103" s="289">
        <v>33.6</v>
      </c>
      <c r="Q103" s="95">
        <v>383</v>
      </c>
      <c r="R103" s="289">
        <v>91.92</v>
      </c>
      <c r="S103" s="96"/>
      <c r="T103" s="95"/>
      <c r="U103" s="181"/>
      <c r="V103" s="201" t="s">
        <v>75</v>
      </c>
      <c r="W103" s="130"/>
      <c r="X103" s="93" t="s">
        <v>256</v>
      </c>
      <c r="Y103" s="168" t="s">
        <v>6124</v>
      </c>
      <c r="Z103" s="168" t="s">
        <v>6125</v>
      </c>
      <c r="AA103" s="202" t="s">
        <v>6126</v>
      </c>
    </row>
    <row r="104" spans="1:27" ht="36" x14ac:dyDescent="0.3">
      <c r="A104" s="185">
        <v>40103200</v>
      </c>
      <c r="B104" s="186" t="s">
        <v>257</v>
      </c>
      <c r="C104" s="288">
        <v>80.084642000000002</v>
      </c>
      <c r="D104" s="94" t="s">
        <v>26</v>
      </c>
      <c r="E104" s="94">
        <v>9.3919999999999995</v>
      </c>
      <c r="F104" s="95"/>
      <c r="G104" s="95"/>
      <c r="H104" s="95"/>
      <c r="I104" s="96"/>
      <c r="J104" s="95">
        <v>22010041</v>
      </c>
      <c r="K104" s="89" t="s">
        <v>258</v>
      </c>
      <c r="L104" s="95">
        <v>240</v>
      </c>
      <c r="M104" s="95">
        <v>0</v>
      </c>
      <c r="N104" s="288">
        <v>80.084642000000002</v>
      </c>
      <c r="O104" s="95"/>
      <c r="P104" s="289"/>
      <c r="Q104" s="95"/>
      <c r="R104" s="289"/>
      <c r="S104" s="96"/>
      <c r="T104" s="95"/>
      <c r="U104" s="181"/>
      <c r="V104" s="201" t="s">
        <v>75</v>
      </c>
      <c r="W104" s="130"/>
      <c r="X104" s="93" t="s">
        <v>259</v>
      </c>
      <c r="Y104" s="168" t="s">
        <v>6127</v>
      </c>
      <c r="Z104" s="168" t="s">
        <v>6128</v>
      </c>
      <c r="AA104" s="202" t="s">
        <v>6129</v>
      </c>
    </row>
    <row r="105" spans="1:27" ht="24" x14ac:dyDescent="0.3">
      <c r="A105" s="95">
        <v>40103234</v>
      </c>
      <c r="B105" s="89" t="s">
        <v>260</v>
      </c>
      <c r="C105" s="287">
        <v>80.084642000000002</v>
      </c>
      <c r="D105" s="94" t="s">
        <v>18</v>
      </c>
      <c r="E105" s="94">
        <v>4</v>
      </c>
      <c r="F105" s="95"/>
      <c r="G105" s="95"/>
      <c r="H105" s="95"/>
      <c r="I105" s="96"/>
      <c r="J105" s="95">
        <v>22010050</v>
      </c>
      <c r="K105" s="89" t="s">
        <v>261</v>
      </c>
      <c r="L105" s="95">
        <v>240</v>
      </c>
      <c r="M105" s="95">
        <v>0</v>
      </c>
      <c r="N105" s="287">
        <v>80.084642000000002</v>
      </c>
      <c r="O105" s="95"/>
      <c r="P105" s="289"/>
      <c r="Q105" s="95"/>
      <c r="R105" s="289"/>
      <c r="S105" s="96"/>
      <c r="T105" s="95"/>
      <c r="U105" s="181"/>
      <c r="V105" s="201" t="s">
        <v>4787</v>
      </c>
      <c r="W105" s="130">
        <v>1</v>
      </c>
      <c r="X105" s="93"/>
      <c r="Y105" s="168" t="s">
        <v>4789</v>
      </c>
      <c r="Z105" s="168" t="s">
        <v>4854</v>
      </c>
      <c r="AA105" s="202" t="s">
        <v>4789</v>
      </c>
    </row>
    <row r="106" spans="1:27" x14ac:dyDescent="0.3">
      <c r="A106" s="95">
        <v>40103242</v>
      </c>
      <c r="B106" s="89" t="s">
        <v>262</v>
      </c>
      <c r="C106" s="291">
        <v>61.30080000000001</v>
      </c>
      <c r="D106" s="94" t="s">
        <v>18</v>
      </c>
      <c r="E106" s="94">
        <v>5.66</v>
      </c>
      <c r="F106" s="95"/>
      <c r="G106" s="95"/>
      <c r="H106" s="95"/>
      <c r="I106" s="96"/>
      <c r="J106" s="95">
        <v>50010077</v>
      </c>
      <c r="K106" s="89" t="s">
        <v>263</v>
      </c>
      <c r="L106" s="95">
        <v>180</v>
      </c>
      <c r="M106" s="95">
        <v>0</v>
      </c>
      <c r="N106" s="291">
        <v>61.30080000000001</v>
      </c>
      <c r="O106" s="95"/>
      <c r="P106" s="289"/>
      <c r="Q106" s="95"/>
      <c r="R106" s="289"/>
      <c r="S106" s="96"/>
      <c r="T106" s="95"/>
      <c r="U106" s="181"/>
      <c r="V106" s="201" t="s">
        <v>4787</v>
      </c>
      <c r="W106" s="130">
        <v>2</v>
      </c>
      <c r="X106" s="93"/>
      <c r="Y106" s="168" t="s">
        <v>4789</v>
      </c>
      <c r="Z106" s="168" t="s">
        <v>4854</v>
      </c>
      <c r="AA106" s="202" t="s">
        <v>4789</v>
      </c>
    </row>
    <row r="107" spans="1:27" x14ac:dyDescent="0.3">
      <c r="A107" s="91">
        <v>40103250</v>
      </c>
      <c r="B107" s="93" t="s">
        <v>264</v>
      </c>
      <c r="C107" s="289">
        <v>61.30080000000001</v>
      </c>
      <c r="D107" s="94" t="s">
        <v>18</v>
      </c>
      <c r="E107" s="94">
        <v>5.66</v>
      </c>
      <c r="F107" s="95"/>
      <c r="G107" s="95"/>
      <c r="H107" s="95"/>
      <c r="I107" s="96"/>
      <c r="J107" s="95">
        <v>50010069</v>
      </c>
      <c r="K107" s="89" t="s">
        <v>265</v>
      </c>
      <c r="L107" s="95">
        <v>180</v>
      </c>
      <c r="M107" s="95">
        <v>0</v>
      </c>
      <c r="N107" s="289">
        <v>61.30080000000001</v>
      </c>
      <c r="O107" s="95"/>
      <c r="P107" s="289"/>
      <c r="Q107" s="95"/>
      <c r="R107" s="289"/>
      <c r="S107" s="96"/>
      <c r="T107" s="95"/>
      <c r="U107" s="181"/>
      <c r="V107" s="201" t="s">
        <v>4787</v>
      </c>
      <c r="W107" s="130">
        <v>2</v>
      </c>
      <c r="X107" s="93"/>
      <c r="Y107" s="168" t="s">
        <v>4789</v>
      </c>
      <c r="Z107" s="168" t="s">
        <v>4854</v>
      </c>
      <c r="AA107" s="202" t="s">
        <v>4789</v>
      </c>
    </row>
    <row r="108" spans="1:27" x14ac:dyDescent="0.3">
      <c r="A108" s="185">
        <v>40103269</v>
      </c>
      <c r="B108" s="186" t="s">
        <v>266</v>
      </c>
      <c r="C108" s="289">
        <v>119.196</v>
      </c>
      <c r="D108" s="94" t="s">
        <v>21</v>
      </c>
      <c r="E108" s="94">
        <v>7.5750000000000002</v>
      </c>
      <c r="F108" s="95"/>
      <c r="G108" s="95"/>
      <c r="H108" s="95"/>
      <c r="I108" s="96"/>
      <c r="J108" s="95">
        <v>51010089</v>
      </c>
      <c r="K108" s="89" t="s">
        <v>267</v>
      </c>
      <c r="L108" s="95">
        <v>350</v>
      </c>
      <c r="M108" s="95">
        <v>0</v>
      </c>
      <c r="N108" s="289">
        <v>119.196</v>
      </c>
      <c r="O108" s="95"/>
      <c r="P108" s="289"/>
      <c r="Q108" s="95"/>
      <c r="R108" s="289"/>
      <c r="S108" s="96"/>
      <c r="T108" s="95"/>
      <c r="U108" s="181"/>
      <c r="V108" s="201" t="s">
        <v>4787</v>
      </c>
      <c r="W108" s="130">
        <v>1</v>
      </c>
      <c r="X108" s="93"/>
      <c r="Y108" s="168" t="s">
        <v>4789</v>
      </c>
      <c r="Z108" s="168" t="s">
        <v>4854</v>
      </c>
      <c r="AA108" s="202" t="s">
        <v>4789</v>
      </c>
    </row>
    <row r="109" spans="1:27" ht="24" x14ac:dyDescent="0.3">
      <c r="A109" s="95">
        <v>40103277</v>
      </c>
      <c r="B109" s="89" t="s">
        <v>268</v>
      </c>
      <c r="C109" s="288">
        <v>139.14388399999999</v>
      </c>
      <c r="D109" s="94" t="s">
        <v>11</v>
      </c>
      <c r="E109" s="94">
        <v>2.6960000000000002</v>
      </c>
      <c r="F109" s="95"/>
      <c r="G109" s="95"/>
      <c r="H109" s="95"/>
      <c r="I109" s="96"/>
      <c r="J109" s="95">
        <v>22010300</v>
      </c>
      <c r="K109" s="89" t="s">
        <v>269</v>
      </c>
      <c r="L109" s="95">
        <v>417</v>
      </c>
      <c r="M109" s="95">
        <v>0</v>
      </c>
      <c r="N109" s="288">
        <v>139.14388399999999</v>
      </c>
      <c r="O109" s="95"/>
      <c r="P109" s="289"/>
      <c r="Q109" s="95"/>
      <c r="R109" s="289"/>
      <c r="S109" s="96"/>
      <c r="T109" s="95"/>
      <c r="U109" s="181"/>
      <c r="V109" s="201" t="s">
        <v>75</v>
      </c>
      <c r="W109" s="130"/>
      <c r="X109" s="93" t="s">
        <v>200</v>
      </c>
      <c r="Y109" s="168" t="s">
        <v>6124</v>
      </c>
      <c r="Z109" s="168" t="s">
        <v>6125</v>
      </c>
      <c r="AA109" s="202" t="s">
        <v>6126</v>
      </c>
    </row>
    <row r="110" spans="1:27" x14ac:dyDescent="0.3">
      <c r="A110" s="95">
        <v>40103285</v>
      </c>
      <c r="B110" s="89" t="s">
        <v>270</v>
      </c>
      <c r="C110" s="291">
        <v>59.597999999999999</v>
      </c>
      <c r="D110" s="94" t="s">
        <v>15</v>
      </c>
      <c r="E110" s="94">
        <v>2.4369999999999998</v>
      </c>
      <c r="F110" s="95"/>
      <c r="G110" s="95"/>
      <c r="H110" s="95"/>
      <c r="I110" s="96"/>
      <c r="J110" s="95">
        <v>51010470</v>
      </c>
      <c r="K110" s="89" t="s">
        <v>270</v>
      </c>
      <c r="L110" s="95">
        <v>175</v>
      </c>
      <c r="M110" s="95">
        <v>0</v>
      </c>
      <c r="N110" s="291">
        <v>59.597999999999999</v>
      </c>
      <c r="O110" s="95"/>
      <c r="P110" s="289"/>
      <c r="Q110" s="95"/>
      <c r="R110" s="289"/>
      <c r="S110" s="96"/>
      <c r="T110" s="95"/>
      <c r="U110" s="181"/>
      <c r="V110" s="201" t="s">
        <v>4787</v>
      </c>
      <c r="W110" s="130">
        <v>1</v>
      </c>
      <c r="X110" s="93"/>
      <c r="Y110" s="168" t="s">
        <v>4789</v>
      </c>
      <c r="Z110" s="168" t="s">
        <v>4854</v>
      </c>
      <c r="AA110" s="202" t="s">
        <v>4789</v>
      </c>
    </row>
    <row r="111" spans="1:27" ht="24" x14ac:dyDescent="0.3">
      <c r="A111" s="91">
        <v>40103307</v>
      </c>
      <c r="B111" s="93" t="s">
        <v>271</v>
      </c>
      <c r="C111" s="289">
        <v>102.16800000000001</v>
      </c>
      <c r="D111" s="94" t="s">
        <v>32</v>
      </c>
      <c r="E111" s="94">
        <v>5.7</v>
      </c>
      <c r="F111" s="95"/>
      <c r="G111" s="95"/>
      <c r="H111" s="95"/>
      <c r="I111" s="96"/>
      <c r="J111" s="95">
        <v>22010130</v>
      </c>
      <c r="K111" s="89" t="s">
        <v>272</v>
      </c>
      <c r="L111" s="95">
        <v>300</v>
      </c>
      <c r="M111" s="95">
        <v>0</v>
      </c>
      <c r="N111" s="289">
        <v>102.16800000000001</v>
      </c>
      <c r="O111" s="95"/>
      <c r="P111" s="289"/>
      <c r="Q111" s="95"/>
      <c r="R111" s="289"/>
      <c r="S111" s="96"/>
      <c r="T111" s="95"/>
      <c r="U111" s="181"/>
      <c r="V111" s="201" t="s">
        <v>4787</v>
      </c>
      <c r="W111" s="130">
        <v>1</v>
      </c>
      <c r="X111" s="93"/>
      <c r="Y111" s="168" t="s">
        <v>4789</v>
      </c>
      <c r="Z111" s="168" t="s">
        <v>4854</v>
      </c>
      <c r="AA111" s="202" t="s">
        <v>4789</v>
      </c>
    </row>
    <row r="112" spans="1:27" x14ac:dyDescent="0.3">
      <c r="A112" s="185">
        <v>40103315</v>
      </c>
      <c r="B112" s="186" t="s">
        <v>273</v>
      </c>
      <c r="C112" s="288">
        <v>219.10679999999999</v>
      </c>
      <c r="D112" s="94" t="s">
        <v>32</v>
      </c>
      <c r="E112" s="94">
        <v>9.6</v>
      </c>
      <c r="F112" s="95"/>
      <c r="G112" s="95"/>
      <c r="H112" s="95"/>
      <c r="I112" s="96"/>
      <c r="J112" s="95">
        <v>22010130</v>
      </c>
      <c r="K112" s="89" t="s">
        <v>273</v>
      </c>
      <c r="L112" s="95">
        <v>600</v>
      </c>
      <c r="M112" s="95">
        <v>0</v>
      </c>
      <c r="N112" s="288">
        <v>219.10679999999999</v>
      </c>
      <c r="O112" s="95"/>
      <c r="P112" s="289"/>
      <c r="Q112" s="95"/>
      <c r="R112" s="289"/>
      <c r="S112" s="96"/>
      <c r="T112" s="95"/>
      <c r="U112" s="181"/>
      <c r="V112" s="201" t="s">
        <v>4787</v>
      </c>
      <c r="W112" s="130">
        <v>1</v>
      </c>
      <c r="X112" s="93"/>
      <c r="Y112" s="168" t="s">
        <v>4789</v>
      </c>
      <c r="Z112" s="168" t="s">
        <v>4854</v>
      </c>
      <c r="AA112" s="202" t="s">
        <v>4789</v>
      </c>
    </row>
    <row r="113" spans="1:27" x14ac:dyDescent="0.3">
      <c r="A113" s="95">
        <v>40103323</v>
      </c>
      <c r="B113" s="89" t="s">
        <v>274</v>
      </c>
      <c r="C113" s="287">
        <v>219.10679999999999</v>
      </c>
      <c r="D113" s="94" t="s">
        <v>32</v>
      </c>
      <c r="E113" s="94">
        <v>9.6</v>
      </c>
      <c r="F113" s="95"/>
      <c r="G113" s="95"/>
      <c r="H113" s="95"/>
      <c r="I113" s="96"/>
      <c r="J113" s="95">
        <v>22010130</v>
      </c>
      <c r="K113" s="89" t="s">
        <v>274</v>
      </c>
      <c r="L113" s="95">
        <v>600</v>
      </c>
      <c r="M113" s="95">
        <v>0</v>
      </c>
      <c r="N113" s="287">
        <v>219.10679999999999</v>
      </c>
      <c r="O113" s="95"/>
      <c r="P113" s="289"/>
      <c r="Q113" s="95"/>
      <c r="R113" s="289"/>
      <c r="S113" s="96"/>
      <c r="T113" s="95"/>
      <c r="U113" s="181"/>
      <c r="V113" s="201" t="s">
        <v>4787</v>
      </c>
      <c r="W113" s="130">
        <v>1</v>
      </c>
      <c r="X113" s="93"/>
      <c r="Y113" s="168" t="s">
        <v>4789</v>
      </c>
      <c r="Z113" s="168" t="s">
        <v>4854</v>
      </c>
      <c r="AA113" s="202" t="s">
        <v>4789</v>
      </c>
    </row>
    <row r="114" spans="1:27" x14ac:dyDescent="0.3">
      <c r="A114" s="95">
        <v>40103331</v>
      </c>
      <c r="B114" s="89" t="s">
        <v>275</v>
      </c>
      <c r="C114" s="287">
        <v>438.21359999999999</v>
      </c>
      <c r="D114" s="94" t="s">
        <v>34</v>
      </c>
      <c r="E114" s="94">
        <v>19.2</v>
      </c>
      <c r="F114" s="95"/>
      <c r="G114" s="95"/>
      <c r="H114" s="95"/>
      <c r="I114" s="96"/>
      <c r="J114" s="95">
        <v>22010130</v>
      </c>
      <c r="K114" s="89" t="s">
        <v>275</v>
      </c>
      <c r="L114" s="95">
        <v>1200</v>
      </c>
      <c r="M114" s="95">
        <v>0</v>
      </c>
      <c r="N114" s="287">
        <v>438.21359999999999</v>
      </c>
      <c r="O114" s="95"/>
      <c r="P114" s="289"/>
      <c r="Q114" s="95"/>
      <c r="R114" s="289"/>
      <c r="S114" s="96"/>
      <c r="T114" s="95"/>
      <c r="U114" s="181"/>
      <c r="V114" s="201" t="s">
        <v>75</v>
      </c>
      <c r="W114" s="130"/>
      <c r="X114" s="93" t="s">
        <v>200</v>
      </c>
      <c r="Y114" s="168" t="s">
        <v>6127</v>
      </c>
      <c r="Z114" s="168" t="s">
        <v>6128</v>
      </c>
      <c r="AA114" s="202" t="s">
        <v>6129</v>
      </c>
    </row>
    <row r="115" spans="1:27" x14ac:dyDescent="0.3">
      <c r="A115" s="91">
        <v>40103340</v>
      </c>
      <c r="B115" s="93" t="s">
        <v>276</v>
      </c>
      <c r="C115" s="291">
        <v>73.540000000000006</v>
      </c>
      <c r="D115" s="94" t="s">
        <v>15</v>
      </c>
      <c r="E115" s="94">
        <v>4.5</v>
      </c>
      <c r="F115" s="95"/>
      <c r="G115" s="95"/>
      <c r="H115" s="95"/>
      <c r="I115" s="96"/>
      <c r="J115" s="95">
        <v>40103340</v>
      </c>
      <c r="K115" s="89" t="s">
        <v>276</v>
      </c>
      <c r="L115" s="95">
        <v>279</v>
      </c>
      <c r="M115" s="95">
        <v>0</v>
      </c>
      <c r="N115" s="291">
        <v>73.540000000000006</v>
      </c>
      <c r="O115" s="95">
        <v>107</v>
      </c>
      <c r="P115" s="289">
        <v>32.26</v>
      </c>
      <c r="Q115" s="95">
        <v>172</v>
      </c>
      <c r="R115" s="289">
        <v>41.28</v>
      </c>
      <c r="S115" s="96"/>
      <c r="T115" s="95"/>
      <c r="U115" s="181"/>
      <c r="V115" s="201" t="s">
        <v>4787</v>
      </c>
      <c r="W115" s="130">
        <v>1</v>
      </c>
      <c r="X115" s="93"/>
      <c r="Y115" s="168" t="s">
        <v>4789</v>
      </c>
      <c r="Z115" s="168" t="s">
        <v>4854</v>
      </c>
      <c r="AA115" s="202" t="s">
        <v>4789</v>
      </c>
    </row>
    <row r="116" spans="1:27" x14ac:dyDescent="0.3">
      <c r="A116" s="185">
        <v>40103358</v>
      </c>
      <c r="B116" s="186" t="s">
        <v>277</v>
      </c>
      <c r="C116" s="289">
        <v>176.83</v>
      </c>
      <c r="D116" s="94" t="s">
        <v>32</v>
      </c>
      <c r="E116" s="94">
        <v>4.8</v>
      </c>
      <c r="F116" s="95"/>
      <c r="G116" s="95"/>
      <c r="H116" s="95"/>
      <c r="I116" s="96"/>
      <c r="J116" s="95">
        <v>40103358</v>
      </c>
      <c r="K116" s="89" t="s">
        <v>277</v>
      </c>
      <c r="L116" s="95">
        <v>624</v>
      </c>
      <c r="M116" s="95">
        <v>0</v>
      </c>
      <c r="N116" s="289">
        <v>176.83</v>
      </c>
      <c r="O116" s="95">
        <v>440</v>
      </c>
      <c r="P116" s="289">
        <v>132.66999999999999</v>
      </c>
      <c r="Q116" s="95">
        <v>184</v>
      </c>
      <c r="R116" s="289">
        <v>44.16</v>
      </c>
      <c r="S116" s="96"/>
      <c r="T116" s="95"/>
      <c r="U116" s="181"/>
      <c r="V116" s="201" t="s">
        <v>4787</v>
      </c>
      <c r="W116" s="130">
        <v>1</v>
      </c>
      <c r="X116" s="93"/>
      <c r="Y116" s="168" t="s">
        <v>4789</v>
      </c>
      <c r="Z116" s="168" t="s">
        <v>4854</v>
      </c>
      <c r="AA116" s="202" t="s">
        <v>4789</v>
      </c>
    </row>
    <row r="117" spans="1:27" x14ac:dyDescent="0.3">
      <c r="A117" s="95">
        <v>40103366</v>
      </c>
      <c r="B117" s="89" t="s">
        <v>278</v>
      </c>
      <c r="C117" s="289">
        <v>292.16000000000003</v>
      </c>
      <c r="D117" s="94" t="s">
        <v>35</v>
      </c>
      <c r="E117" s="94">
        <v>16.8</v>
      </c>
      <c r="F117" s="95"/>
      <c r="G117" s="95"/>
      <c r="H117" s="95"/>
      <c r="I117" s="96"/>
      <c r="J117" s="95">
        <v>40103366</v>
      </c>
      <c r="K117" s="89" t="s">
        <v>278</v>
      </c>
      <c r="L117" s="95">
        <v>1217</v>
      </c>
      <c r="M117" s="95">
        <v>0</v>
      </c>
      <c r="N117" s="289">
        <v>292.16000000000003</v>
      </c>
      <c r="O117" s="95">
        <v>573</v>
      </c>
      <c r="P117" s="289">
        <v>137.6</v>
      </c>
      <c r="Q117" s="95">
        <v>644</v>
      </c>
      <c r="R117" s="289">
        <v>154.56</v>
      </c>
      <c r="S117" s="96"/>
      <c r="T117" s="95"/>
      <c r="U117" s="181"/>
      <c r="V117" s="201" t="s">
        <v>4787</v>
      </c>
      <c r="W117" s="130">
        <v>1</v>
      </c>
      <c r="X117" s="93"/>
      <c r="Y117" s="168" t="s">
        <v>4789</v>
      </c>
      <c r="Z117" s="168" t="s">
        <v>4854</v>
      </c>
      <c r="AA117" s="202" t="s">
        <v>4789</v>
      </c>
    </row>
    <row r="118" spans="1:27" ht="36" x14ac:dyDescent="0.3">
      <c r="A118" s="95">
        <v>40103374</v>
      </c>
      <c r="B118" s="89" t="s">
        <v>279</v>
      </c>
      <c r="C118" s="288">
        <v>83.415508000000003</v>
      </c>
      <c r="D118" s="94" t="s">
        <v>15</v>
      </c>
      <c r="E118" s="94">
        <v>3.9</v>
      </c>
      <c r="F118" s="95"/>
      <c r="G118" s="95"/>
      <c r="H118" s="95"/>
      <c r="I118" s="96"/>
      <c r="J118" s="95">
        <v>22010211</v>
      </c>
      <c r="K118" s="89" t="s">
        <v>280</v>
      </c>
      <c r="L118" s="95">
        <v>250</v>
      </c>
      <c r="M118" s="95">
        <v>0</v>
      </c>
      <c r="N118" s="288">
        <v>83.415508000000003</v>
      </c>
      <c r="O118" s="95"/>
      <c r="P118" s="289"/>
      <c r="Q118" s="95"/>
      <c r="R118" s="289"/>
      <c r="S118" s="96"/>
      <c r="T118" s="95"/>
      <c r="U118" s="181"/>
      <c r="V118" s="201" t="s">
        <v>4787</v>
      </c>
      <c r="W118" s="130">
        <v>1</v>
      </c>
      <c r="X118" s="93"/>
      <c r="Y118" s="168" t="s">
        <v>4789</v>
      </c>
      <c r="Z118" s="168" t="s">
        <v>4854</v>
      </c>
      <c r="AA118" s="202" t="s">
        <v>4789</v>
      </c>
    </row>
    <row r="119" spans="1:27" ht="36" x14ac:dyDescent="0.3">
      <c r="A119" s="91">
        <v>40103382</v>
      </c>
      <c r="B119" s="93" t="s">
        <v>281</v>
      </c>
      <c r="C119" s="287">
        <v>83.415508000000003</v>
      </c>
      <c r="D119" s="94" t="s">
        <v>11</v>
      </c>
      <c r="E119" s="94">
        <v>9.1349999999999998</v>
      </c>
      <c r="F119" s="95"/>
      <c r="G119" s="95"/>
      <c r="H119" s="95"/>
      <c r="I119" s="96"/>
      <c r="J119" s="95">
        <v>22010211</v>
      </c>
      <c r="K119" s="89" t="s">
        <v>280</v>
      </c>
      <c r="L119" s="95">
        <v>250</v>
      </c>
      <c r="M119" s="95">
        <v>0</v>
      </c>
      <c r="N119" s="287">
        <v>83.415508000000003</v>
      </c>
      <c r="O119" s="95"/>
      <c r="P119" s="289"/>
      <c r="Q119" s="95"/>
      <c r="R119" s="289"/>
      <c r="S119" s="96"/>
      <c r="T119" s="95"/>
      <c r="U119" s="181"/>
      <c r="V119" s="201" t="s">
        <v>4787</v>
      </c>
      <c r="W119" s="130">
        <v>1</v>
      </c>
      <c r="X119" s="93"/>
      <c r="Y119" s="168" t="s">
        <v>4789</v>
      </c>
      <c r="Z119" s="168" t="s">
        <v>4854</v>
      </c>
      <c r="AA119" s="202" t="s">
        <v>4789</v>
      </c>
    </row>
    <row r="120" spans="1:27" ht="36" x14ac:dyDescent="0.3">
      <c r="A120" s="185">
        <v>40103390</v>
      </c>
      <c r="B120" s="186" t="s">
        <v>282</v>
      </c>
      <c r="C120" s="287">
        <v>83.415508000000003</v>
      </c>
      <c r="D120" s="94" t="s">
        <v>35</v>
      </c>
      <c r="E120" s="94">
        <v>24</v>
      </c>
      <c r="F120" s="95"/>
      <c r="G120" s="95"/>
      <c r="H120" s="95"/>
      <c r="I120" s="96"/>
      <c r="J120" s="95">
        <v>22010211</v>
      </c>
      <c r="K120" s="89" t="s">
        <v>280</v>
      </c>
      <c r="L120" s="95">
        <v>250</v>
      </c>
      <c r="M120" s="95">
        <v>0</v>
      </c>
      <c r="N120" s="287">
        <v>83.415508000000003</v>
      </c>
      <c r="O120" s="95"/>
      <c r="P120" s="289"/>
      <c r="Q120" s="95"/>
      <c r="R120" s="289"/>
      <c r="S120" s="96"/>
      <c r="T120" s="95"/>
      <c r="U120" s="181"/>
      <c r="V120" s="201" t="s">
        <v>4787</v>
      </c>
      <c r="W120" s="130">
        <v>1</v>
      </c>
      <c r="X120" s="93"/>
      <c r="Y120" s="168" t="s">
        <v>4789</v>
      </c>
      <c r="Z120" s="168" t="s">
        <v>4854</v>
      </c>
      <c r="AA120" s="202" t="s">
        <v>4789</v>
      </c>
    </row>
    <row r="121" spans="1:27" x14ac:dyDescent="0.3">
      <c r="A121" s="95">
        <v>40103404</v>
      </c>
      <c r="B121" s="89" t="s">
        <v>283</v>
      </c>
      <c r="C121" s="291">
        <v>70.836480000000009</v>
      </c>
      <c r="D121" s="94" t="s">
        <v>15</v>
      </c>
      <c r="E121" s="94">
        <v>3.0870000000000002</v>
      </c>
      <c r="F121" s="95"/>
      <c r="G121" s="95"/>
      <c r="H121" s="95"/>
      <c r="I121" s="96"/>
      <c r="J121" s="95">
        <v>51010488</v>
      </c>
      <c r="K121" s="89" t="s">
        <v>283</v>
      </c>
      <c r="L121" s="95">
        <v>208</v>
      </c>
      <c r="M121" s="95">
        <v>0</v>
      </c>
      <c r="N121" s="291">
        <v>70.836480000000009</v>
      </c>
      <c r="O121" s="95"/>
      <c r="P121" s="289"/>
      <c r="Q121" s="95"/>
      <c r="R121" s="289"/>
      <c r="S121" s="96"/>
      <c r="T121" s="95"/>
      <c r="U121" s="181"/>
      <c r="V121" s="201" t="s">
        <v>4787</v>
      </c>
      <c r="W121" s="130">
        <v>1</v>
      </c>
      <c r="X121" s="93"/>
      <c r="Y121" s="168" t="s">
        <v>4789</v>
      </c>
      <c r="Z121" s="168" t="s">
        <v>4854</v>
      </c>
      <c r="AA121" s="202" t="s">
        <v>4789</v>
      </c>
    </row>
    <row r="122" spans="1:27" x14ac:dyDescent="0.3">
      <c r="A122" s="95">
        <v>40103412</v>
      </c>
      <c r="B122" s="89" t="s">
        <v>284</v>
      </c>
      <c r="C122" s="289">
        <v>10.216800000000001</v>
      </c>
      <c r="D122" s="94" t="s">
        <v>9</v>
      </c>
      <c r="E122" s="94">
        <v>6.5000000000000002E-2</v>
      </c>
      <c r="F122" s="95"/>
      <c r="G122" s="95"/>
      <c r="H122" s="95"/>
      <c r="I122" s="96"/>
      <c r="J122" s="95">
        <v>51010119</v>
      </c>
      <c r="K122" s="89" t="s">
        <v>284</v>
      </c>
      <c r="L122" s="95">
        <v>30</v>
      </c>
      <c r="M122" s="95">
        <v>0</v>
      </c>
      <c r="N122" s="289">
        <v>10.216800000000001</v>
      </c>
      <c r="O122" s="95"/>
      <c r="P122" s="289"/>
      <c r="Q122" s="95"/>
      <c r="R122" s="289"/>
      <c r="S122" s="96"/>
      <c r="T122" s="95"/>
      <c r="U122" s="181"/>
      <c r="V122" s="201" t="s">
        <v>4787</v>
      </c>
      <c r="W122" s="130">
        <v>1</v>
      </c>
      <c r="X122" s="93"/>
      <c r="Y122" s="168" t="s">
        <v>4789</v>
      </c>
      <c r="Z122" s="168" t="s">
        <v>4854</v>
      </c>
      <c r="AA122" s="202" t="s">
        <v>4789</v>
      </c>
    </row>
    <row r="123" spans="1:27" s="335" customFormat="1" ht="24" x14ac:dyDescent="0.3">
      <c r="A123" s="185">
        <v>40103439</v>
      </c>
      <c r="B123" s="93" t="s">
        <v>6234</v>
      </c>
      <c r="C123" s="288">
        <v>30.650400000000005</v>
      </c>
      <c r="D123" s="90" t="s">
        <v>18</v>
      </c>
      <c r="E123" s="90">
        <v>0.78</v>
      </c>
      <c r="F123" s="91"/>
      <c r="G123" s="91"/>
      <c r="H123" s="91"/>
      <c r="I123" s="92"/>
      <c r="J123" s="91">
        <v>51010127</v>
      </c>
      <c r="K123" s="93" t="s">
        <v>285</v>
      </c>
      <c r="L123" s="91">
        <v>90</v>
      </c>
      <c r="M123" s="91">
        <v>0</v>
      </c>
      <c r="N123" s="288">
        <v>30.650400000000005</v>
      </c>
      <c r="O123" s="91"/>
      <c r="P123" s="288"/>
      <c r="Q123" s="91"/>
      <c r="R123" s="288"/>
      <c r="S123" s="92"/>
      <c r="T123" s="91"/>
      <c r="U123" s="91"/>
      <c r="V123" s="201" t="s">
        <v>4787</v>
      </c>
      <c r="W123" s="130">
        <v>1</v>
      </c>
      <c r="X123" s="350"/>
      <c r="Y123" s="168" t="s">
        <v>4789</v>
      </c>
      <c r="Z123" s="168" t="s">
        <v>4854</v>
      </c>
      <c r="AA123" s="202" t="s">
        <v>4789</v>
      </c>
    </row>
    <row r="124" spans="1:27" x14ac:dyDescent="0.3">
      <c r="A124" s="91">
        <v>40103447</v>
      </c>
      <c r="B124" s="93" t="s">
        <v>286</v>
      </c>
      <c r="C124" s="289">
        <v>6.8112000000000004</v>
      </c>
      <c r="D124" s="94" t="s">
        <v>9</v>
      </c>
      <c r="E124" s="94">
        <v>9.0999999999999998E-2</v>
      </c>
      <c r="F124" s="95"/>
      <c r="G124" s="95"/>
      <c r="H124" s="95"/>
      <c r="I124" s="96"/>
      <c r="J124" s="95">
        <v>51010135</v>
      </c>
      <c r="K124" s="89" t="s">
        <v>287</v>
      </c>
      <c r="L124" s="95">
        <v>20</v>
      </c>
      <c r="M124" s="95">
        <v>0</v>
      </c>
      <c r="N124" s="289">
        <v>6.8112000000000004</v>
      </c>
      <c r="O124" s="95"/>
      <c r="P124" s="289"/>
      <c r="Q124" s="95"/>
      <c r="R124" s="289"/>
      <c r="S124" s="96"/>
      <c r="T124" s="95"/>
      <c r="U124" s="181"/>
      <c r="V124" s="201" t="s">
        <v>4787</v>
      </c>
      <c r="W124" s="130">
        <v>1</v>
      </c>
      <c r="X124" s="93"/>
      <c r="Y124" s="168" t="s">
        <v>4789</v>
      </c>
      <c r="Z124" s="168" t="s">
        <v>4854</v>
      </c>
      <c r="AA124" s="202" t="s">
        <v>4789</v>
      </c>
    </row>
    <row r="125" spans="1:27" s="116" customFormat="1" x14ac:dyDescent="0.3">
      <c r="A125" s="185">
        <v>40103455</v>
      </c>
      <c r="B125" s="93" t="s">
        <v>288</v>
      </c>
      <c r="C125" s="288">
        <v>47.04</v>
      </c>
      <c r="D125" s="90" t="s">
        <v>18</v>
      </c>
      <c r="E125" s="90">
        <v>1.462</v>
      </c>
      <c r="F125" s="91"/>
      <c r="G125" s="91"/>
      <c r="H125" s="91"/>
      <c r="I125" s="92"/>
      <c r="J125" s="91">
        <v>40103455</v>
      </c>
      <c r="K125" s="93" t="s">
        <v>288</v>
      </c>
      <c r="L125" s="91">
        <f>N125/0.24</f>
        <v>196</v>
      </c>
      <c r="M125" s="91">
        <v>0</v>
      </c>
      <c r="N125" s="288">
        <v>47.04</v>
      </c>
      <c r="O125" s="91">
        <v>140</v>
      </c>
      <c r="P125" s="288">
        <v>33.6</v>
      </c>
      <c r="Q125" s="91">
        <v>56</v>
      </c>
      <c r="R125" s="288">
        <v>13.44</v>
      </c>
      <c r="S125" s="92"/>
      <c r="T125" s="91"/>
      <c r="U125" s="180"/>
      <c r="V125" s="201" t="s">
        <v>4787</v>
      </c>
      <c r="W125" s="130">
        <v>1</v>
      </c>
      <c r="X125" s="93"/>
      <c r="Y125" s="168" t="s">
        <v>4789</v>
      </c>
      <c r="Z125" s="168" t="s">
        <v>4854</v>
      </c>
      <c r="AA125" s="202" t="s">
        <v>4789</v>
      </c>
    </row>
    <row r="126" spans="1:27" x14ac:dyDescent="0.3">
      <c r="A126" s="95">
        <v>40103463</v>
      </c>
      <c r="B126" s="89" t="s">
        <v>289</v>
      </c>
      <c r="C126" s="289">
        <v>42.57</v>
      </c>
      <c r="D126" s="94" t="s">
        <v>18</v>
      </c>
      <c r="E126" s="94">
        <v>1.462</v>
      </c>
      <c r="F126" s="95"/>
      <c r="G126" s="95"/>
      <c r="H126" s="95"/>
      <c r="I126" s="96"/>
      <c r="J126" s="95">
        <v>51010399</v>
      </c>
      <c r="K126" s="89" t="s">
        <v>290</v>
      </c>
      <c r="L126" s="95">
        <v>125</v>
      </c>
      <c r="M126" s="95">
        <v>0</v>
      </c>
      <c r="N126" s="289">
        <v>42.57</v>
      </c>
      <c r="O126" s="95"/>
      <c r="P126" s="289"/>
      <c r="Q126" s="95"/>
      <c r="R126" s="289"/>
      <c r="S126" s="96"/>
      <c r="T126" s="95"/>
      <c r="U126" s="181"/>
      <c r="V126" s="201" t="s">
        <v>4787</v>
      </c>
      <c r="W126" s="130">
        <v>1</v>
      </c>
      <c r="X126" s="93"/>
      <c r="Y126" s="168" t="s">
        <v>4789</v>
      </c>
      <c r="Z126" s="168" t="s">
        <v>4854</v>
      </c>
      <c r="AA126" s="202" t="s">
        <v>4789</v>
      </c>
    </row>
    <row r="127" spans="1:27" ht="24" x14ac:dyDescent="0.3">
      <c r="A127" s="91">
        <v>40103480</v>
      </c>
      <c r="B127" s="93" t="s">
        <v>291</v>
      </c>
      <c r="C127" s="289">
        <v>34.055999999999997</v>
      </c>
      <c r="D127" s="94" t="s">
        <v>15</v>
      </c>
      <c r="E127" s="94">
        <v>0.97499999999999998</v>
      </c>
      <c r="F127" s="95"/>
      <c r="G127" s="95"/>
      <c r="H127" s="95"/>
      <c r="I127" s="96"/>
      <c r="J127" s="95">
        <v>51010186</v>
      </c>
      <c r="K127" s="89" t="s">
        <v>291</v>
      </c>
      <c r="L127" s="95">
        <v>100</v>
      </c>
      <c r="M127" s="95">
        <v>0</v>
      </c>
      <c r="N127" s="289">
        <v>34.055999999999997</v>
      </c>
      <c r="O127" s="95"/>
      <c r="P127" s="289"/>
      <c r="Q127" s="95"/>
      <c r="R127" s="289"/>
      <c r="S127" s="96"/>
      <c r="T127" s="95"/>
      <c r="U127" s="181"/>
      <c r="V127" s="201" t="s">
        <v>4787</v>
      </c>
      <c r="W127" s="130">
        <v>4</v>
      </c>
      <c r="X127" s="93"/>
      <c r="Y127" s="168" t="s">
        <v>4789</v>
      </c>
      <c r="Z127" s="168" t="s">
        <v>4854</v>
      </c>
      <c r="AA127" s="202" t="s">
        <v>4789</v>
      </c>
    </row>
    <row r="128" spans="1:27" ht="24" x14ac:dyDescent="0.3">
      <c r="A128" s="91">
        <v>40103498</v>
      </c>
      <c r="B128" s="93" t="s">
        <v>292</v>
      </c>
      <c r="C128" s="289">
        <v>160.41</v>
      </c>
      <c r="D128" s="94" t="s">
        <v>14</v>
      </c>
      <c r="E128" s="94">
        <v>6.5</v>
      </c>
      <c r="F128" s="95"/>
      <c r="G128" s="95"/>
      <c r="H128" s="95"/>
      <c r="I128" s="96"/>
      <c r="J128" s="95">
        <v>40103498</v>
      </c>
      <c r="K128" s="89" t="s">
        <v>292</v>
      </c>
      <c r="L128" s="95">
        <v>583</v>
      </c>
      <c r="M128" s="95">
        <v>0</v>
      </c>
      <c r="N128" s="289">
        <v>160.41</v>
      </c>
      <c r="O128" s="95">
        <v>333</v>
      </c>
      <c r="P128" s="289">
        <v>100.41</v>
      </c>
      <c r="Q128" s="95">
        <v>250</v>
      </c>
      <c r="R128" s="289">
        <v>60</v>
      </c>
      <c r="S128" s="96"/>
      <c r="T128" s="95"/>
      <c r="U128" s="181"/>
      <c r="V128" s="201" t="s">
        <v>4787</v>
      </c>
      <c r="W128" s="130">
        <v>1</v>
      </c>
      <c r="X128" s="93"/>
      <c r="Y128" s="168" t="s">
        <v>4789</v>
      </c>
      <c r="Z128" s="168" t="s">
        <v>4854</v>
      </c>
      <c r="AA128" s="202" t="s">
        <v>4789</v>
      </c>
    </row>
    <row r="129" spans="1:27" x14ac:dyDescent="0.3">
      <c r="A129" s="278">
        <v>40103501</v>
      </c>
      <c r="B129" s="279" t="s">
        <v>293</v>
      </c>
      <c r="C129" s="289">
        <v>10.216800000000001</v>
      </c>
      <c r="D129" s="94" t="s">
        <v>9</v>
      </c>
      <c r="E129" s="94">
        <v>0.158</v>
      </c>
      <c r="F129" s="95"/>
      <c r="G129" s="95"/>
      <c r="H129" s="95"/>
      <c r="I129" s="96"/>
      <c r="J129" s="95">
        <v>51010305</v>
      </c>
      <c r="K129" s="89" t="s">
        <v>294</v>
      </c>
      <c r="L129" s="95">
        <v>30</v>
      </c>
      <c r="M129" s="95">
        <v>0</v>
      </c>
      <c r="N129" s="289">
        <v>10.216800000000001</v>
      </c>
      <c r="O129" s="95"/>
      <c r="P129" s="289"/>
      <c r="Q129" s="95"/>
      <c r="R129" s="289"/>
      <c r="S129" s="96"/>
      <c r="T129" s="95"/>
      <c r="U129" s="181"/>
      <c r="V129" s="201" t="s">
        <v>4787</v>
      </c>
      <c r="W129" s="130">
        <v>1</v>
      </c>
      <c r="X129" s="93"/>
      <c r="Y129" s="168" t="s">
        <v>4789</v>
      </c>
      <c r="Z129" s="168" t="s">
        <v>4854</v>
      </c>
      <c r="AA129" s="202" t="s">
        <v>4789</v>
      </c>
    </row>
    <row r="130" spans="1:27" ht="24" x14ac:dyDescent="0.3">
      <c r="A130" s="95">
        <v>40103510</v>
      </c>
      <c r="B130" s="89" t="s">
        <v>295</v>
      </c>
      <c r="C130" s="288">
        <v>139.14388399999999</v>
      </c>
      <c r="D130" s="94" t="s">
        <v>11</v>
      </c>
      <c r="E130" s="94">
        <v>14</v>
      </c>
      <c r="F130" s="95"/>
      <c r="G130" s="95"/>
      <c r="H130" s="95"/>
      <c r="I130" s="96"/>
      <c r="J130" s="95">
        <v>22010270</v>
      </c>
      <c r="K130" s="89" t="s">
        <v>296</v>
      </c>
      <c r="L130" s="95">
        <v>417</v>
      </c>
      <c r="M130" s="95">
        <v>0</v>
      </c>
      <c r="N130" s="288">
        <v>139.14388399999999</v>
      </c>
      <c r="O130" s="95"/>
      <c r="P130" s="289"/>
      <c r="Q130" s="95"/>
      <c r="R130" s="289"/>
      <c r="S130" s="96"/>
      <c r="T130" s="95"/>
      <c r="U130" s="181"/>
      <c r="V130" s="201" t="s">
        <v>4787</v>
      </c>
      <c r="W130" s="130">
        <v>1</v>
      </c>
      <c r="X130" s="93"/>
      <c r="Y130" s="168" t="s">
        <v>4789</v>
      </c>
      <c r="Z130" s="168" t="s">
        <v>4854</v>
      </c>
      <c r="AA130" s="202" t="s">
        <v>4789</v>
      </c>
    </row>
    <row r="131" spans="1:27" ht="24" x14ac:dyDescent="0.3">
      <c r="A131" s="91">
        <v>40103528</v>
      </c>
      <c r="B131" s="93" t="s">
        <v>297</v>
      </c>
      <c r="C131" s="288">
        <v>333.67309799999998</v>
      </c>
      <c r="D131" s="94" t="s">
        <v>14</v>
      </c>
      <c r="E131" s="94">
        <v>30</v>
      </c>
      <c r="F131" s="95"/>
      <c r="G131" s="95"/>
      <c r="H131" s="95"/>
      <c r="I131" s="96"/>
      <c r="J131" s="95">
        <v>22010149</v>
      </c>
      <c r="K131" s="89" t="s">
        <v>298</v>
      </c>
      <c r="L131" s="95">
        <v>1000</v>
      </c>
      <c r="M131" s="95">
        <v>0</v>
      </c>
      <c r="N131" s="288">
        <v>333.67309799999998</v>
      </c>
      <c r="O131" s="95"/>
      <c r="P131" s="289"/>
      <c r="Q131" s="95"/>
      <c r="R131" s="289"/>
      <c r="S131" s="96"/>
      <c r="T131" s="95"/>
      <c r="U131" s="181"/>
      <c r="V131" s="201" t="s">
        <v>4787</v>
      </c>
      <c r="W131" s="130">
        <v>1</v>
      </c>
      <c r="X131" s="93"/>
      <c r="Y131" s="168" t="s">
        <v>4789</v>
      </c>
      <c r="Z131" s="168" t="s">
        <v>4854</v>
      </c>
      <c r="AA131" s="202" t="s">
        <v>4789</v>
      </c>
    </row>
    <row r="132" spans="1:27" ht="24" x14ac:dyDescent="0.3">
      <c r="A132" s="91">
        <v>40103536</v>
      </c>
      <c r="B132" s="93" t="s">
        <v>299</v>
      </c>
      <c r="C132" s="287">
        <v>333.67309799999998</v>
      </c>
      <c r="D132" s="94" t="s">
        <v>31</v>
      </c>
      <c r="E132" s="94">
        <v>32</v>
      </c>
      <c r="F132" s="95"/>
      <c r="G132" s="95"/>
      <c r="H132" s="95"/>
      <c r="I132" s="96"/>
      <c r="J132" s="95">
        <v>29020190</v>
      </c>
      <c r="K132" s="89" t="s">
        <v>300</v>
      </c>
      <c r="L132" s="95">
        <v>1000</v>
      </c>
      <c r="M132" s="95">
        <v>0</v>
      </c>
      <c r="N132" s="287">
        <v>333.67309799999998</v>
      </c>
      <c r="O132" s="95"/>
      <c r="P132" s="289"/>
      <c r="Q132" s="95"/>
      <c r="R132" s="289"/>
      <c r="S132" s="96"/>
      <c r="T132" s="95"/>
      <c r="U132" s="181"/>
      <c r="V132" s="201" t="s">
        <v>4787</v>
      </c>
      <c r="W132" s="130">
        <v>1</v>
      </c>
      <c r="X132" s="93"/>
      <c r="Y132" s="168" t="s">
        <v>4789</v>
      </c>
      <c r="Z132" s="168" t="s">
        <v>4854</v>
      </c>
      <c r="AA132" s="202" t="s">
        <v>4789</v>
      </c>
    </row>
    <row r="133" spans="1:27" x14ac:dyDescent="0.3">
      <c r="A133" s="278">
        <v>40103544</v>
      </c>
      <c r="B133" s="279" t="s">
        <v>301</v>
      </c>
      <c r="C133" s="291">
        <v>433.33</v>
      </c>
      <c r="D133" s="94" t="s">
        <v>31</v>
      </c>
      <c r="E133" s="94">
        <v>34</v>
      </c>
      <c r="F133" s="95"/>
      <c r="G133" s="95"/>
      <c r="H133" s="95"/>
      <c r="I133" s="96"/>
      <c r="J133" s="95">
        <v>40103544</v>
      </c>
      <c r="K133" s="89" t="s">
        <v>301</v>
      </c>
      <c r="L133" s="95">
        <v>1703</v>
      </c>
      <c r="M133" s="95">
        <v>0</v>
      </c>
      <c r="N133" s="291">
        <v>433.33</v>
      </c>
      <c r="O133" s="95">
        <v>400</v>
      </c>
      <c r="P133" s="289">
        <v>120.61</v>
      </c>
      <c r="Q133" s="95">
        <v>1303</v>
      </c>
      <c r="R133" s="289">
        <v>312.72000000000003</v>
      </c>
      <c r="S133" s="96"/>
      <c r="T133" s="95"/>
      <c r="U133" s="181"/>
      <c r="V133" s="201" t="s">
        <v>4787</v>
      </c>
      <c r="W133" s="130">
        <v>1</v>
      </c>
      <c r="X133" s="93"/>
      <c r="Y133" s="168" t="s">
        <v>4789</v>
      </c>
      <c r="Z133" s="168" t="s">
        <v>4854</v>
      </c>
      <c r="AA133" s="202" t="s">
        <v>4789</v>
      </c>
    </row>
    <row r="134" spans="1:27" x14ac:dyDescent="0.3">
      <c r="A134" s="95">
        <v>40103560</v>
      </c>
      <c r="B134" s="89" t="s">
        <v>302</v>
      </c>
      <c r="C134" s="287">
        <v>166.842082</v>
      </c>
      <c r="D134" s="94" t="s">
        <v>14</v>
      </c>
      <c r="E134" s="94">
        <v>6.5</v>
      </c>
      <c r="F134" s="95"/>
      <c r="G134" s="95"/>
      <c r="H134" s="95"/>
      <c r="I134" s="96"/>
      <c r="J134" s="95">
        <v>22010181</v>
      </c>
      <c r="K134" s="89" t="s">
        <v>303</v>
      </c>
      <c r="L134" s="95">
        <v>500</v>
      </c>
      <c r="M134" s="95">
        <v>0</v>
      </c>
      <c r="N134" s="287">
        <v>166.842082</v>
      </c>
      <c r="O134" s="95"/>
      <c r="P134" s="289"/>
      <c r="Q134" s="95"/>
      <c r="R134" s="289"/>
      <c r="S134" s="96"/>
      <c r="T134" s="95"/>
      <c r="U134" s="181"/>
      <c r="V134" s="201" t="s">
        <v>4787</v>
      </c>
      <c r="W134" s="130">
        <v>1</v>
      </c>
      <c r="X134" s="93"/>
      <c r="Y134" s="168" t="s">
        <v>4789</v>
      </c>
      <c r="Z134" s="168" t="s">
        <v>4854</v>
      </c>
      <c r="AA134" s="202" t="s">
        <v>4789</v>
      </c>
    </row>
    <row r="135" spans="1:27" ht="24" x14ac:dyDescent="0.3">
      <c r="A135" s="91">
        <v>40103579</v>
      </c>
      <c r="B135" s="93" t="s">
        <v>304</v>
      </c>
      <c r="C135" s="288">
        <v>83.415508000000003</v>
      </c>
      <c r="D135" s="94" t="s">
        <v>26</v>
      </c>
      <c r="E135" s="94">
        <v>7.95</v>
      </c>
      <c r="F135" s="95"/>
      <c r="G135" s="95"/>
      <c r="H135" s="95"/>
      <c r="I135" s="96"/>
      <c r="J135" s="95">
        <v>22010114</v>
      </c>
      <c r="K135" s="89" t="s">
        <v>305</v>
      </c>
      <c r="L135" s="95">
        <v>250</v>
      </c>
      <c r="M135" s="95">
        <v>0</v>
      </c>
      <c r="N135" s="288">
        <v>83.415508000000003</v>
      </c>
      <c r="O135" s="95"/>
      <c r="P135" s="289"/>
      <c r="Q135" s="95"/>
      <c r="R135" s="289"/>
      <c r="S135" s="96"/>
      <c r="T135" s="95"/>
      <c r="U135" s="181"/>
      <c r="V135" s="201" t="s">
        <v>4787</v>
      </c>
      <c r="W135" s="130">
        <v>1</v>
      </c>
      <c r="X135" s="93"/>
      <c r="Y135" s="168" t="s">
        <v>4789</v>
      </c>
      <c r="Z135" s="168" t="s">
        <v>4854</v>
      </c>
      <c r="AA135" s="202" t="s">
        <v>4789</v>
      </c>
    </row>
    <row r="136" spans="1:27" ht="36" x14ac:dyDescent="0.3">
      <c r="A136" s="91">
        <v>40103587</v>
      </c>
      <c r="B136" s="93" t="s">
        <v>306</v>
      </c>
      <c r="C136" s="291">
        <v>164.43</v>
      </c>
      <c r="D136" s="94" t="s">
        <v>26</v>
      </c>
      <c r="E136" s="94">
        <v>8.2509999999999994</v>
      </c>
      <c r="F136" s="95"/>
      <c r="G136" s="95"/>
      <c r="H136" s="95"/>
      <c r="I136" s="96"/>
      <c r="J136" s="95">
        <v>40103587</v>
      </c>
      <c r="K136" s="89" t="s">
        <v>306</v>
      </c>
      <c r="L136" s="95">
        <v>610</v>
      </c>
      <c r="M136" s="95">
        <v>0</v>
      </c>
      <c r="N136" s="291">
        <v>164.43</v>
      </c>
      <c r="O136" s="95">
        <v>293</v>
      </c>
      <c r="P136" s="289">
        <v>88.35</v>
      </c>
      <c r="Q136" s="95">
        <v>317</v>
      </c>
      <c r="R136" s="289">
        <v>76.08</v>
      </c>
      <c r="S136" s="96"/>
      <c r="T136" s="95"/>
      <c r="U136" s="181"/>
      <c r="V136" s="201" t="s">
        <v>4787</v>
      </c>
      <c r="W136" s="130">
        <v>3</v>
      </c>
      <c r="X136" s="93"/>
      <c r="Y136" s="168" t="s">
        <v>4789</v>
      </c>
      <c r="Z136" s="168" t="s">
        <v>4854</v>
      </c>
      <c r="AA136" s="202" t="s">
        <v>4789</v>
      </c>
    </row>
    <row r="137" spans="1:27" x14ac:dyDescent="0.3">
      <c r="A137" s="278">
        <v>40103595</v>
      </c>
      <c r="B137" s="279" t="s">
        <v>307</v>
      </c>
      <c r="C137" s="287">
        <v>83.415508000000003</v>
      </c>
      <c r="D137" s="94" t="s">
        <v>26</v>
      </c>
      <c r="E137" s="94">
        <v>7.65</v>
      </c>
      <c r="F137" s="95"/>
      <c r="G137" s="95"/>
      <c r="H137" s="95"/>
      <c r="I137" s="96"/>
      <c r="J137" s="95">
        <v>22010173</v>
      </c>
      <c r="K137" s="89" t="s">
        <v>308</v>
      </c>
      <c r="L137" s="95">
        <v>250</v>
      </c>
      <c r="M137" s="95">
        <v>0</v>
      </c>
      <c r="N137" s="287">
        <v>83.415508000000003</v>
      </c>
      <c r="O137" s="95"/>
      <c r="P137" s="289"/>
      <c r="Q137" s="95"/>
      <c r="R137" s="289"/>
      <c r="S137" s="96"/>
      <c r="T137" s="95"/>
      <c r="U137" s="181"/>
      <c r="V137" s="201" t="s">
        <v>4787</v>
      </c>
      <c r="W137" s="130">
        <v>1</v>
      </c>
      <c r="X137" s="93"/>
      <c r="Y137" s="168" t="s">
        <v>4789</v>
      </c>
      <c r="Z137" s="168" t="s">
        <v>4854</v>
      </c>
      <c r="AA137" s="202" t="s">
        <v>4789</v>
      </c>
    </row>
    <row r="138" spans="1:27" ht="24" x14ac:dyDescent="0.3">
      <c r="A138" s="278">
        <v>40103609</v>
      </c>
      <c r="B138" s="279" t="s">
        <v>309</v>
      </c>
      <c r="C138" s="287">
        <v>166.842082</v>
      </c>
      <c r="D138" s="94" t="s">
        <v>14</v>
      </c>
      <c r="E138" s="94">
        <v>9.19</v>
      </c>
      <c r="F138" s="95"/>
      <c r="G138" s="95"/>
      <c r="H138" s="95"/>
      <c r="I138" s="96"/>
      <c r="J138" s="95">
        <v>22010220</v>
      </c>
      <c r="K138" s="89" t="s">
        <v>310</v>
      </c>
      <c r="L138" s="95">
        <v>500</v>
      </c>
      <c r="M138" s="95">
        <v>0</v>
      </c>
      <c r="N138" s="287">
        <v>166.842082</v>
      </c>
      <c r="O138" s="95"/>
      <c r="P138" s="289"/>
      <c r="Q138" s="95"/>
      <c r="R138" s="289"/>
      <c r="S138" s="96"/>
      <c r="T138" s="95"/>
      <c r="U138" s="181"/>
      <c r="V138" s="201" t="s">
        <v>4787</v>
      </c>
      <c r="W138" s="130">
        <v>1</v>
      </c>
      <c r="X138" s="93"/>
      <c r="Y138" s="168" t="s">
        <v>4789</v>
      </c>
      <c r="Z138" s="168" t="s">
        <v>4854</v>
      </c>
      <c r="AA138" s="202" t="s">
        <v>4789</v>
      </c>
    </row>
    <row r="139" spans="1:27" ht="24" x14ac:dyDescent="0.3">
      <c r="A139" s="91">
        <v>40103617</v>
      </c>
      <c r="B139" s="93" t="s">
        <v>311</v>
      </c>
      <c r="C139" s="288">
        <v>166.842082</v>
      </c>
      <c r="D139" s="94" t="s">
        <v>26</v>
      </c>
      <c r="E139" s="94">
        <v>7.95</v>
      </c>
      <c r="F139" s="95"/>
      <c r="G139" s="95"/>
      <c r="H139" s="95"/>
      <c r="I139" s="96"/>
      <c r="J139" s="95">
        <v>22010165</v>
      </c>
      <c r="K139" s="89" t="s">
        <v>312</v>
      </c>
      <c r="L139" s="95">
        <v>500</v>
      </c>
      <c r="M139" s="95">
        <v>0</v>
      </c>
      <c r="N139" s="288">
        <v>166.842082</v>
      </c>
      <c r="O139" s="95"/>
      <c r="P139" s="289"/>
      <c r="Q139" s="95"/>
      <c r="R139" s="289"/>
      <c r="S139" s="96"/>
      <c r="T139" s="95"/>
      <c r="U139" s="181"/>
      <c r="V139" s="201" t="s">
        <v>4787</v>
      </c>
      <c r="W139" s="130">
        <v>1</v>
      </c>
      <c r="X139" s="93"/>
      <c r="Y139" s="168" t="s">
        <v>4789</v>
      </c>
      <c r="Z139" s="168" t="s">
        <v>4854</v>
      </c>
      <c r="AA139" s="202" t="s">
        <v>4789</v>
      </c>
    </row>
    <row r="140" spans="1:27" ht="24" x14ac:dyDescent="0.3">
      <c r="A140" s="91">
        <v>40103625</v>
      </c>
      <c r="B140" s="93" t="s">
        <v>313</v>
      </c>
      <c r="C140" s="287">
        <v>166.842082</v>
      </c>
      <c r="D140" s="94" t="s">
        <v>26</v>
      </c>
      <c r="E140" s="94">
        <v>7.95</v>
      </c>
      <c r="F140" s="95"/>
      <c r="G140" s="95"/>
      <c r="H140" s="95"/>
      <c r="I140" s="96"/>
      <c r="J140" s="95">
        <v>22010122</v>
      </c>
      <c r="K140" s="89" t="s">
        <v>314</v>
      </c>
      <c r="L140" s="95">
        <v>500</v>
      </c>
      <c r="M140" s="95">
        <v>0</v>
      </c>
      <c r="N140" s="287">
        <v>166.842082</v>
      </c>
      <c r="O140" s="95"/>
      <c r="P140" s="289"/>
      <c r="Q140" s="95"/>
      <c r="R140" s="289"/>
      <c r="S140" s="96"/>
      <c r="T140" s="95"/>
      <c r="U140" s="181"/>
      <c r="V140" s="201" t="s">
        <v>4787</v>
      </c>
      <c r="W140" s="130">
        <v>1</v>
      </c>
      <c r="X140" s="93"/>
      <c r="Y140" s="168" t="s">
        <v>4789</v>
      </c>
      <c r="Z140" s="168" t="s">
        <v>4854</v>
      </c>
      <c r="AA140" s="202" t="s">
        <v>4789</v>
      </c>
    </row>
    <row r="141" spans="1:27" x14ac:dyDescent="0.3">
      <c r="A141" s="95">
        <v>40103633</v>
      </c>
      <c r="B141" s="89" t="s">
        <v>315</v>
      </c>
      <c r="C141" s="287">
        <v>91.294499999999999</v>
      </c>
      <c r="D141" s="94" t="s">
        <v>14</v>
      </c>
      <c r="E141" s="94">
        <v>5.66</v>
      </c>
      <c r="F141" s="95"/>
      <c r="G141" s="95"/>
      <c r="H141" s="95"/>
      <c r="I141" s="96"/>
      <c r="J141" s="95">
        <v>50010115</v>
      </c>
      <c r="K141" s="89" t="s">
        <v>316</v>
      </c>
      <c r="L141" s="95">
        <v>250</v>
      </c>
      <c r="M141" s="95">
        <v>0</v>
      </c>
      <c r="N141" s="287">
        <v>91.294499999999999</v>
      </c>
      <c r="O141" s="95"/>
      <c r="P141" s="289"/>
      <c r="Q141" s="95"/>
      <c r="R141" s="289"/>
      <c r="S141" s="96"/>
      <c r="T141" s="95"/>
      <c r="U141" s="181"/>
      <c r="V141" s="201" t="s">
        <v>4787</v>
      </c>
      <c r="W141" s="130">
        <v>1</v>
      </c>
      <c r="X141" s="93"/>
      <c r="Y141" s="168" t="s">
        <v>4789</v>
      </c>
      <c r="Z141" s="168" t="s">
        <v>4854</v>
      </c>
      <c r="AA141" s="202" t="s">
        <v>4789</v>
      </c>
    </row>
    <row r="142" spans="1:27" x14ac:dyDescent="0.3">
      <c r="A142" s="278">
        <v>40103641</v>
      </c>
      <c r="B142" s="279" t="s">
        <v>317</v>
      </c>
      <c r="C142" s="291">
        <v>14.16</v>
      </c>
      <c r="D142" s="94" t="s">
        <v>9</v>
      </c>
      <c r="E142" s="94">
        <v>0.14899999999999999</v>
      </c>
      <c r="F142" s="95"/>
      <c r="G142" s="95"/>
      <c r="H142" s="95"/>
      <c r="I142" s="96"/>
      <c r="J142" s="95">
        <v>40103641</v>
      </c>
      <c r="K142" s="89" t="s">
        <v>317</v>
      </c>
      <c r="L142" s="95">
        <v>59</v>
      </c>
      <c r="M142" s="95">
        <v>0</v>
      </c>
      <c r="N142" s="291">
        <v>14.16</v>
      </c>
      <c r="O142" s="95">
        <v>53</v>
      </c>
      <c r="P142" s="289">
        <v>12.72</v>
      </c>
      <c r="Q142" s="95">
        <v>6</v>
      </c>
      <c r="R142" s="289">
        <v>1.44</v>
      </c>
      <c r="S142" s="96"/>
      <c r="T142" s="95"/>
      <c r="U142" s="181"/>
      <c r="V142" s="201" t="s">
        <v>4787</v>
      </c>
      <c r="W142" s="130">
        <v>1</v>
      </c>
      <c r="X142" s="93"/>
      <c r="Y142" s="168" t="s">
        <v>4789</v>
      </c>
      <c r="Z142" s="168" t="s">
        <v>4854</v>
      </c>
      <c r="AA142" s="202" t="s">
        <v>4789</v>
      </c>
    </row>
    <row r="143" spans="1:27" x14ac:dyDescent="0.3">
      <c r="A143" s="91">
        <v>40103650</v>
      </c>
      <c r="B143" s="93" t="s">
        <v>318</v>
      </c>
      <c r="C143" s="291">
        <v>67.92</v>
      </c>
      <c r="D143" s="94" t="s">
        <v>18</v>
      </c>
      <c r="E143" s="94">
        <v>3.7370000000000001</v>
      </c>
      <c r="F143" s="95"/>
      <c r="G143" s="95"/>
      <c r="H143" s="95"/>
      <c r="I143" s="96"/>
      <c r="J143" s="95">
        <v>40103650</v>
      </c>
      <c r="K143" s="89" t="s">
        <v>318</v>
      </c>
      <c r="L143" s="95">
        <v>283</v>
      </c>
      <c r="M143" s="95">
        <v>0</v>
      </c>
      <c r="N143" s="291">
        <v>67.92</v>
      </c>
      <c r="O143" s="95">
        <v>140</v>
      </c>
      <c r="P143" s="289">
        <v>33.6</v>
      </c>
      <c r="Q143" s="95">
        <v>143</v>
      </c>
      <c r="R143" s="289">
        <v>34.32</v>
      </c>
      <c r="S143" s="96"/>
      <c r="T143" s="95"/>
      <c r="U143" s="181"/>
      <c r="V143" s="201" t="s">
        <v>4787</v>
      </c>
      <c r="W143" s="130">
        <v>1</v>
      </c>
      <c r="X143" s="93"/>
      <c r="Y143" s="168" t="s">
        <v>4789</v>
      </c>
      <c r="Z143" s="168" t="s">
        <v>4854</v>
      </c>
      <c r="AA143" s="202" t="s">
        <v>4789</v>
      </c>
    </row>
    <row r="144" spans="1:27" x14ac:dyDescent="0.3">
      <c r="A144" s="91">
        <v>40103668</v>
      </c>
      <c r="B144" s="93" t="s">
        <v>319</v>
      </c>
      <c r="C144" s="291">
        <v>56.873519999999999</v>
      </c>
      <c r="D144" s="94" t="s">
        <v>21</v>
      </c>
      <c r="E144" s="94">
        <v>2.2749999999999999</v>
      </c>
      <c r="F144" s="95"/>
      <c r="G144" s="95"/>
      <c r="H144" s="95"/>
      <c r="I144" s="96"/>
      <c r="J144" s="95">
        <v>51010402</v>
      </c>
      <c r="K144" s="89" t="s">
        <v>319</v>
      </c>
      <c r="L144" s="95">
        <v>167</v>
      </c>
      <c r="M144" s="95">
        <v>0</v>
      </c>
      <c r="N144" s="291">
        <v>56.873519999999999</v>
      </c>
      <c r="O144" s="95"/>
      <c r="P144" s="289"/>
      <c r="Q144" s="95"/>
      <c r="R144" s="289"/>
      <c r="S144" s="96"/>
      <c r="T144" s="95"/>
      <c r="U144" s="181"/>
      <c r="V144" s="201" t="s">
        <v>4787</v>
      </c>
      <c r="W144" s="130">
        <v>1</v>
      </c>
      <c r="X144" s="93"/>
      <c r="Y144" s="168" t="s">
        <v>4789</v>
      </c>
      <c r="Z144" s="168" t="s">
        <v>4854</v>
      </c>
      <c r="AA144" s="202" t="s">
        <v>4789</v>
      </c>
    </row>
    <row r="145" spans="1:27" ht="24" x14ac:dyDescent="0.3">
      <c r="A145" s="95">
        <v>40103714</v>
      </c>
      <c r="B145" s="89" t="s">
        <v>3201</v>
      </c>
      <c r="C145" s="288">
        <v>68.400000000000006</v>
      </c>
      <c r="D145" s="127" t="s">
        <v>15</v>
      </c>
      <c r="E145" s="128">
        <v>4.6500000000000004</v>
      </c>
      <c r="F145" s="127"/>
      <c r="G145" s="127"/>
      <c r="H145" s="127"/>
      <c r="I145" s="127"/>
      <c r="J145" s="129">
        <v>40103714</v>
      </c>
      <c r="K145" s="126" t="s">
        <v>3201</v>
      </c>
      <c r="L145" s="127">
        <v>285.00000000000006</v>
      </c>
      <c r="M145" s="127">
        <v>0</v>
      </c>
      <c r="N145" s="288">
        <v>68.400000000000006</v>
      </c>
      <c r="O145" s="127">
        <v>107</v>
      </c>
      <c r="P145" s="288">
        <v>25.68</v>
      </c>
      <c r="Q145" s="130">
        <v>178</v>
      </c>
      <c r="R145" s="288">
        <v>42.72</v>
      </c>
      <c r="S145" s="127"/>
      <c r="T145" s="127"/>
      <c r="U145" s="183"/>
      <c r="V145" s="182" t="s">
        <v>75</v>
      </c>
      <c r="W145" s="91"/>
      <c r="X145" s="93" t="s">
        <v>1563</v>
      </c>
      <c r="Y145" s="168" t="s">
        <v>6130</v>
      </c>
      <c r="Z145" s="168" t="s">
        <v>6131</v>
      </c>
      <c r="AA145" s="202" t="s">
        <v>6129</v>
      </c>
    </row>
    <row r="146" spans="1:27" ht="24" x14ac:dyDescent="0.3">
      <c r="A146" s="278">
        <v>40103722</v>
      </c>
      <c r="B146" s="279" t="s">
        <v>320</v>
      </c>
      <c r="C146" s="289">
        <v>82.08</v>
      </c>
      <c r="D146" s="94" t="s">
        <v>11</v>
      </c>
      <c r="E146" s="94">
        <v>2.9249999999999998</v>
      </c>
      <c r="F146" s="95"/>
      <c r="G146" s="95"/>
      <c r="H146" s="95"/>
      <c r="I146" s="96"/>
      <c r="J146" s="95">
        <v>40103722</v>
      </c>
      <c r="K146" s="89" t="s">
        <v>320</v>
      </c>
      <c r="L146" s="95">
        <v>342</v>
      </c>
      <c r="M146" s="95">
        <v>0</v>
      </c>
      <c r="N146" s="289">
        <v>82.08</v>
      </c>
      <c r="O146" s="95">
        <v>230</v>
      </c>
      <c r="P146" s="289">
        <v>55.2</v>
      </c>
      <c r="Q146" s="95">
        <v>112</v>
      </c>
      <c r="R146" s="289">
        <v>26.88</v>
      </c>
      <c r="S146" s="96"/>
      <c r="T146" s="95"/>
      <c r="U146" s="181"/>
      <c r="V146" s="201" t="s">
        <v>4787</v>
      </c>
      <c r="W146" s="130">
        <v>1</v>
      </c>
      <c r="X146" s="93"/>
      <c r="Y146" s="168" t="s">
        <v>4789</v>
      </c>
      <c r="Z146" s="168" t="s">
        <v>4854</v>
      </c>
      <c r="AA146" s="202" t="s">
        <v>4789</v>
      </c>
    </row>
    <row r="147" spans="1:27" ht="24" x14ac:dyDescent="0.3">
      <c r="A147" s="91">
        <v>40103730</v>
      </c>
      <c r="B147" s="93" t="s">
        <v>321</v>
      </c>
      <c r="C147" s="288">
        <v>111.11370599999999</v>
      </c>
      <c r="D147" s="94" t="s">
        <v>11</v>
      </c>
      <c r="E147" s="94">
        <v>24</v>
      </c>
      <c r="F147" s="95"/>
      <c r="G147" s="95"/>
      <c r="H147" s="95"/>
      <c r="I147" s="96"/>
      <c r="J147" s="95">
        <v>22010262</v>
      </c>
      <c r="K147" s="89" t="s">
        <v>322</v>
      </c>
      <c r="L147" s="95">
        <v>333</v>
      </c>
      <c r="M147" s="95">
        <v>0</v>
      </c>
      <c r="N147" s="288">
        <v>111.11370599999999</v>
      </c>
      <c r="O147" s="95"/>
      <c r="P147" s="289"/>
      <c r="Q147" s="95"/>
      <c r="R147" s="289"/>
      <c r="S147" s="96"/>
      <c r="T147" s="95"/>
      <c r="U147" s="181"/>
      <c r="V147" s="201" t="s">
        <v>4787</v>
      </c>
      <c r="W147" s="130">
        <v>1</v>
      </c>
      <c r="X147" s="93"/>
      <c r="Y147" s="168" t="s">
        <v>4789</v>
      </c>
      <c r="Z147" s="168" t="s">
        <v>4854</v>
      </c>
      <c r="AA147" s="202" t="s">
        <v>4789</v>
      </c>
    </row>
    <row r="148" spans="1:27" x14ac:dyDescent="0.3">
      <c r="A148" s="91">
        <v>40103749</v>
      </c>
      <c r="B148" s="93" t="s">
        <v>323</v>
      </c>
      <c r="C148" s="289">
        <v>102.16800000000001</v>
      </c>
      <c r="D148" s="94" t="s">
        <v>11</v>
      </c>
      <c r="E148" s="94">
        <v>4.875</v>
      </c>
      <c r="F148" s="95"/>
      <c r="G148" s="95"/>
      <c r="H148" s="95"/>
      <c r="I148" s="96"/>
      <c r="J148" s="95">
        <v>51010283</v>
      </c>
      <c r="K148" s="89" t="s">
        <v>324</v>
      </c>
      <c r="L148" s="95">
        <v>300</v>
      </c>
      <c r="M148" s="95">
        <v>0</v>
      </c>
      <c r="N148" s="289">
        <v>102.16800000000001</v>
      </c>
      <c r="O148" s="95"/>
      <c r="P148" s="289"/>
      <c r="Q148" s="95"/>
      <c r="R148" s="289"/>
      <c r="S148" s="96"/>
      <c r="T148" s="95"/>
      <c r="U148" s="181"/>
      <c r="V148" s="201" t="s">
        <v>4787</v>
      </c>
      <c r="W148" s="130">
        <v>1</v>
      </c>
      <c r="X148" s="93"/>
      <c r="Y148" s="168" t="s">
        <v>4789</v>
      </c>
      <c r="Z148" s="168" t="s">
        <v>4854</v>
      </c>
      <c r="AA148" s="202" t="s">
        <v>4789</v>
      </c>
    </row>
    <row r="149" spans="1:27" ht="24" x14ac:dyDescent="0.3">
      <c r="A149" s="95">
        <v>40103757</v>
      </c>
      <c r="B149" s="89" t="s">
        <v>325</v>
      </c>
      <c r="C149" s="289">
        <v>259.21776</v>
      </c>
      <c r="D149" s="94" t="s">
        <v>14</v>
      </c>
      <c r="E149" s="94">
        <v>3.1259999999999999</v>
      </c>
      <c r="F149" s="95"/>
      <c r="G149" s="95"/>
      <c r="H149" s="95"/>
      <c r="I149" s="96"/>
      <c r="J149" s="95">
        <v>22010289</v>
      </c>
      <c r="K149" s="89" t="s">
        <v>326</v>
      </c>
      <c r="L149" s="95">
        <v>833</v>
      </c>
      <c r="M149" s="95">
        <v>0</v>
      </c>
      <c r="N149" s="289">
        <v>259.21776</v>
      </c>
      <c r="O149" s="95"/>
      <c r="P149" s="289"/>
      <c r="Q149" s="95"/>
      <c r="R149" s="289"/>
      <c r="S149" s="96"/>
      <c r="T149" s="95"/>
      <c r="U149" s="181"/>
      <c r="V149" s="201" t="s">
        <v>75</v>
      </c>
      <c r="W149" s="130"/>
      <c r="X149" s="93" t="s">
        <v>327</v>
      </c>
      <c r="Y149" s="168" t="s">
        <v>6127</v>
      </c>
      <c r="Z149" s="168" t="s">
        <v>6128</v>
      </c>
      <c r="AA149" s="202" t="s">
        <v>6129</v>
      </c>
    </row>
    <row r="150" spans="1:27" ht="24" x14ac:dyDescent="0.3">
      <c r="A150" s="278">
        <v>40103889</v>
      </c>
      <c r="B150" s="279" t="s">
        <v>328</v>
      </c>
      <c r="C150" s="291">
        <v>146.4</v>
      </c>
      <c r="D150" s="94" t="s">
        <v>34</v>
      </c>
      <c r="E150" s="94">
        <v>2</v>
      </c>
      <c r="F150" s="95"/>
      <c r="G150" s="95"/>
      <c r="H150" s="95"/>
      <c r="I150" s="96"/>
      <c r="J150" s="95">
        <v>40103889</v>
      </c>
      <c r="K150" s="89" t="s">
        <v>329</v>
      </c>
      <c r="L150" s="95">
        <v>610</v>
      </c>
      <c r="M150" s="95"/>
      <c r="N150" s="291">
        <v>146.4</v>
      </c>
      <c r="O150" s="95">
        <v>533</v>
      </c>
      <c r="P150" s="289">
        <v>127.92</v>
      </c>
      <c r="Q150" s="95">
        <v>77</v>
      </c>
      <c r="R150" s="289">
        <v>18.48</v>
      </c>
      <c r="S150" s="96"/>
      <c r="T150" s="95"/>
      <c r="U150" s="181"/>
      <c r="V150" s="201" t="s">
        <v>75</v>
      </c>
      <c r="W150" s="130"/>
      <c r="X150" s="93" t="s">
        <v>83</v>
      </c>
      <c r="Y150" s="168" t="s">
        <v>6127</v>
      </c>
      <c r="Z150" s="168" t="s">
        <v>6128</v>
      </c>
      <c r="AA150" s="202" t="s">
        <v>6129</v>
      </c>
    </row>
    <row r="151" spans="1:27" ht="24" x14ac:dyDescent="0.3">
      <c r="A151" s="91">
        <v>40103897</v>
      </c>
      <c r="B151" s="93" t="s">
        <v>330</v>
      </c>
      <c r="C151" s="289">
        <v>194.4</v>
      </c>
      <c r="D151" s="94" t="s">
        <v>20</v>
      </c>
      <c r="E151" s="94">
        <v>2</v>
      </c>
      <c r="F151" s="95"/>
      <c r="G151" s="95"/>
      <c r="H151" s="95"/>
      <c r="I151" s="96"/>
      <c r="J151" s="95">
        <v>40103897</v>
      </c>
      <c r="K151" s="89" t="s">
        <v>331</v>
      </c>
      <c r="L151" s="95">
        <v>810</v>
      </c>
      <c r="M151" s="95"/>
      <c r="N151" s="289">
        <v>194.4</v>
      </c>
      <c r="O151" s="95">
        <v>733</v>
      </c>
      <c r="P151" s="289">
        <v>175.92</v>
      </c>
      <c r="Q151" s="95">
        <v>77</v>
      </c>
      <c r="R151" s="289">
        <v>18.48</v>
      </c>
      <c r="S151" s="96"/>
      <c r="T151" s="95"/>
      <c r="U151" s="181"/>
      <c r="V151" s="201" t="s">
        <v>75</v>
      </c>
      <c r="W151" s="130"/>
      <c r="X151" s="93" t="s">
        <v>83</v>
      </c>
      <c r="Y151" s="168" t="s">
        <v>6127</v>
      </c>
      <c r="Z151" s="168" t="s">
        <v>6128</v>
      </c>
      <c r="AA151" s="202" t="s">
        <v>6129</v>
      </c>
    </row>
    <row r="152" spans="1:27" ht="24" x14ac:dyDescent="0.3">
      <c r="A152" s="91">
        <v>40104010</v>
      </c>
      <c r="B152" s="93" t="s">
        <v>332</v>
      </c>
      <c r="C152" s="289">
        <v>61.92</v>
      </c>
      <c r="D152" s="94" t="s">
        <v>12</v>
      </c>
      <c r="E152" s="94">
        <v>4.78</v>
      </c>
      <c r="F152" s="95"/>
      <c r="G152" s="95"/>
      <c r="H152" s="95"/>
      <c r="I152" s="96"/>
      <c r="J152" s="95">
        <v>25010131</v>
      </c>
      <c r="K152" s="89" t="s">
        <v>333</v>
      </c>
      <c r="L152" s="95">
        <v>250</v>
      </c>
      <c r="M152" s="95">
        <v>0</v>
      </c>
      <c r="N152" s="289">
        <v>61.92</v>
      </c>
      <c r="O152" s="95"/>
      <c r="P152" s="289"/>
      <c r="Q152" s="95"/>
      <c r="R152" s="289"/>
      <c r="S152" s="96"/>
      <c r="T152" s="95"/>
      <c r="U152" s="181"/>
      <c r="V152" s="201" t="s">
        <v>75</v>
      </c>
      <c r="W152" s="130"/>
      <c r="X152" s="93" t="s">
        <v>200</v>
      </c>
      <c r="Y152" s="168" t="s">
        <v>6127</v>
      </c>
      <c r="Z152" s="168" t="s">
        <v>6128</v>
      </c>
      <c r="AA152" s="202" t="s">
        <v>6129</v>
      </c>
    </row>
    <row r="153" spans="1:27" x14ac:dyDescent="0.3">
      <c r="A153" s="95">
        <v>40104028</v>
      </c>
      <c r="B153" s="89" t="s">
        <v>334</v>
      </c>
      <c r="C153" s="289">
        <v>14.860799999999999</v>
      </c>
      <c r="D153" s="94" t="s">
        <v>6</v>
      </c>
      <c r="E153" s="94">
        <v>1.04</v>
      </c>
      <c r="F153" s="95"/>
      <c r="G153" s="95"/>
      <c r="H153" s="95"/>
      <c r="I153" s="96"/>
      <c r="J153" s="95">
        <v>25010018</v>
      </c>
      <c r="K153" s="89" t="s">
        <v>334</v>
      </c>
      <c r="L153" s="95">
        <v>60</v>
      </c>
      <c r="M153" s="95">
        <v>0</v>
      </c>
      <c r="N153" s="289">
        <v>14.860799999999999</v>
      </c>
      <c r="O153" s="95"/>
      <c r="P153" s="289"/>
      <c r="Q153" s="95"/>
      <c r="R153" s="289"/>
      <c r="S153" s="96"/>
      <c r="T153" s="95"/>
      <c r="U153" s="181"/>
      <c r="V153" s="201" t="s">
        <v>4787</v>
      </c>
      <c r="W153" s="130">
        <v>1</v>
      </c>
      <c r="X153" s="93"/>
      <c r="Y153" s="168" t="s">
        <v>4789</v>
      </c>
      <c r="Z153" s="168" t="s">
        <v>4854</v>
      </c>
      <c r="AA153" s="202" t="s">
        <v>4789</v>
      </c>
    </row>
    <row r="154" spans="1:27" x14ac:dyDescent="0.3">
      <c r="A154" s="278">
        <v>40104036</v>
      </c>
      <c r="B154" s="279" t="s">
        <v>335</v>
      </c>
      <c r="C154" s="289">
        <v>16.84224</v>
      </c>
      <c r="D154" s="94" t="s">
        <v>6</v>
      </c>
      <c r="E154" s="94">
        <v>1.21</v>
      </c>
      <c r="F154" s="95"/>
      <c r="G154" s="95"/>
      <c r="H154" s="95"/>
      <c r="I154" s="96"/>
      <c r="J154" s="95">
        <v>25010026</v>
      </c>
      <c r="K154" s="89" t="s">
        <v>336</v>
      </c>
      <c r="L154" s="95">
        <v>68</v>
      </c>
      <c r="M154" s="95">
        <v>0</v>
      </c>
      <c r="N154" s="289">
        <v>16.84224</v>
      </c>
      <c r="O154" s="95"/>
      <c r="P154" s="289"/>
      <c r="Q154" s="95"/>
      <c r="R154" s="289"/>
      <c r="S154" s="96"/>
      <c r="T154" s="95"/>
      <c r="U154" s="181"/>
      <c r="V154" s="201" t="s">
        <v>4787</v>
      </c>
      <c r="W154" s="130">
        <v>1</v>
      </c>
      <c r="X154" s="93"/>
      <c r="Y154" s="168" t="s">
        <v>4789</v>
      </c>
      <c r="Z154" s="168" t="s">
        <v>4854</v>
      </c>
      <c r="AA154" s="202" t="s">
        <v>4789</v>
      </c>
    </row>
    <row r="155" spans="1:27" ht="36" x14ac:dyDescent="0.3">
      <c r="A155" s="91">
        <v>40104125</v>
      </c>
      <c r="B155" s="93" t="s">
        <v>337</v>
      </c>
      <c r="C155" s="289">
        <v>227.12255999999999</v>
      </c>
      <c r="D155" s="94" t="s">
        <v>18</v>
      </c>
      <c r="E155" s="94">
        <v>21.3</v>
      </c>
      <c r="F155" s="95"/>
      <c r="G155" s="95"/>
      <c r="H155" s="95"/>
      <c r="I155" s="96"/>
      <c r="J155" s="95">
        <v>25010140</v>
      </c>
      <c r="K155" s="89" t="s">
        <v>338</v>
      </c>
      <c r="L155" s="95">
        <v>917</v>
      </c>
      <c r="M155" s="95">
        <v>0</v>
      </c>
      <c r="N155" s="289">
        <v>227.12255999999999</v>
      </c>
      <c r="O155" s="95"/>
      <c r="P155" s="289"/>
      <c r="Q155" s="95"/>
      <c r="R155" s="289"/>
      <c r="S155" s="96"/>
      <c r="T155" s="95"/>
      <c r="U155" s="181"/>
      <c r="V155" s="201" t="s">
        <v>75</v>
      </c>
      <c r="W155" s="130"/>
      <c r="X155" s="93" t="s">
        <v>200</v>
      </c>
      <c r="Y155" s="168" t="s">
        <v>6127</v>
      </c>
      <c r="Z155" s="168" t="s">
        <v>6128</v>
      </c>
      <c r="AA155" s="202" t="s">
        <v>6129</v>
      </c>
    </row>
    <row r="156" spans="1:27" x14ac:dyDescent="0.3">
      <c r="A156" s="91">
        <v>40105016</v>
      </c>
      <c r="B156" s="93" t="s">
        <v>339</v>
      </c>
      <c r="C156" s="288">
        <v>20.018394000000001</v>
      </c>
      <c r="D156" s="94" t="s">
        <v>6</v>
      </c>
      <c r="E156" s="94">
        <v>1</v>
      </c>
      <c r="F156" s="95"/>
      <c r="G156" s="95"/>
      <c r="H156" s="95"/>
      <c r="I156" s="96"/>
      <c r="J156" s="95">
        <v>29020042</v>
      </c>
      <c r="K156" s="89" t="s">
        <v>340</v>
      </c>
      <c r="L156" s="95">
        <v>60</v>
      </c>
      <c r="M156" s="95">
        <v>0</v>
      </c>
      <c r="N156" s="288">
        <v>20.018394000000001</v>
      </c>
      <c r="O156" s="95"/>
      <c r="P156" s="289"/>
      <c r="Q156" s="95"/>
      <c r="R156" s="289"/>
      <c r="S156" s="96"/>
      <c r="T156" s="95"/>
      <c r="U156" s="181"/>
      <c r="V156" s="201" t="s">
        <v>4787</v>
      </c>
      <c r="W156" s="130">
        <v>1</v>
      </c>
      <c r="X156" s="93"/>
      <c r="Y156" s="168" t="s">
        <v>4789</v>
      </c>
      <c r="Z156" s="168" t="s">
        <v>4854</v>
      </c>
      <c r="AA156" s="202" t="s">
        <v>4789</v>
      </c>
    </row>
    <row r="157" spans="1:27" ht="24" x14ac:dyDescent="0.3">
      <c r="A157" s="95">
        <v>40105024</v>
      </c>
      <c r="B157" s="89" t="s">
        <v>341</v>
      </c>
      <c r="C157" s="288">
        <v>15.016562</v>
      </c>
      <c r="D157" s="94" t="s">
        <v>15</v>
      </c>
      <c r="E157" s="94">
        <v>4</v>
      </c>
      <c r="F157" s="95"/>
      <c r="G157" s="95"/>
      <c r="H157" s="95"/>
      <c r="I157" s="96"/>
      <c r="J157" s="95">
        <v>29020050</v>
      </c>
      <c r="K157" s="89" t="s">
        <v>342</v>
      </c>
      <c r="L157" s="95">
        <v>45</v>
      </c>
      <c r="M157" s="95">
        <v>0</v>
      </c>
      <c r="N157" s="288">
        <v>15.016562</v>
      </c>
      <c r="O157" s="95"/>
      <c r="P157" s="289"/>
      <c r="Q157" s="95"/>
      <c r="R157" s="289"/>
      <c r="S157" s="96"/>
      <c r="T157" s="95"/>
      <c r="U157" s="181"/>
      <c r="V157" s="201" t="s">
        <v>4787</v>
      </c>
      <c r="W157" s="130">
        <v>1</v>
      </c>
      <c r="X157" s="93"/>
      <c r="Y157" s="168" t="s">
        <v>4789</v>
      </c>
      <c r="Z157" s="168" t="s">
        <v>4854</v>
      </c>
      <c r="AA157" s="202" t="s">
        <v>4789</v>
      </c>
    </row>
    <row r="158" spans="1:27" ht="24" x14ac:dyDescent="0.3">
      <c r="A158" s="278">
        <v>40105032</v>
      </c>
      <c r="B158" s="279" t="s">
        <v>343</v>
      </c>
      <c r="C158" s="288">
        <v>26.691192000000001</v>
      </c>
      <c r="D158" s="94" t="s">
        <v>15</v>
      </c>
      <c r="E158" s="94">
        <v>4</v>
      </c>
      <c r="F158" s="95"/>
      <c r="G158" s="95"/>
      <c r="H158" s="95"/>
      <c r="I158" s="96"/>
      <c r="J158" s="95">
        <v>29020026</v>
      </c>
      <c r="K158" s="89" t="s">
        <v>344</v>
      </c>
      <c r="L158" s="95">
        <v>80</v>
      </c>
      <c r="M158" s="95">
        <v>0</v>
      </c>
      <c r="N158" s="288">
        <v>26.691192000000001</v>
      </c>
      <c r="O158" s="95"/>
      <c r="P158" s="289"/>
      <c r="Q158" s="95"/>
      <c r="R158" s="289"/>
      <c r="S158" s="96"/>
      <c r="T158" s="95"/>
      <c r="U158" s="181"/>
      <c r="V158" s="201" t="s">
        <v>4787</v>
      </c>
      <c r="W158" s="130">
        <v>1</v>
      </c>
      <c r="X158" s="93"/>
      <c r="Y158" s="168" t="s">
        <v>4789</v>
      </c>
      <c r="Z158" s="168" t="s">
        <v>4854</v>
      </c>
      <c r="AA158" s="202" t="s">
        <v>4789</v>
      </c>
    </row>
    <row r="159" spans="1:27" x14ac:dyDescent="0.3">
      <c r="A159" s="91">
        <v>40105040</v>
      </c>
      <c r="B159" s="93" t="s">
        <v>345</v>
      </c>
      <c r="C159" s="287">
        <v>60.055182000000002</v>
      </c>
      <c r="D159" s="94" t="s">
        <v>15</v>
      </c>
      <c r="E159" s="94">
        <v>4</v>
      </c>
      <c r="F159" s="95"/>
      <c r="G159" s="95"/>
      <c r="H159" s="95"/>
      <c r="I159" s="96"/>
      <c r="J159" s="95">
        <v>29020123</v>
      </c>
      <c r="K159" s="89" t="s">
        <v>346</v>
      </c>
      <c r="L159" s="95">
        <v>180</v>
      </c>
      <c r="M159" s="95">
        <v>0</v>
      </c>
      <c r="N159" s="287">
        <v>60.055182000000002</v>
      </c>
      <c r="O159" s="95"/>
      <c r="P159" s="289"/>
      <c r="Q159" s="95"/>
      <c r="R159" s="289"/>
      <c r="S159" s="96"/>
      <c r="T159" s="95"/>
      <c r="U159" s="181"/>
      <c r="V159" s="201" t="s">
        <v>4787</v>
      </c>
      <c r="W159" s="130">
        <v>1</v>
      </c>
      <c r="X159" s="93"/>
      <c r="Y159" s="168" t="s">
        <v>4789</v>
      </c>
      <c r="Z159" s="168" t="s">
        <v>4854</v>
      </c>
      <c r="AA159" s="202" t="s">
        <v>4789</v>
      </c>
    </row>
    <row r="160" spans="1:27" x14ac:dyDescent="0.3">
      <c r="A160" s="91">
        <v>40105059</v>
      </c>
      <c r="B160" s="93" t="s">
        <v>347</v>
      </c>
      <c r="C160" s="287">
        <v>1.6598999999999999</v>
      </c>
      <c r="D160" s="94" t="s">
        <v>6</v>
      </c>
      <c r="E160" s="94">
        <v>0</v>
      </c>
      <c r="F160" s="95"/>
      <c r="G160" s="95"/>
      <c r="H160" s="95"/>
      <c r="I160" s="96"/>
      <c r="J160" s="95">
        <v>29020131</v>
      </c>
      <c r="K160" s="89" t="s">
        <v>348</v>
      </c>
      <c r="L160" s="95">
        <v>5</v>
      </c>
      <c r="M160" s="95">
        <v>0</v>
      </c>
      <c r="N160" s="287">
        <v>1.6598999999999999</v>
      </c>
      <c r="O160" s="95"/>
      <c r="P160" s="289"/>
      <c r="Q160" s="95"/>
      <c r="R160" s="289"/>
      <c r="S160" s="96"/>
      <c r="T160" s="95"/>
      <c r="U160" s="181"/>
      <c r="V160" s="201" t="s">
        <v>4787</v>
      </c>
      <c r="W160" s="130">
        <v>1</v>
      </c>
      <c r="X160" s="93"/>
      <c r="Y160" s="168" t="s">
        <v>4789</v>
      </c>
      <c r="Z160" s="168" t="s">
        <v>4854</v>
      </c>
      <c r="AA160" s="202" t="s">
        <v>4789</v>
      </c>
    </row>
    <row r="161" spans="1:27" ht="24" x14ac:dyDescent="0.3">
      <c r="A161" s="95">
        <v>40105067</v>
      </c>
      <c r="B161" s="89" t="s">
        <v>349</v>
      </c>
      <c r="C161" s="287">
        <v>20.018394000000001</v>
      </c>
      <c r="D161" s="94" t="s">
        <v>6</v>
      </c>
      <c r="E161" s="94">
        <v>1</v>
      </c>
      <c r="F161" s="95"/>
      <c r="G161" s="95"/>
      <c r="H161" s="95"/>
      <c r="I161" s="96"/>
      <c r="J161" s="95">
        <v>29020140</v>
      </c>
      <c r="K161" s="89" t="s">
        <v>350</v>
      </c>
      <c r="L161" s="95">
        <v>60</v>
      </c>
      <c r="M161" s="95">
        <v>0</v>
      </c>
      <c r="N161" s="287">
        <v>20.018394000000001</v>
      </c>
      <c r="O161" s="95"/>
      <c r="P161" s="289"/>
      <c r="Q161" s="95"/>
      <c r="R161" s="289"/>
      <c r="S161" s="96"/>
      <c r="T161" s="95"/>
      <c r="U161" s="181"/>
      <c r="V161" s="201" t="s">
        <v>4787</v>
      </c>
      <c r="W161" s="130">
        <v>1</v>
      </c>
      <c r="X161" s="93"/>
      <c r="Y161" s="168" t="s">
        <v>4789</v>
      </c>
      <c r="Z161" s="168" t="s">
        <v>4854</v>
      </c>
      <c r="AA161" s="202" t="s">
        <v>4789</v>
      </c>
    </row>
    <row r="162" spans="1:27" ht="24" x14ac:dyDescent="0.3">
      <c r="A162" s="278">
        <v>40105075</v>
      </c>
      <c r="B162" s="279" t="s">
        <v>351</v>
      </c>
      <c r="C162" s="287">
        <v>93.430238000000017</v>
      </c>
      <c r="D162" s="94" t="s">
        <v>18</v>
      </c>
      <c r="E162" s="94">
        <v>4</v>
      </c>
      <c r="F162" s="95"/>
      <c r="G162" s="95"/>
      <c r="H162" s="95"/>
      <c r="I162" s="96"/>
      <c r="J162" s="95">
        <v>29020204</v>
      </c>
      <c r="K162" s="89" t="s">
        <v>352</v>
      </c>
      <c r="L162" s="95">
        <v>280</v>
      </c>
      <c r="M162" s="95">
        <v>0</v>
      </c>
      <c r="N162" s="287">
        <v>93.430238000000017</v>
      </c>
      <c r="O162" s="95"/>
      <c r="P162" s="289"/>
      <c r="Q162" s="95"/>
      <c r="R162" s="289"/>
      <c r="S162" s="96"/>
      <c r="T162" s="95"/>
      <c r="U162" s="181"/>
      <c r="V162" s="201" t="s">
        <v>4787</v>
      </c>
      <c r="W162" s="130">
        <v>1</v>
      </c>
      <c r="X162" s="93"/>
      <c r="Y162" s="168" t="s">
        <v>4789</v>
      </c>
      <c r="Z162" s="168" t="s">
        <v>4854</v>
      </c>
      <c r="AA162" s="202" t="s">
        <v>4789</v>
      </c>
    </row>
    <row r="163" spans="1:27" x14ac:dyDescent="0.3">
      <c r="A163" s="91">
        <v>40105083</v>
      </c>
      <c r="B163" s="93" t="s">
        <v>353</v>
      </c>
      <c r="C163" s="287">
        <v>66.727980000000002</v>
      </c>
      <c r="D163" s="94" t="s">
        <v>18</v>
      </c>
      <c r="E163" s="94">
        <v>4</v>
      </c>
      <c r="F163" s="95"/>
      <c r="G163" s="95"/>
      <c r="H163" s="95"/>
      <c r="I163" s="96"/>
      <c r="J163" s="95">
        <v>29020255</v>
      </c>
      <c r="K163" s="89" t="s">
        <v>354</v>
      </c>
      <c r="L163" s="95">
        <v>200</v>
      </c>
      <c r="M163" s="95">
        <v>0</v>
      </c>
      <c r="N163" s="287">
        <v>66.727980000000002</v>
      </c>
      <c r="O163" s="95"/>
      <c r="P163" s="289"/>
      <c r="Q163" s="95"/>
      <c r="R163" s="289"/>
      <c r="S163" s="96"/>
      <c r="T163" s="95"/>
      <c r="U163" s="181"/>
      <c r="V163" s="201" t="s">
        <v>4787</v>
      </c>
      <c r="W163" s="130">
        <v>1</v>
      </c>
      <c r="X163" s="93"/>
      <c r="Y163" s="168" t="s">
        <v>4789</v>
      </c>
      <c r="Z163" s="168" t="s">
        <v>4854</v>
      </c>
      <c r="AA163" s="202" t="s">
        <v>4789</v>
      </c>
    </row>
    <row r="164" spans="1:27" x14ac:dyDescent="0.3">
      <c r="A164" s="91">
        <v>40105091</v>
      </c>
      <c r="B164" s="93" t="s">
        <v>355</v>
      </c>
      <c r="C164" s="287">
        <v>66.727980000000002</v>
      </c>
      <c r="D164" s="94" t="s">
        <v>18</v>
      </c>
      <c r="E164" s="94">
        <v>4</v>
      </c>
      <c r="F164" s="95"/>
      <c r="G164" s="95"/>
      <c r="H164" s="95"/>
      <c r="I164" s="96"/>
      <c r="J164" s="95">
        <v>29020255</v>
      </c>
      <c r="K164" s="89" t="s">
        <v>354</v>
      </c>
      <c r="L164" s="95">
        <v>200</v>
      </c>
      <c r="M164" s="95">
        <v>0</v>
      </c>
      <c r="N164" s="287">
        <v>66.727980000000002</v>
      </c>
      <c r="O164" s="95"/>
      <c r="P164" s="289"/>
      <c r="Q164" s="95"/>
      <c r="R164" s="289"/>
      <c r="S164" s="96"/>
      <c r="T164" s="95"/>
      <c r="U164" s="181"/>
      <c r="V164" s="201" t="s">
        <v>4787</v>
      </c>
      <c r="W164" s="130">
        <v>1</v>
      </c>
      <c r="X164" s="93"/>
      <c r="Y164" s="168" t="s">
        <v>4789</v>
      </c>
      <c r="Z164" s="168" t="s">
        <v>4854</v>
      </c>
      <c r="AA164" s="202" t="s">
        <v>4789</v>
      </c>
    </row>
    <row r="165" spans="1:27" x14ac:dyDescent="0.3">
      <c r="A165" s="95">
        <v>40105148</v>
      </c>
      <c r="B165" s="89" t="s">
        <v>356</v>
      </c>
      <c r="C165" s="287">
        <v>21.24672</v>
      </c>
      <c r="D165" s="94"/>
      <c r="E165" s="94"/>
      <c r="F165" s="95"/>
      <c r="G165" s="95"/>
      <c r="H165" s="95"/>
      <c r="I165" s="96"/>
      <c r="J165" s="95">
        <v>29020077</v>
      </c>
      <c r="K165" s="89" t="s">
        <v>357</v>
      </c>
      <c r="L165" s="95">
        <v>80</v>
      </c>
      <c r="M165" s="95"/>
      <c r="N165" s="287">
        <v>21.24672</v>
      </c>
      <c r="O165" s="95"/>
      <c r="P165" s="289"/>
      <c r="Q165" s="95"/>
      <c r="R165" s="289"/>
      <c r="S165" s="96"/>
      <c r="T165" s="95"/>
      <c r="U165" s="181"/>
      <c r="V165" s="201" t="s">
        <v>4787</v>
      </c>
      <c r="W165" s="130">
        <v>1</v>
      </c>
      <c r="X165" s="93"/>
      <c r="Y165" s="168" t="s">
        <v>4789</v>
      </c>
      <c r="Z165" s="168" t="s">
        <v>4854</v>
      </c>
      <c r="AA165" s="202" t="s">
        <v>4789</v>
      </c>
    </row>
    <row r="166" spans="1:27" x14ac:dyDescent="0.3">
      <c r="A166" s="278">
        <v>40201015</v>
      </c>
      <c r="B166" s="279" t="s">
        <v>358</v>
      </c>
      <c r="C166" s="287">
        <v>9.1294500000000003</v>
      </c>
      <c r="D166" s="94" t="s">
        <v>9</v>
      </c>
      <c r="E166" s="94">
        <v>0</v>
      </c>
      <c r="F166" s="95"/>
      <c r="G166" s="95"/>
      <c r="H166" s="95"/>
      <c r="I166" s="96"/>
      <c r="J166" s="95">
        <v>45010161</v>
      </c>
      <c r="K166" s="89" t="s">
        <v>358</v>
      </c>
      <c r="L166" s="95">
        <v>25</v>
      </c>
      <c r="M166" s="95">
        <v>0</v>
      </c>
      <c r="N166" s="287">
        <v>9.1294500000000003</v>
      </c>
      <c r="O166" s="95"/>
      <c r="P166" s="289"/>
      <c r="Q166" s="95"/>
      <c r="R166" s="289"/>
      <c r="S166" s="96"/>
      <c r="T166" s="95"/>
      <c r="U166" s="181"/>
      <c r="V166" s="201" t="s">
        <v>4787</v>
      </c>
      <c r="W166" s="130">
        <v>1</v>
      </c>
      <c r="X166" s="93"/>
      <c r="Y166" s="168" t="s">
        <v>4789</v>
      </c>
      <c r="Z166" s="168" t="s">
        <v>4854</v>
      </c>
      <c r="AA166" s="202" t="s">
        <v>4789</v>
      </c>
    </row>
    <row r="167" spans="1:27" x14ac:dyDescent="0.3">
      <c r="A167" s="91">
        <v>40201023</v>
      </c>
      <c r="B167" s="93" t="s">
        <v>359</v>
      </c>
      <c r="C167" s="291">
        <v>24.12</v>
      </c>
      <c r="D167" s="94" t="s">
        <v>12</v>
      </c>
      <c r="E167" s="94">
        <v>0</v>
      </c>
      <c r="F167" s="95"/>
      <c r="G167" s="95"/>
      <c r="H167" s="95"/>
      <c r="I167" s="96"/>
      <c r="J167" s="95">
        <v>40201023</v>
      </c>
      <c r="K167" s="89" t="s">
        <v>359</v>
      </c>
      <c r="L167" s="95">
        <v>80</v>
      </c>
      <c r="M167" s="95">
        <v>0</v>
      </c>
      <c r="N167" s="291">
        <v>24.12</v>
      </c>
      <c r="O167" s="95"/>
      <c r="P167" s="289"/>
      <c r="Q167" s="95"/>
      <c r="R167" s="289"/>
      <c r="S167" s="96"/>
      <c r="T167" s="95"/>
      <c r="U167" s="181"/>
      <c r="V167" s="201" t="s">
        <v>4787</v>
      </c>
      <c r="W167" s="130">
        <v>1</v>
      </c>
      <c r="X167" s="93"/>
      <c r="Y167" s="168" t="s">
        <v>4789</v>
      </c>
      <c r="Z167" s="168" t="s">
        <v>4854</v>
      </c>
      <c r="AA167" s="202" t="s">
        <v>4789</v>
      </c>
    </row>
    <row r="168" spans="1:27" x14ac:dyDescent="0.3">
      <c r="A168" s="91">
        <v>40201031</v>
      </c>
      <c r="B168" s="93" t="s">
        <v>360</v>
      </c>
      <c r="C168" s="287">
        <v>166.842082</v>
      </c>
      <c r="D168" s="94" t="s">
        <v>36</v>
      </c>
      <c r="E168" s="94">
        <v>8.7750000000000004</v>
      </c>
      <c r="F168" s="95"/>
      <c r="G168" s="95"/>
      <c r="H168" s="95"/>
      <c r="I168" s="96"/>
      <c r="J168" s="95">
        <v>24030040</v>
      </c>
      <c r="K168" s="89" t="s">
        <v>361</v>
      </c>
      <c r="L168" s="95">
        <v>500</v>
      </c>
      <c r="M168" s="95">
        <v>0</v>
      </c>
      <c r="N168" s="287">
        <v>166.842082</v>
      </c>
      <c r="O168" s="95"/>
      <c r="P168" s="289"/>
      <c r="Q168" s="95"/>
      <c r="R168" s="289"/>
      <c r="S168" s="96"/>
      <c r="T168" s="95"/>
      <c r="U168" s="181">
        <v>2</v>
      </c>
      <c r="V168" s="201" t="s">
        <v>75</v>
      </c>
      <c r="W168" s="130"/>
      <c r="X168" s="93" t="s">
        <v>200</v>
      </c>
      <c r="Y168" s="168" t="s">
        <v>6124</v>
      </c>
      <c r="Z168" s="168" t="s">
        <v>6125</v>
      </c>
      <c r="AA168" s="202" t="s">
        <v>6126</v>
      </c>
    </row>
    <row r="169" spans="1:27" ht="24" x14ac:dyDescent="0.3">
      <c r="A169" s="95">
        <v>40201058</v>
      </c>
      <c r="B169" s="89" t="s">
        <v>362</v>
      </c>
      <c r="C169" s="287">
        <v>139.14388399999999</v>
      </c>
      <c r="D169" s="94" t="s">
        <v>17</v>
      </c>
      <c r="E169" s="94">
        <v>8.7750000000000004</v>
      </c>
      <c r="F169" s="95"/>
      <c r="G169" s="95"/>
      <c r="H169" s="95"/>
      <c r="I169" s="96"/>
      <c r="J169" s="95">
        <v>24040010</v>
      </c>
      <c r="K169" s="89" t="s">
        <v>363</v>
      </c>
      <c r="L169" s="95">
        <v>417</v>
      </c>
      <c r="M169" s="95">
        <v>0</v>
      </c>
      <c r="N169" s="287">
        <v>139.14388399999999</v>
      </c>
      <c r="O169" s="95"/>
      <c r="P169" s="289"/>
      <c r="Q169" s="95"/>
      <c r="R169" s="289"/>
      <c r="S169" s="96"/>
      <c r="T169" s="95"/>
      <c r="U169" s="181">
        <v>2</v>
      </c>
      <c r="V169" s="201" t="s">
        <v>75</v>
      </c>
      <c r="W169" s="130"/>
      <c r="X169" s="93" t="s">
        <v>200</v>
      </c>
      <c r="Y169" s="168" t="s">
        <v>6127</v>
      </c>
      <c r="Z169" s="168" t="s">
        <v>6128</v>
      </c>
      <c r="AA169" s="202" t="s">
        <v>6129</v>
      </c>
    </row>
    <row r="170" spans="1:27" x14ac:dyDescent="0.3">
      <c r="A170" s="278">
        <v>40201066</v>
      </c>
      <c r="B170" s="279" t="s">
        <v>364</v>
      </c>
      <c r="C170" s="289">
        <v>40.867200000000004</v>
      </c>
      <c r="D170" s="94" t="s">
        <v>26</v>
      </c>
      <c r="E170" s="94">
        <v>2.78</v>
      </c>
      <c r="F170" s="95"/>
      <c r="G170" s="95"/>
      <c r="H170" s="95"/>
      <c r="I170" s="96"/>
      <c r="J170" s="95">
        <v>56010036</v>
      </c>
      <c r="K170" s="89" t="s">
        <v>365</v>
      </c>
      <c r="L170" s="95">
        <v>120</v>
      </c>
      <c r="M170" s="95">
        <v>0</v>
      </c>
      <c r="N170" s="289">
        <v>40.867200000000004</v>
      </c>
      <c r="O170" s="95"/>
      <c r="P170" s="289"/>
      <c r="Q170" s="95"/>
      <c r="R170" s="289"/>
      <c r="S170" s="96"/>
      <c r="T170" s="95"/>
      <c r="U170" s="181"/>
      <c r="V170" s="201" t="s">
        <v>4787</v>
      </c>
      <c r="W170" s="130">
        <v>1</v>
      </c>
      <c r="X170" s="93"/>
      <c r="Y170" s="168" t="s">
        <v>4789</v>
      </c>
      <c r="Z170" s="168" t="s">
        <v>4854</v>
      </c>
      <c r="AA170" s="202" t="s">
        <v>4789</v>
      </c>
    </row>
    <row r="171" spans="1:27" ht="24" x14ac:dyDescent="0.3">
      <c r="A171" s="91">
        <v>40201074</v>
      </c>
      <c r="B171" s="93" t="s">
        <v>366</v>
      </c>
      <c r="C171" s="287">
        <v>216.89359999999999</v>
      </c>
      <c r="D171" s="94" t="s">
        <v>23</v>
      </c>
      <c r="E171" s="94">
        <v>30.516999999999999</v>
      </c>
      <c r="F171" s="95"/>
      <c r="G171" s="95"/>
      <c r="H171" s="95"/>
      <c r="I171" s="96"/>
      <c r="J171" s="95">
        <v>23010010</v>
      </c>
      <c r="K171" s="89" t="s">
        <v>367</v>
      </c>
      <c r="L171" s="95">
        <v>650</v>
      </c>
      <c r="M171" s="95">
        <v>0</v>
      </c>
      <c r="N171" s="287">
        <v>216.89359999999999</v>
      </c>
      <c r="O171" s="95"/>
      <c r="P171" s="289"/>
      <c r="Q171" s="95"/>
      <c r="R171" s="289"/>
      <c r="S171" s="96"/>
      <c r="T171" s="95"/>
      <c r="U171" s="181"/>
      <c r="V171" s="201" t="s">
        <v>75</v>
      </c>
      <c r="W171" s="130"/>
      <c r="X171" s="93" t="s">
        <v>200</v>
      </c>
      <c r="Y171" s="168" t="s">
        <v>6127</v>
      </c>
      <c r="Z171" s="168" t="s">
        <v>6128</v>
      </c>
      <c r="AA171" s="202" t="s">
        <v>6129</v>
      </c>
    </row>
    <row r="172" spans="1:27" x14ac:dyDescent="0.3">
      <c r="A172" s="91">
        <v>40201082</v>
      </c>
      <c r="B172" s="93" t="s">
        <v>368</v>
      </c>
      <c r="C172" s="287">
        <v>216.89359999999999</v>
      </c>
      <c r="D172" s="94" t="s">
        <v>37</v>
      </c>
      <c r="E172" s="94">
        <v>14.798</v>
      </c>
      <c r="F172" s="95"/>
      <c r="G172" s="95"/>
      <c r="H172" s="95"/>
      <c r="I172" s="96"/>
      <c r="J172" s="95">
        <v>23010029</v>
      </c>
      <c r="K172" s="89" t="s">
        <v>369</v>
      </c>
      <c r="L172" s="95">
        <v>650</v>
      </c>
      <c r="M172" s="95">
        <v>0</v>
      </c>
      <c r="N172" s="287">
        <v>216.89359999999999</v>
      </c>
      <c r="O172" s="95"/>
      <c r="P172" s="289"/>
      <c r="Q172" s="95"/>
      <c r="R172" s="289"/>
      <c r="S172" s="96"/>
      <c r="T172" s="95"/>
      <c r="U172" s="181"/>
      <c r="V172" s="201" t="s">
        <v>4787</v>
      </c>
      <c r="W172" s="130">
        <v>1</v>
      </c>
      <c r="X172" s="93"/>
      <c r="Y172" s="168" t="s">
        <v>4789</v>
      </c>
      <c r="Z172" s="168" t="s">
        <v>4854</v>
      </c>
      <c r="AA172" s="202" t="s">
        <v>4789</v>
      </c>
    </row>
    <row r="173" spans="1:27" x14ac:dyDescent="0.3">
      <c r="A173" s="95">
        <v>40201090</v>
      </c>
      <c r="B173" s="89" t="s">
        <v>370</v>
      </c>
      <c r="C173" s="289">
        <v>469.68</v>
      </c>
      <c r="D173" s="94" t="s">
        <v>23</v>
      </c>
      <c r="E173" s="94">
        <v>21.501000000000001</v>
      </c>
      <c r="F173" s="95"/>
      <c r="G173" s="95"/>
      <c r="H173" s="95"/>
      <c r="I173" s="96"/>
      <c r="J173" s="95">
        <v>40201090</v>
      </c>
      <c r="K173" s="89" t="s">
        <v>370</v>
      </c>
      <c r="L173" s="95">
        <f>O173+Q173</f>
        <v>1957</v>
      </c>
      <c r="M173" s="95">
        <v>0</v>
      </c>
      <c r="N173" s="289">
        <v>469.68</v>
      </c>
      <c r="O173" s="95">
        <v>1133</v>
      </c>
      <c r="P173" s="289">
        <v>271.92</v>
      </c>
      <c r="Q173" s="95">
        <v>824</v>
      </c>
      <c r="R173" s="289">
        <v>197.76</v>
      </c>
      <c r="S173" s="96"/>
      <c r="T173" s="95"/>
      <c r="U173" s="181"/>
      <c r="V173" s="201" t="s">
        <v>75</v>
      </c>
      <c r="W173" s="130"/>
      <c r="X173" s="93" t="s">
        <v>200</v>
      </c>
      <c r="Y173" s="168" t="s">
        <v>6127</v>
      </c>
      <c r="Z173" s="168" t="s">
        <v>6128</v>
      </c>
      <c r="AA173" s="202" t="s">
        <v>6129</v>
      </c>
    </row>
    <row r="174" spans="1:27" x14ac:dyDescent="0.3">
      <c r="A174" s="278">
        <v>40201104</v>
      </c>
      <c r="B174" s="279" t="s">
        <v>371</v>
      </c>
      <c r="C174" s="291">
        <v>271.92</v>
      </c>
      <c r="D174" s="94" t="s">
        <v>23</v>
      </c>
      <c r="E174" s="94">
        <v>0</v>
      </c>
      <c r="F174" s="95"/>
      <c r="G174" s="95"/>
      <c r="H174" s="95"/>
      <c r="I174" s="96"/>
      <c r="J174" s="95">
        <v>40201104</v>
      </c>
      <c r="K174" s="89" t="s">
        <v>371</v>
      </c>
      <c r="L174" s="95">
        <v>1133</v>
      </c>
      <c r="M174" s="95">
        <v>0</v>
      </c>
      <c r="N174" s="291">
        <v>271.92</v>
      </c>
      <c r="O174" s="95"/>
      <c r="P174" s="289"/>
      <c r="Q174" s="95"/>
      <c r="R174" s="289"/>
      <c r="S174" s="96"/>
      <c r="T174" s="95"/>
      <c r="U174" s="181"/>
      <c r="V174" s="201" t="s">
        <v>75</v>
      </c>
      <c r="W174" s="130"/>
      <c r="X174" s="93" t="s">
        <v>200</v>
      </c>
      <c r="Y174" s="168" t="s">
        <v>6127</v>
      </c>
      <c r="Z174" s="168" t="s">
        <v>6128</v>
      </c>
      <c r="AA174" s="202" t="s">
        <v>6129</v>
      </c>
    </row>
    <row r="175" spans="1:27" x14ac:dyDescent="0.3">
      <c r="A175" s="91">
        <v>40201112</v>
      </c>
      <c r="B175" s="93" t="s">
        <v>372</v>
      </c>
      <c r="C175" s="291">
        <v>271.92</v>
      </c>
      <c r="D175" s="94" t="s">
        <v>23</v>
      </c>
      <c r="E175" s="94">
        <v>0</v>
      </c>
      <c r="F175" s="95"/>
      <c r="G175" s="95"/>
      <c r="H175" s="95"/>
      <c r="I175" s="96"/>
      <c r="J175" s="95">
        <v>40201112</v>
      </c>
      <c r="K175" s="89" t="s">
        <v>372</v>
      </c>
      <c r="L175" s="95">
        <v>1133</v>
      </c>
      <c r="M175" s="95">
        <v>0</v>
      </c>
      <c r="N175" s="291">
        <v>271.92</v>
      </c>
      <c r="O175" s="95"/>
      <c r="P175" s="289"/>
      <c r="Q175" s="95"/>
      <c r="R175" s="289"/>
      <c r="S175" s="96"/>
      <c r="T175" s="95"/>
      <c r="U175" s="181"/>
      <c r="V175" s="201" t="s">
        <v>75</v>
      </c>
      <c r="W175" s="130"/>
      <c r="X175" s="93" t="s">
        <v>200</v>
      </c>
      <c r="Y175" s="168" t="s">
        <v>6127</v>
      </c>
      <c r="Z175" s="168" t="s">
        <v>6128</v>
      </c>
      <c r="AA175" s="202" t="s">
        <v>6129</v>
      </c>
    </row>
    <row r="176" spans="1:27" ht="24" x14ac:dyDescent="0.3">
      <c r="A176" s="91">
        <v>40201120</v>
      </c>
      <c r="B176" s="93" t="s">
        <v>373</v>
      </c>
      <c r="C176" s="288">
        <v>80.084642000000002</v>
      </c>
      <c r="D176" s="94" t="s">
        <v>31</v>
      </c>
      <c r="E176" s="94">
        <v>12.585000000000001</v>
      </c>
      <c r="F176" s="95"/>
      <c r="G176" s="95"/>
      <c r="H176" s="95"/>
      <c r="I176" s="96"/>
      <c r="J176" s="95">
        <v>23010037</v>
      </c>
      <c r="K176" s="89" t="s">
        <v>374</v>
      </c>
      <c r="L176" s="95">
        <v>240</v>
      </c>
      <c r="M176" s="95">
        <v>0</v>
      </c>
      <c r="N176" s="288">
        <v>80.084642000000002</v>
      </c>
      <c r="O176" s="95"/>
      <c r="P176" s="289"/>
      <c r="Q176" s="95"/>
      <c r="R176" s="289"/>
      <c r="S176" s="96"/>
      <c r="T176" s="95"/>
      <c r="U176" s="181"/>
      <c r="V176" s="201" t="s">
        <v>4787</v>
      </c>
      <c r="W176" s="130">
        <v>1</v>
      </c>
      <c r="X176" s="93"/>
      <c r="Y176" s="168" t="s">
        <v>4789</v>
      </c>
      <c r="Z176" s="168" t="s">
        <v>4854</v>
      </c>
      <c r="AA176" s="202" t="s">
        <v>4789</v>
      </c>
    </row>
    <row r="177" spans="1:27" x14ac:dyDescent="0.3">
      <c r="A177" s="95">
        <v>40201139</v>
      </c>
      <c r="B177" s="89" t="s">
        <v>375</v>
      </c>
      <c r="C177" s="289">
        <v>331.92</v>
      </c>
      <c r="D177" s="94" t="s">
        <v>35</v>
      </c>
      <c r="E177" s="94">
        <v>21.114000000000001</v>
      </c>
      <c r="F177" s="95"/>
      <c r="G177" s="95"/>
      <c r="H177" s="95"/>
      <c r="I177" s="96"/>
      <c r="J177" s="95">
        <v>40201139</v>
      </c>
      <c r="K177" s="89" t="s">
        <v>375</v>
      </c>
      <c r="L177" s="95">
        <v>1383</v>
      </c>
      <c r="M177" s="95">
        <v>0</v>
      </c>
      <c r="N177" s="289">
        <v>331.92</v>
      </c>
      <c r="O177" s="95">
        <v>573</v>
      </c>
      <c r="P177" s="289">
        <v>137.51999999999998</v>
      </c>
      <c r="Q177" s="95">
        <v>810</v>
      </c>
      <c r="R177" s="289">
        <v>194.4</v>
      </c>
      <c r="S177" s="96"/>
      <c r="T177" s="95"/>
      <c r="U177" s="181"/>
      <c r="V177" s="201" t="s">
        <v>75</v>
      </c>
      <c r="W177" s="130"/>
      <c r="X177" s="93" t="s">
        <v>200</v>
      </c>
      <c r="Y177" s="168" t="s">
        <v>6127</v>
      </c>
      <c r="Z177" s="168" t="s">
        <v>6128</v>
      </c>
      <c r="AA177" s="202" t="s">
        <v>6129</v>
      </c>
    </row>
    <row r="178" spans="1:27" x14ac:dyDescent="0.3">
      <c r="A178" s="278">
        <v>40201147</v>
      </c>
      <c r="B178" s="279" t="s">
        <v>376</v>
      </c>
      <c r="C178" s="288">
        <v>842.23</v>
      </c>
      <c r="D178" s="90" t="s">
        <v>39</v>
      </c>
      <c r="E178" s="90">
        <v>63.139000000000003</v>
      </c>
      <c r="F178" s="91"/>
      <c r="G178" s="91">
        <v>1</v>
      </c>
      <c r="H178" s="91"/>
      <c r="I178" s="92"/>
      <c r="J178" s="91">
        <v>40201147</v>
      </c>
      <c r="K178" s="93" t="s">
        <v>376</v>
      </c>
      <c r="L178" s="91">
        <v>3287</v>
      </c>
      <c r="M178" s="91">
        <v>0</v>
      </c>
      <c r="N178" s="288">
        <v>842.23</v>
      </c>
      <c r="O178" s="91">
        <v>867</v>
      </c>
      <c r="P178" s="288">
        <v>261.43</v>
      </c>
      <c r="Q178" s="91">
        <v>2420</v>
      </c>
      <c r="R178" s="288">
        <v>580.79999999999995</v>
      </c>
      <c r="S178" s="92"/>
      <c r="T178" s="91">
        <v>1</v>
      </c>
      <c r="U178" s="180"/>
      <c r="V178" s="201" t="s">
        <v>75</v>
      </c>
      <c r="W178" s="130"/>
      <c r="X178" s="93" t="s">
        <v>200</v>
      </c>
      <c r="Y178" s="168" t="s">
        <v>6127</v>
      </c>
      <c r="Z178" s="168" t="s">
        <v>6128</v>
      </c>
      <c r="AA178" s="202" t="s">
        <v>6129</v>
      </c>
    </row>
    <row r="179" spans="1:27" x14ac:dyDescent="0.3">
      <c r="A179" s="91">
        <v>40201155</v>
      </c>
      <c r="B179" s="93" t="s">
        <v>377</v>
      </c>
      <c r="C179" s="287">
        <v>121.58</v>
      </c>
      <c r="D179" s="90" t="s">
        <v>31</v>
      </c>
      <c r="E179" s="90">
        <v>2.78</v>
      </c>
      <c r="F179" s="91"/>
      <c r="G179" s="91"/>
      <c r="H179" s="91"/>
      <c r="I179" s="92"/>
      <c r="J179" s="91">
        <v>40201155</v>
      </c>
      <c r="K179" s="93" t="s">
        <v>377</v>
      </c>
      <c r="L179" s="91">
        <v>506</v>
      </c>
      <c r="M179" s="91">
        <v>0</v>
      </c>
      <c r="N179" s="287">
        <v>121.58</v>
      </c>
      <c r="O179" s="91">
        <v>400</v>
      </c>
      <c r="P179" s="288">
        <v>96</v>
      </c>
      <c r="Q179" s="91">
        <v>106</v>
      </c>
      <c r="R179" s="288">
        <v>25.58</v>
      </c>
      <c r="S179" s="92"/>
      <c r="T179" s="91"/>
      <c r="U179" s="180"/>
      <c r="V179" s="201" t="s">
        <v>4787</v>
      </c>
      <c r="W179" s="130">
        <v>1</v>
      </c>
      <c r="X179" s="93"/>
      <c r="Y179" s="168" t="s">
        <v>4789</v>
      </c>
      <c r="Z179" s="168" t="s">
        <v>4854</v>
      </c>
      <c r="AA179" s="202" t="s">
        <v>4789</v>
      </c>
    </row>
    <row r="180" spans="1:27" x14ac:dyDescent="0.3">
      <c r="A180" s="91">
        <v>40201163</v>
      </c>
      <c r="B180" s="93" t="s">
        <v>378</v>
      </c>
      <c r="C180" s="288">
        <v>100.10303599999999</v>
      </c>
      <c r="D180" s="90" t="s">
        <v>35</v>
      </c>
      <c r="E180" s="90">
        <v>30.41</v>
      </c>
      <c r="F180" s="91"/>
      <c r="G180" s="91">
        <v>1</v>
      </c>
      <c r="H180" s="91"/>
      <c r="I180" s="92"/>
      <c r="J180" s="91">
        <v>23010045</v>
      </c>
      <c r="K180" s="93" t="s">
        <v>378</v>
      </c>
      <c r="L180" s="91">
        <v>300</v>
      </c>
      <c r="M180" s="91">
        <v>0</v>
      </c>
      <c r="N180" s="288">
        <v>100.10303599999999</v>
      </c>
      <c r="O180" s="91"/>
      <c r="P180" s="288"/>
      <c r="Q180" s="91"/>
      <c r="R180" s="288"/>
      <c r="S180" s="92"/>
      <c r="T180" s="91"/>
      <c r="U180" s="180"/>
      <c r="V180" s="201" t="s">
        <v>75</v>
      </c>
      <c r="W180" s="130"/>
      <c r="X180" s="93" t="s">
        <v>200</v>
      </c>
      <c r="Y180" s="168" t="s">
        <v>6127</v>
      </c>
      <c r="Z180" s="168" t="s">
        <v>6128</v>
      </c>
      <c r="AA180" s="202" t="s">
        <v>6129</v>
      </c>
    </row>
    <row r="181" spans="1:27" s="116" customFormat="1" x14ac:dyDescent="0.3">
      <c r="A181" s="95">
        <v>40201171</v>
      </c>
      <c r="B181" s="89" t="s">
        <v>379</v>
      </c>
      <c r="C181" s="288">
        <v>66.739046000000002</v>
      </c>
      <c r="D181" s="94" t="s">
        <v>26</v>
      </c>
      <c r="E181" s="94">
        <v>4.0590000000000002</v>
      </c>
      <c r="F181" s="95"/>
      <c r="G181" s="95"/>
      <c r="H181" s="95"/>
      <c r="I181" s="96"/>
      <c r="J181" s="95">
        <v>23010061</v>
      </c>
      <c r="K181" s="89" t="s">
        <v>380</v>
      </c>
      <c r="L181" s="95">
        <v>200</v>
      </c>
      <c r="M181" s="95">
        <v>0</v>
      </c>
      <c r="N181" s="288">
        <v>66.739046000000002</v>
      </c>
      <c r="O181" s="95"/>
      <c r="P181" s="289"/>
      <c r="Q181" s="95"/>
      <c r="R181" s="289"/>
      <c r="S181" s="96"/>
      <c r="T181" s="95"/>
      <c r="U181" s="181"/>
      <c r="V181" s="201" t="s">
        <v>4787</v>
      </c>
      <c r="W181" s="130">
        <v>1</v>
      </c>
      <c r="X181" s="93"/>
      <c r="Y181" s="168" t="s">
        <v>4789</v>
      </c>
      <c r="Z181" s="168" t="s">
        <v>4854</v>
      </c>
      <c r="AA181" s="202" t="s">
        <v>4789</v>
      </c>
    </row>
    <row r="182" spans="1:27" s="116" customFormat="1" x14ac:dyDescent="0.3">
      <c r="A182" s="278">
        <v>40201180</v>
      </c>
      <c r="B182" s="279" t="s">
        <v>381</v>
      </c>
      <c r="C182" s="287">
        <v>50.051517999999994</v>
      </c>
      <c r="D182" s="90" t="s">
        <v>18</v>
      </c>
      <c r="E182" s="90">
        <v>3</v>
      </c>
      <c r="F182" s="91"/>
      <c r="G182" s="91"/>
      <c r="H182" s="91"/>
      <c r="I182" s="92"/>
      <c r="J182" s="185">
        <v>23010053</v>
      </c>
      <c r="K182" s="186" t="s">
        <v>382</v>
      </c>
      <c r="L182" s="91">
        <v>150</v>
      </c>
      <c r="M182" s="91">
        <v>0</v>
      </c>
      <c r="N182" s="287">
        <v>50.051517999999994</v>
      </c>
      <c r="O182" s="91"/>
      <c r="P182" s="288"/>
      <c r="Q182" s="91"/>
      <c r="R182" s="288"/>
      <c r="S182" s="92"/>
      <c r="T182" s="91"/>
      <c r="U182" s="180"/>
      <c r="V182" s="201" t="s">
        <v>4787</v>
      </c>
      <c r="W182" s="130">
        <v>1</v>
      </c>
      <c r="X182" s="93"/>
      <c r="Y182" s="168" t="s">
        <v>4789</v>
      </c>
      <c r="Z182" s="168" t="s">
        <v>4854</v>
      </c>
      <c r="AA182" s="202" t="s">
        <v>4789</v>
      </c>
    </row>
    <row r="183" spans="1:27" ht="24" x14ac:dyDescent="0.3">
      <c r="A183" s="91">
        <v>40201198</v>
      </c>
      <c r="B183" s="93" t="s">
        <v>383</v>
      </c>
      <c r="C183" s="291">
        <v>99.443520000000007</v>
      </c>
      <c r="D183" s="94" t="s">
        <v>26</v>
      </c>
      <c r="E183" s="94">
        <v>5.2</v>
      </c>
      <c r="F183" s="95"/>
      <c r="G183" s="95"/>
      <c r="H183" s="95"/>
      <c r="I183" s="96"/>
      <c r="J183" s="95">
        <v>51010437</v>
      </c>
      <c r="K183" s="89" t="s">
        <v>384</v>
      </c>
      <c r="L183" s="95">
        <v>292</v>
      </c>
      <c r="M183" s="95">
        <v>0</v>
      </c>
      <c r="N183" s="291">
        <v>99.443520000000007</v>
      </c>
      <c r="O183" s="95"/>
      <c r="P183" s="289"/>
      <c r="Q183" s="95"/>
      <c r="R183" s="289"/>
      <c r="S183" s="96"/>
      <c r="T183" s="95"/>
      <c r="U183" s="181"/>
      <c r="V183" s="201" t="s">
        <v>4787</v>
      </c>
      <c r="W183" s="130">
        <v>1</v>
      </c>
      <c r="X183" s="93"/>
      <c r="Y183" s="168" t="s">
        <v>4789</v>
      </c>
      <c r="Z183" s="168" t="s">
        <v>4854</v>
      </c>
      <c r="AA183" s="202" t="s">
        <v>4789</v>
      </c>
    </row>
    <row r="184" spans="1:27" ht="24" x14ac:dyDescent="0.3">
      <c r="A184" s="91">
        <v>40201201</v>
      </c>
      <c r="B184" s="93" t="s">
        <v>385</v>
      </c>
      <c r="C184" s="291">
        <v>99.443520000000007</v>
      </c>
      <c r="D184" s="94" t="s">
        <v>26</v>
      </c>
      <c r="E184" s="94">
        <v>4.7119999999999997</v>
      </c>
      <c r="F184" s="95"/>
      <c r="G184" s="95"/>
      <c r="H184" s="95"/>
      <c r="I184" s="96"/>
      <c r="J184" s="95">
        <v>51010437</v>
      </c>
      <c r="K184" s="89" t="s">
        <v>384</v>
      </c>
      <c r="L184" s="95">
        <v>292</v>
      </c>
      <c r="M184" s="95">
        <v>0</v>
      </c>
      <c r="N184" s="291">
        <v>99.443520000000007</v>
      </c>
      <c r="O184" s="95"/>
      <c r="P184" s="289"/>
      <c r="Q184" s="95"/>
      <c r="R184" s="289"/>
      <c r="S184" s="96"/>
      <c r="T184" s="95"/>
      <c r="U184" s="181"/>
      <c r="V184" s="201" t="s">
        <v>4787</v>
      </c>
      <c r="W184" s="130">
        <v>1</v>
      </c>
      <c r="X184" s="93"/>
      <c r="Y184" s="168" t="s">
        <v>4789</v>
      </c>
      <c r="Z184" s="168" t="s">
        <v>4854</v>
      </c>
      <c r="AA184" s="202" t="s">
        <v>4789</v>
      </c>
    </row>
    <row r="185" spans="1:27" ht="24" x14ac:dyDescent="0.3">
      <c r="A185" s="95">
        <v>40201210</v>
      </c>
      <c r="B185" s="89" t="s">
        <v>386</v>
      </c>
      <c r="C185" s="291">
        <v>99.443520000000007</v>
      </c>
      <c r="D185" s="94" t="s">
        <v>31</v>
      </c>
      <c r="E185" s="94">
        <v>5.2</v>
      </c>
      <c r="F185" s="95"/>
      <c r="G185" s="95"/>
      <c r="H185" s="95"/>
      <c r="I185" s="96"/>
      <c r="J185" s="95">
        <v>51010410</v>
      </c>
      <c r="K185" s="89" t="s">
        <v>387</v>
      </c>
      <c r="L185" s="95">
        <v>292</v>
      </c>
      <c r="M185" s="95">
        <v>0</v>
      </c>
      <c r="N185" s="291">
        <v>99.443520000000007</v>
      </c>
      <c r="O185" s="95"/>
      <c r="P185" s="289"/>
      <c r="Q185" s="95"/>
      <c r="R185" s="289"/>
      <c r="S185" s="96"/>
      <c r="T185" s="95"/>
      <c r="U185" s="181"/>
      <c r="V185" s="201" t="s">
        <v>4787</v>
      </c>
      <c r="W185" s="130">
        <v>1</v>
      </c>
      <c r="X185" s="93"/>
      <c r="Y185" s="168" t="s">
        <v>4789</v>
      </c>
      <c r="Z185" s="168" t="s">
        <v>4854</v>
      </c>
      <c r="AA185" s="202" t="s">
        <v>4789</v>
      </c>
    </row>
    <row r="186" spans="1:27" ht="24" x14ac:dyDescent="0.3">
      <c r="A186" s="278">
        <v>40201228</v>
      </c>
      <c r="B186" s="279" t="s">
        <v>388</v>
      </c>
      <c r="C186" s="289">
        <v>99.443520000000007</v>
      </c>
      <c r="D186" s="94" t="s">
        <v>26</v>
      </c>
      <c r="E186" s="94">
        <v>4.7119999999999997</v>
      </c>
      <c r="F186" s="95"/>
      <c r="G186" s="95"/>
      <c r="H186" s="95"/>
      <c r="I186" s="96"/>
      <c r="J186" s="95">
        <v>51010410</v>
      </c>
      <c r="K186" s="89" t="s">
        <v>387</v>
      </c>
      <c r="L186" s="95">
        <v>292</v>
      </c>
      <c r="M186" s="95">
        <v>0</v>
      </c>
      <c r="N186" s="289">
        <v>99.443520000000007</v>
      </c>
      <c r="O186" s="95"/>
      <c r="P186" s="289"/>
      <c r="Q186" s="95"/>
      <c r="R186" s="289"/>
      <c r="S186" s="96"/>
      <c r="T186" s="95"/>
      <c r="U186" s="181"/>
      <c r="V186" s="201" t="s">
        <v>4787</v>
      </c>
      <c r="W186" s="130">
        <v>1</v>
      </c>
      <c r="X186" s="93"/>
      <c r="Y186" s="168" t="s">
        <v>4789</v>
      </c>
      <c r="Z186" s="168" t="s">
        <v>4854</v>
      </c>
      <c r="AA186" s="202" t="s">
        <v>4789</v>
      </c>
    </row>
    <row r="187" spans="1:27" ht="24" x14ac:dyDescent="0.3">
      <c r="A187" s="91">
        <v>40201236</v>
      </c>
      <c r="B187" s="93" t="s">
        <v>389</v>
      </c>
      <c r="C187" s="289">
        <v>142.01352000000003</v>
      </c>
      <c r="D187" s="94" t="s">
        <v>26</v>
      </c>
      <c r="E187" s="94">
        <v>13</v>
      </c>
      <c r="F187" s="95"/>
      <c r="G187" s="95"/>
      <c r="H187" s="95"/>
      <c r="I187" s="96"/>
      <c r="J187" s="95">
        <v>51010461</v>
      </c>
      <c r="K187" s="89" t="s">
        <v>390</v>
      </c>
      <c r="L187" s="95">
        <v>417</v>
      </c>
      <c r="M187" s="95">
        <v>0</v>
      </c>
      <c r="N187" s="289">
        <v>142.01352000000003</v>
      </c>
      <c r="O187" s="95"/>
      <c r="P187" s="289"/>
      <c r="Q187" s="95"/>
      <c r="R187" s="289"/>
      <c r="S187" s="96"/>
      <c r="T187" s="95"/>
      <c r="U187" s="181"/>
      <c r="V187" s="201" t="s">
        <v>4787</v>
      </c>
      <c r="W187" s="130">
        <v>1</v>
      </c>
      <c r="X187" s="93"/>
      <c r="Y187" s="168" t="s">
        <v>4789</v>
      </c>
      <c r="Z187" s="168" t="s">
        <v>4854</v>
      </c>
      <c r="AA187" s="202" t="s">
        <v>4789</v>
      </c>
    </row>
    <row r="188" spans="1:27" ht="24" x14ac:dyDescent="0.3">
      <c r="A188" s="91">
        <v>40201244</v>
      </c>
      <c r="B188" s="93" t="s">
        <v>391</v>
      </c>
      <c r="C188" s="289">
        <v>142.01352000000003</v>
      </c>
      <c r="D188" s="94" t="s">
        <v>26</v>
      </c>
      <c r="E188" s="94">
        <v>11</v>
      </c>
      <c r="F188" s="95"/>
      <c r="G188" s="95"/>
      <c r="H188" s="95"/>
      <c r="I188" s="96"/>
      <c r="J188" s="95">
        <v>51010461</v>
      </c>
      <c r="K188" s="89" t="s">
        <v>392</v>
      </c>
      <c r="L188" s="95">
        <v>417</v>
      </c>
      <c r="M188" s="95">
        <v>0</v>
      </c>
      <c r="N188" s="289">
        <v>142.01352000000003</v>
      </c>
      <c r="O188" s="95"/>
      <c r="P188" s="289"/>
      <c r="Q188" s="95"/>
      <c r="R188" s="289"/>
      <c r="S188" s="96"/>
      <c r="T188" s="95"/>
      <c r="U188" s="181"/>
      <c r="V188" s="201" t="s">
        <v>4787</v>
      </c>
      <c r="W188" s="130">
        <v>1</v>
      </c>
      <c r="X188" s="93"/>
      <c r="Y188" s="168" t="s">
        <v>4789</v>
      </c>
      <c r="Z188" s="168" t="s">
        <v>4854</v>
      </c>
      <c r="AA188" s="202" t="s">
        <v>4789</v>
      </c>
    </row>
    <row r="189" spans="1:27" ht="24" x14ac:dyDescent="0.3">
      <c r="A189" s="95">
        <v>40201252</v>
      </c>
      <c r="B189" s="89" t="s">
        <v>393</v>
      </c>
      <c r="C189" s="289">
        <v>99.443520000000007</v>
      </c>
      <c r="D189" s="94" t="s">
        <v>31</v>
      </c>
      <c r="E189" s="94">
        <v>8.7750000000000004</v>
      </c>
      <c r="F189" s="95"/>
      <c r="G189" s="95"/>
      <c r="H189" s="95"/>
      <c r="I189" s="96"/>
      <c r="J189" s="95">
        <v>51010453</v>
      </c>
      <c r="K189" s="89" t="s">
        <v>394</v>
      </c>
      <c r="L189" s="95">
        <v>292</v>
      </c>
      <c r="M189" s="95">
        <v>0</v>
      </c>
      <c r="N189" s="289">
        <v>99.443520000000007</v>
      </c>
      <c r="O189" s="95"/>
      <c r="P189" s="289"/>
      <c r="Q189" s="95"/>
      <c r="R189" s="289"/>
      <c r="S189" s="96"/>
      <c r="T189" s="95"/>
      <c r="U189" s="181"/>
      <c r="V189" s="201" t="s">
        <v>4787</v>
      </c>
      <c r="W189" s="130">
        <v>1</v>
      </c>
      <c r="X189" s="93"/>
      <c r="Y189" s="168" t="s">
        <v>4789</v>
      </c>
      <c r="Z189" s="168" t="s">
        <v>4854</v>
      </c>
      <c r="AA189" s="202" t="s">
        <v>4789</v>
      </c>
    </row>
    <row r="190" spans="1:27" ht="24" x14ac:dyDescent="0.3">
      <c r="A190" s="278">
        <v>40201260</v>
      </c>
      <c r="B190" s="279" t="s">
        <v>395</v>
      </c>
      <c r="C190" s="289">
        <v>99.443520000000007</v>
      </c>
      <c r="D190" s="94" t="s">
        <v>31</v>
      </c>
      <c r="E190" s="94">
        <v>4.7119999999999997</v>
      </c>
      <c r="F190" s="95"/>
      <c r="G190" s="95"/>
      <c r="H190" s="95"/>
      <c r="I190" s="96"/>
      <c r="J190" s="95">
        <v>51010453</v>
      </c>
      <c r="K190" s="89" t="s">
        <v>394</v>
      </c>
      <c r="L190" s="95">
        <v>292</v>
      </c>
      <c r="M190" s="95">
        <v>0</v>
      </c>
      <c r="N190" s="289">
        <v>99.443520000000007</v>
      </c>
      <c r="O190" s="95"/>
      <c r="P190" s="289"/>
      <c r="Q190" s="95"/>
      <c r="R190" s="289"/>
      <c r="S190" s="96"/>
      <c r="T190" s="95"/>
      <c r="U190" s="181"/>
      <c r="V190" s="201" t="s">
        <v>4787</v>
      </c>
      <c r="W190" s="130">
        <v>1</v>
      </c>
      <c r="X190" s="93"/>
      <c r="Y190" s="168" t="s">
        <v>4789</v>
      </c>
      <c r="Z190" s="168" t="s">
        <v>4854</v>
      </c>
      <c r="AA190" s="202" t="s">
        <v>4789</v>
      </c>
    </row>
    <row r="191" spans="1:27" x14ac:dyDescent="0.3">
      <c r="A191" s="91">
        <v>40201279</v>
      </c>
      <c r="B191" s="93" t="s">
        <v>396</v>
      </c>
      <c r="C191" s="288">
        <v>304.315</v>
      </c>
      <c r="D191" s="94" t="s">
        <v>34</v>
      </c>
      <c r="E191" s="94">
        <v>105.61</v>
      </c>
      <c r="F191" s="95"/>
      <c r="G191" s="95"/>
      <c r="H191" s="95"/>
      <c r="I191" s="96"/>
      <c r="J191" s="95">
        <v>56040784</v>
      </c>
      <c r="K191" s="89" t="s">
        <v>397</v>
      </c>
      <c r="L191" s="95">
        <v>833</v>
      </c>
      <c r="M191" s="95">
        <v>0</v>
      </c>
      <c r="N191" s="288">
        <v>304.315</v>
      </c>
      <c r="O191" s="95"/>
      <c r="P191" s="289"/>
      <c r="Q191" s="95"/>
      <c r="R191" s="289"/>
      <c r="S191" s="96"/>
      <c r="T191" s="95"/>
      <c r="U191" s="181"/>
      <c r="V191" s="201" t="s">
        <v>75</v>
      </c>
      <c r="W191" s="130"/>
      <c r="X191" s="93" t="s">
        <v>200</v>
      </c>
      <c r="Y191" s="168" t="s">
        <v>6127</v>
      </c>
      <c r="Z191" s="168" t="s">
        <v>6128</v>
      </c>
      <c r="AA191" s="202" t="s">
        <v>6129</v>
      </c>
    </row>
    <row r="192" spans="1:27" x14ac:dyDescent="0.3">
      <c r="A192" s="91">
        <v>40201287</v>
      </c>
      <c r="B192" s="93" t="s">
        <v>398</v>
      </c>
      <c r="C192" s="288">
        <v>73.035600000000002</v>
      </c>
      <c r="D192" s="94" t="s">
        <v>17</v>
      </c>
      <c r="E192" s="94">
        <v>13.9</v>
      </c>
      <c r="F192" s="95"/>
      <c r="G192" s="95"/>
      <c r="H192" s="95"/>
      <c r="I192" s="96"/>
      <c r="J192" s="95">
        <v>56010117</v>
      </c>
      <c r="K192" s="89" t="s">
        <v>399</v>
      </c>
      <c r="L192" s="95">
        <v>200</v>
      </c>
      <c r="M192" s="95">
        <v>0</v>
      </c>
      <c r="N192" s="288">
        <v>73.035600000000002</v>
      </c>
      <c r="O192" s="95"/>
      <c r="P192" s="289"/>
      <c r="Q192" s="95"/>
      <c r="R192" s="289"/>
      <c r="S192" s="96"/>
      <c r="T192" s="95"/>
      <c r="U192" s="181"/>
      <c r="V192" s="201" t="s">
        <v>75</v>
      </c>
      <c r="W192" s="130"/>
      <c r="X192" s="93" t="s">
        <v>200</v>
      </c>
      <c r="Y192" s="168" t="s">
        <v>6127</v>
      </c>
      <c r="Z192" s="168" t="s">
        <v>6128</v>
      </c>
      <c r="AA192" s="202" t="s">
        <v>6129</v>
      </c>
    </row>
    <row r="193" spans="1:27" x14ac:dyDescent="0.3">
      <c r="A193" s="95">
        <v>40201309</v>
      </c>
      <c r="B193" s="89" t="s">
        <v>400</v>
      </c>
      <c r="C193" s="289">
        <v>254.62</v>
      </c>
      <c r="D193" s="94" t="s">
        <v>17</v>
      </c>
      <c r="E193" s="94">
        <v>14.805999999999999</v>
      </c>
      <c r="F193" s="95"/>
      <c r="G193" s="95"/>
      <c r="H193" s="95"/>
      <c r="I193" s="96"/>
      <c r="J193" s="95" t="s">
        <v>401</v>
      </c>
      <c r="K193" s="89" t="s">
        <v>400</v>
      </c>
      <c r="L193" s="97">
        <f>O193+Q193</f>
        <v>1060.9166666666667</v>
      </c>
      <c r="M193" s="95">
        <v>0</v>
      </c>
      <c r="N193" s="289">
        <v>254.62</v>
      </c>
      <c r="O193" s="97">
        <f>P193/0.24</f>
        <v>493.33333333333337</v>
      </c>
      <c r="P193" s="289">
        <v>118.4</v>
      </c>
      <c r="Q193" s="97">
        <f>R193/0.24</f>
        <v>567.58333333333337</v>
      </c>
      <c r="R193" s="289">
        <v>136.22</v>
      </c>
      <c r="S193" s="96"/>
      <c r="T193" s="95"/>
      <c r="U193" s="181"/>
      <c r="V193" s="201" t="s">
        <v>75</v>
      </c>
      <c r="W193" s="130"/>
      <c r="X193" s="93" t="s">
        <v>200</v>
      </c>
      <c r="Y193" s="168" t="s">
        <v>6127</v>
      </c>
      <c r="Z193" s="168" t="s">
        <v>6128</v>
      </c>
      <c r="AA193" s="202" t="s">
        <v>6129</v>
      </c>
    </row>
    <row r="194" spans="1:27" x14ac:dyDescent="0.3">
      <c r="A194" s="278">
        <v>40201333</v>
      </c>
      <c r="B194" s="279" t="s">
        <v>402</v>
      </c>
      <c r="C194" s="291">
        <v>223.92</v>
      </c>
      <c r="D194" s="94" t="s">
        <v>31</v>
      </c>
      <c r="E194" s="94">
        <v>13.9</v>
      </c>
      <c r="F194" s="95"/>
      <c r="G194" s="95"/>
      <c r="H194" s="95"/>
      <c r="I194" s="96"/>
      <c r="J194" s="95">
        <v>40201333</v>
      </c>
      <c r="K194" s="89" t="s">
        <v>402</v>
      </c>
      <c r="L194" s="95">
        <f>O194+Q194</f>
        <v>933</v>
      </c>
      <c r="M194" s="95">
        <v>0</v>
      </c>
      <c r="N194" s="291">
        <v>223.92</v>
      </c>
      <c r="O194" s="95">
        <v>400</v>
      </c>
      <c r="P194" s="289">
        <v>96</v>
      </c>
      <c r="Q194" s="95">
        <v>533</v>
      </c>
      <c r="R194" s="289">
        <v>127.92</v>
      </c>
      <c r="S194" s="96"/>
      <c r="T194" s="95"/>
      <c r="U194" s="181"/>
      <c r="V194" s="201" t="s">
        <v>75</v>
      </c>
      <c r="W194" s="130"/>
      <c r="X194" s="93" t="s">
        <v>200</v>
      </c>
      <c r="Y194" s="168" t="s">
        <v>6127</v>
      </c>
      <c r="Z194" s="168" t="s">
        <v>6128</v>
      </c>
      <c r="AA194" s="202" t="s">
        <v>6129</v>
      </c>
    </row>
    <row r="195" spans="1:27" x14ac:dyDescent="0.3">
      <c r="A195" s="91">
        <v>40202038</v>
      </c>
      <c r="B195" s="93" t="s">
        <v>403</v>
      </c>
      <c r="C195" s="287">
        <v>96.761104000000003</v>
      </c>
      <c r="D195" s="94" t="s">
        <v>32</v>
      </c>
      <c r="E195" s="94">
        <v>15.45</v>
      </c>
      <c r="F195" s="95"/>
      <c r="G195" s="95"/>
      <c r="H195" s="95"/>
      <c r="I195" s="96"/>
      <c r="J195" s="95">
        <v>23020148</v>
      </c>
      <c r="K195" s="89" t="s">
        <v>404</v>
      </c>
      <c r="L195" s="95">
        <v>290</v>
      </c>
      <c r="M195" s="95">
        <v>0</v>
      </c>
      <c r="N195" s="287">
        <v>96.761104000000003</v>
      </c>
      <c r="O195" s="95"/>
      <c r="P195" s="289"/>
      <c r="Q195" s="95"/>
      <c r="R195" s="289"/>
      <c r="S195" s="96"/>
      <c r="T195" s="95"/>
      <c r="U195" s="181"/>
      <c r="V195" s="201" t="s">
        <v>4787</v>
      </c>
      <c r="W195" s="130">
        <v>1</v>
      </c>
      <c r="X195" s="93"/>
      <c r="Y195" s="168" t="s">
        <v>4789</v>
      </c>
      <c r="Z195" s="168" t="s">
        <v>4854</v>
      </c>
      <c r="AA195" s="202" t="s">
        <v>4789</v>
      </c>
    </row>
    <row r="196" spans="1:27" x14ac:dyDescent="0.3">
      <c r="A196" s="91">
        <v>40202135</v>
      </c>
      <c r="B196" s="93" t="s">
        <v>405</v>
      </c>
      <c r="C196" s="289">
        <v>578.68799999999999</v>
      </c>
      <c r="D196" s="94" t="s">
        <v>25</v>
      </c>
      <c r="E196" s="94">
        <v>21.501000000000001</v>
      </c>
      <c r="F196" s="95"/>
      <c r="G196" s="95"/>
      <c r="H196" s="95"/>
      <c r="I196" s="96"/>
      <c r="J196" s="95">
        <v>40202135</v>
      </c>
      <c r="K196" s="89" t="s">
        <v>405</v>
      </c>
      <c r="L196" s="95">
        <f>O196+Q196</f>
        <v>2411.1999999999998</v>
      </c>
      <c r="M196" s="95">
        <v>0</v>
      </c>
      <c r="N196" s="289">
        <v>578.68799999999999</v>
      </c>
      <c r="O196" s="95">
        <v>1587</v>
      </c>
      <c r="P196" s="289">
        <v>380.88</v>
      </c>
      <c r="Q196" s="95">
        <v>824.2</v>
      </c>
      <c r="R196" s="289">
        <v>197.80799999999999</v>
      </c>
      <c r="S196" s="96"/>
      <c r="T196" s="95"/>
      <c r="U196" s="181"/>
      <c r="V196" s="201" t="s">
        <v>75</v>
      </c>
      <c r="W196" s="130"/>
      <c r="X196" s="93" t="s">
        <v>200</v>
      </c>
      <c r="Y196" s="168" t="s">
        <v>6127</v>
      </c>
      <c r="Z196" s="168" t="s">
        <v>6128</v>
      </c>
      <c r="AA196" s="202" t="s">
        <v>6129</v>
      </c>
    </row>
    <row r="197" spans="1:27" ht="24" x14ac:dyDescent="0.3">
      <c r="A197" s="95">
        <v>40202429</v>
      </c>
      <c r="B197" s="89" t="s">
        <v>406</v>
      </c>
      <c r="C197" s="288">
        <v>66.739046000000002</v>
      </c>
      <c r="D197" s="94" t="s">
        <v>17</v>
      </c>
      <c r="E197" s="94">
        <v>2.78</v>
      </c>
      <c r="F197" s="95"/>
      <c r="G197" s="95"/>
      <c r="H197" s="95"/>
      <c r="I197" s="96"/>
      <c r="J197" s="95">
        <v>24010014</v>
      </c>
      <c r="K197" s="89" t="s">
        <v>407</v>
      </c>
      <c r="L197" s="95">
        <v>200</v>
      </c>
      <c r="M197" s="95">
        <v>0</v>
      </c>
      <c r="N197" s="288">
        <v>66.739046000000002</v>
      </c>
      <c r="O197" s="95"/>
      <c r="P197" s="289"/>
      <c r="Q197" s="95"/>
      <c r="R197" s="289"/>
      <c r="S197" s="96"/>
      <c r="T197" s="95"/>
      <c r="U197" s="181"/>
      <c r="V197" s="201" t="s">
        <v>4787</v>
      </c>
      <c r="W197" s="130">
        <v>1</v>
      </c>
      <c r="X197" s="93"/>
      <c r="Y197" s="168" t="s">
        <v>4789</v>
      </c>
      <c r="Z197" s="168" t="s">
        <v>4854</v>
      </c>
      <c r="AA197" s="202" t="s">
        <v>4789</v>
      </c>
    </row>
    <row r="198" spans="1:27" ht="24" x14ac:dyDescent="0.3">
      <c r="A198" s="278">
        <v>40202437</v>
      </c>
      <c r="B198" s="279" t="s">
        <v>408</v>
      </c>
      <c r="C198" s="287">
        <v>80.084642000000002</v>
      </c>
      <c r="D198" s="94" t="s">
        <v>26</v>
      </c>
      <c r="E198" s="94">
        <v>5.2</v>
      </c>
      <c r="F198" s="95"/>
      <c r="G198" s="95"/>
      <c r="H198" s="95"/>
      <c r="I198" s="96"/>
      <c r="J198" s="95">
        <v>24020010</v>
      </c>
      <c r="K198" s="89" t="s">
        <v>409</v>
      </c>
      <c r="L198" s="95">
        <v>240</v>
      </c>
      <c r="M198" s="95">
        <v>0</v>
      </c>
      <c r="N198" s="287">
        <v>80.084642000000002</v>
      </c>
      <c r="O198" s="95"/>
      <c r="P198" s="289"/>
      <c r="Q198" s="95"/>
      <c r="R198" s="289"/>
      <c r="S198" s="96"/>
      <c r="T198" s="95"/>
      <c r="U198" s="181">
        <v>1</v>
      </c>
      <c r="V198" s="201" t="s">
        <v>4787</v>
      </c>
      <c r="W198" s="130">
        <v>1</v>
      </c>
      <c r="X198" s="93"/>
      <c r="Y198" s="168" t="s">
        <v>4789</v>
      </c>
      <c r="Z198" s="168" t="s">
        <v>4854</v>
      </c>
      <c r="AA198" s="202" t="s">
        <v>4789</v>
      </c>
    </row>
    <row r="199" spans="1:27" ht="24" x14ac:dyDescent="0.3">
      <c r="A199" s="91">
        <v>40202615</v>
      </c>
      <c r="B199" s="93" t="s">
        <v>410</v>
      </c>
      <c r="C199" s="288">
        <v>106.775834</v>
      </c>
      <c r="D199" s="94" t="s">
        <v>17</v>
      </c>
      <c r="E199" s="94">
        <v>13.67</v>
      </c>
      <c r="F199" s="95"/>
      <c r="G199" s="95"/>
      <c r="H199" s="95"/>
      <c r="I199" s="96"/>
      <c r="J199" s="95">
        <v>23020296</v>
      </c>
      <c r="K199" s="89" t="s">
        <v>411</v>
      </c>
      <c r="L199" s="95">
        <v>320</v>
      </c>
      <c r="M199" s="95">
        <v>0</v>
      </c>
      <c r="N199" s="288">
        <v>106.775834</v>
      </c>
      <c r="O199" s="95"/>
      <c r="P199" s="289"/>
      <c r="Q199" s="95"/>
      <c r="R199" s="289"/>
      <c r="S199" s="96"/>
      <c r="T199" s="95"/>
      <c r="U199" s="181"/>
      <c r="V199" s="201" t="s">
        <v>4787</v>
      </c>
      <c r="W199" s="130">
        <v>1</v>
      </c>
      <c r="X199" s="93"/>
      <c r="Y199" s="168" t="s">
        <v>4789</v>
      </c>
      <c r="Z199" s="168" t="s">
        <v>4854</v>
      </c>
      <c r="AA199" s="202" t="s">
        <v>4789</v>
      </c>
    </row>
    <row r="200" spans="1:27" x14ac:dyDescent="0.3">
      <c r="A200" s="91">
        <v>40202666</v>
      </c>
      <c r="B200" s="93" t="s">
        <v>412</v>
      </c>
      <c r="C200" s="287">
        <v>233.57006200000001</v>
      </c>
      <c r="D200" s="94" t="s">
        <v>20</v>
      </c>
      <c r="E200" s="94">
        <v>15.45</v>
      </c>
      <c r="F200" s="95"/>
      <c r="G200" s="95"/>
      <c r="H200" s="95"/>
      <c r="I200" s="96"/>
      <c r="J200" s="95">
        <v>23010029</v>
      </c>
      <c r="K200" s="89" t="s">
        <v>413</v>
      </c>
      <c r="L200" s="95">
        <v>700</v>
      </c>
      <c r="M200" s="95">
        <v>0</v>
      </c>
      <c r="N200" s="287">
        <v>233.57006200000001</v>
      </c>
      <c r="O200" s="95"/>
      <c r="P200" s="289"/>
      <c r="Q200" s="95"/>
      <c r="R200" s="289"/>
      <c r="S200" s="96"/>
      <c r="T200" s="95"/>
      <c r="U200" s="181"/>
      <c r="V200" s="201" t="s">
        <v>4787</v>
      </c>
      <c r="W200" s="130">
        <v>1</v>
      </c>
      <c r="X200" s="93"/>
      <c r="Y200" s="168" t="s">
        <v>4789</v>
      </c>
      <c r="Z200" s="168" t="s">
        <v>4854</v>
      </c>
      <c r="AA200" s="202" t="s">
        <v>4789</v>
      </c>
    </row>
    <row r="201" spans="1:27" ht="24" x14ac:dyDescent="0.3">
      <c r="A201" s="95">
        <v>40202690</v>
      </c>
      <c r="B201" s="89" t="s">
        <v>414</v>
      </c>
      <c r="C201" s="287">
        <v>83.415508000000003</v>
      </c>
      <c r="D201" s="90" t="s">
        <v>14</v>
      </c>
      <c r="E201" s="90">
        <v>4.0590000000000002</v>
      </c>
      <c r="F201" s="91"/>
      <c r="G201" s="91"/>
      <c r="H201" s="91"/>
      <c r="I201" s="92"/>
      <c r="J201" s="91">
        <v>23010061</v>
      </c>
      <c r="K201" s="93" t="s">
        <v>379</v>
      </c>
      <c r="L201" s="91">
        <v>250</v>
      </c>
      <c r="M201" s="91">
        <v>0</v>
      </c>
      <c r="N201" s="287">
        <v>83.415508000000003</v>
      </c>
      <c r="O201" s="91"/>
      <c r="P201" s="288"/>
      <c r="Q201" s="91"/>
      <c r="R201" s="288"/>
      <c r="S201" s="92"/>
      <c r="T201" s="91"/>
      <c r="U201" s="180"/>
      <c r="V201" s="201" t="s">
        <v>4787</v>
      </c>
      <c r="W201" s="130">
        <v>1</v>
      </c>
      <c r="X201" s="93"/>
      <c r="Y201" s="168" t="s">
        <v>4789</v>
      </c>
      <c r="Z201" s="168" t="s">
        <v>4854</v>
      </c>
      <c r="AA201" s="202" t="s">
        <v>4789</v>
      </c>
    </row>
    <row r="202" spans="1:27" ht="24" x14ac:dyDescent="0.3">
      <c r="A202" s="278">
        <v>40202720</v>
      </c>
      <c r="B202" s="279" t="s">
        <v>415</v>
      </c>
      <c r="C202" s="287">
        <v>66.739046000000002</v>
      </c>
      <c r="D202" s="94" t="s">
        <v>21</v>
      </c>
      <c r="E202" s="94">
        <v>3</v>
      </c>
      <c r="F202" s="95"/>
      <c r="G202" s="95"/>
      <c r="H202" s="95"/>
      <c r="I202" s="96"/>
      <c r="J202" s="95">
        <v>23010053</v>
      </c>
      <c r="K202" s="89" t="s">
        <v>416</v>
      </c>
      <c r="L202" s="95">
        <v>200</v>
      </c>
      <c r="M202" s="95">
        <v>0</v>
      </c>
      <c r="N202" s="287">
        <v>66.739046000000002</v>
      </c>
      <c r="O202" s="95"/>
      <c r="P202" s="289"/>
      <c r="Q202" s="95"/>
      <c r="R202" s="289"/>
      <c r="S202" s="96"/>
      <c r="T202" s="95"/>
      <c r="U202" s="181"/>
      <c r="V202" s="201" t="s">
        <v>4787</v>
      </c>
      <c r="W202" s="130">
        <v>1</v>
      </c>
      <c r="X202" s="93"/>
      <c r="Y202" s="168" t="s">
        <v>4789</v>
      </c>
      <c r="Z202" s="168" t="s">
        <v>4854</v>
      </c>
      <c r="AA202" s="202" t="s">
        <v>4789</v>
      </c>
    </row>
    <row r="203" spans="1:27" s="116" customFormat="1" ht="24" x14ac:dyDescent="0.3">
      <c r="A203" s="91">
        <v>40202747</v>
      </c>
      <c r="B203" s="93" t="s">
        <v>417</v>
      </c>
      <c r="C203" s="291">
        <v>247.73999999999998</v>
      </c>
      <c r="D203" s="94" t="s">
        <v>32</v>
      </c>
      <c r="E203" s="94">
        <v>15.45</v>
      </c>
      <c r="F203" s="95"/>
      <c r="G203" s="95"/>
      <c r="H203" s="95"/>
      <c r="I203" s="96"/>
      <c r="J203" s="95">
        <v>40202747</v>
      </c>
      <c r="K203" s="89" t="s">
        <v>417</v>
      </c>
      <c r="L203" s="95">
        <f>O203+Q203</f>
        <v>1032.25</v>
      </c>
      <c r="M203" s="95">
        <v>0</v>
      </c>
      <c r="N203" s="291">
        <v>247.73999999999998</v>
      </c>
      <c r="O203" s="95">
        <v>440</v>
      </c>
      <c r="P203" s="289">
        <v>105.6</v>
      </c>
      <c r="Q203" s="95">
        <v>592.25</v>
      </c>
      <c r="R203" s="289">
        <v>142.13999999999999</v>
      </c>
      <c r="S203" s="96"/>
      <c r="T203" s="95"/>
      <c r="U203" s="181"/>
      <c r="V203" s="201" t="s">
        <v>75</v>
      </c>
      <c r="W203" s="130"/>
      <c r="X203" s="93" t="s">
        <v>200</v>
      </c>
      <c r="Y203" s="168" t="s">
        <v>6127</v>
      </c>
      <c r="Z203" s="168" t="s">
        <v>6128</v>
      </c>
      <c r="AA203" s="202" t="s">
        <v>6129</v>
      </c>
    </row>
    <row r="204" spans="1:27" x14ac:dyDescent="0.3">
      <c r="A204" s="91">
        <v>40301010</v>
      </c>
      <c r="B204" s="93" t="s">
        <v>418</v>
      </c>
      <c r="C204" s="291">
        <v>30.72</v>
      </c>
      <c r="D204" s="94" t="s">
        <v>419</v>
      </c>
      <c r="E204" s="94">
        <v>3.2669999999999999</v>
      </c>
      <c r="F204" s="95"/>
      <c r="G204" s="95"/>
      <c r="H204" s="95"/>
      <c r="I204" s="96"/>
      <c r="J204" s="95">
        <v>40301010</v>
      </c>
      <c r="K204" s="89" t="s">
        <v>418</v>
      </c>
      <c r="L204" s="95">
        <v>128</v>
      </c>
      <c r="M204" s="95">
        <v>0</v>
      </c>
      <c r="N204" s="291">
        <v>30.72</v>
      </c>
      <c r="O204" s="95">
        <v>3</v>
      </c>
      <c r="P204" s="289">
        <v>0.72</v>
      </c>
      <c r="Q204" s="95">
        <v>125</v>
      </c>
      <c r="R204" s="289">
        <v>30</v>
      </c>
      <c r="S204" s="96"/>
      <c r="T204" s="95"/>
      <c r="U204" s="181"/>
      <c r="V204" s="201" t="s">
        <v>4787</v>
      </c>
      <c r="W204" s="130">
        <v>1</v>
      </c>
      <c r="X204" s="93"/>
      <c r="Y204" s="168" t="s">
        <v>4789</v>
      </c>
      <c r="Z204" s="168" t="s">
        <v>4854</v>
      </c>
      <c r="AA204" s="202" t="s">
        <v>4789</v>
      </c>
    </row>
    <row r="205" spans="1:27" x14ac:dyDescent="0.3">
      <c r="A205" s="95">
        <v>40301028</v>
      </c>
      <c r="B205" s="89" t="s">
        <v>420</v>
      </c>
      <c r="C205" s="291">
        <v>4.9535999999999998</v>
      </c>
      <c r="D205" s="94" t="s">
        <v>419</v>
      </c>
      <c r="E205" s="94">
        <v>1.764</v>
      </c>
      <c r="F205" s="95"/>
      <c r="G205" s="95"/>
      <c r="H205" s="95"/>
      <c r="I205" s="96"/>
      <c r="J205" s="95">
        <v>28011171</v>
      </c>
      <c r="K205" s="89" t="s">
        <v>421</v>
      </c>
      <c r="L205" s="95">
        <v>20</v>
      </c>
      <c r="M205" s="95">
        <v>0</v>
      </c>
      <c r="N205" s="291">
        <v>4.9535999999999998</v>
      </c>
      <c r="O205" s="95"/>
      <c r="P205" s="289"/>
      <c r="Q205" s="95"/>
      <c r="R205" s="289"/>
      <c r="S205" s="96"/>
      <c r="T205" s="95"/>
      <c r="U205" s="181"/>
      <c r="V205" s="201" t="s">
        <v>4787</v>
      </c>
      <c r="W205" s="130">
        <v>1</v>
      </c>
      <c r="X205" s="93"/>
      <c r="Y205" s="168" t="s">
        <v>4789</v>
      </c>
      <c r="Z205" s="168" t="s">
        <v>4854</v>
      </c>
      <c r="AA205" s="202" t="s">
        <v>4789</v>
      </c>
    </row>
    <row r="206" spans="1:27" x14ac:dyDescent="0.3">
      <c r="A206" s="278">
        <v>40301036</v>
      </c>
      <c r="B206" s="279" t="s">
        <v>422</v>
      </c>
      <c r="C206" s="289">
        <v>30.72</v>
      </c>
      <c r="D206" s="94" t="s">
        <v>419</v>
      </c>
      <c r="E206" s="94">
        <v>3.2669999999999999</v>
      </c>
      <c r="F206" s="95"/>
      <c r="G206" s="95"/>
      <c r="H206" s="95"/>
      <c r="I206" s="96"/>
      <c r="J206" s="95">
        <v>40301036</v>
      </c>
      <c r="K206" s="89" t="s">
        <v>422</v>
      </c>
      <c r="L206" s="95">
        <f>SUM(O206,Q206)</f>
        <v>128</v>
      </c>
      <c r="M206" s="95">
        <v>0</v>
      </c>
      <c r="N206" s="289">
        <v>30.72</v>
      </c>
      <c r="O206" s="95">
        <v>3</v>
      </c>
      <c r="P206" s="289">
        <v>0.72</v>
      </c>
      <c r="Q206" s="95">
        <v>125</v>
      </c>
      <c r="R206" s="289">
        <v>30</v>
      </c>
      <c r="S206" s="96"/>
      <c r="T206" s="95"/>
      <c r="U206" s="181"/>
      <c r="V206" s="201" t="s">
        <v>4787</v>
      </c>
      <c r="W206" s="130">
        <v>1</v>
      </c>
      <c r="X206" s="93"/>
      <c r="Y206" s="168" t="s">
        <v>4789</v>
      </c>
      <c r="Z206" s="168" t="s">
        <v>4854</v>
      </c>
      <c r="AA206" s="202" t="s">
        <v>4789</v>
      </c>
    </row>
    <row r="207" spans="1:27" ht="24" x14ac:dyDescent="0.3">
      <c r="A207" s="91">
        <v>40301044</v>
      </c>
      <c r="B207" s="93" t="s">
        <v>423</v>
      </c>
      <c r="C207" s="289">
        <v>4.9535999999999998</v>
      </c>
      <c r="D207" s="94" t="s">
        <v>419</v>
      </c>
      <c r="E207" s="94">
        <v>1.764</v>
      </c>
      <c r="F207" s="95"/>
      <c r="G207" s="95"/>
      <c r="H207" s="95"/>
      <c r="I207" s="96"/>
      <c r="J207" s="95">
        <v>28010523</v>
      </c>
      <c r="K207" s="89" t="s">
        <v>424</v>
      </c>
      <c r="L207" s="95">
        <v>20</v>
      </c>
      <c r="M207" s="95">
        <v>0</v>
      </c>
      <c r="N207" s="289">
        <v>4.9535999999999998</v>
      </c>
      <c r="O207" s="95"/>
      <c r="P207" s="289"/>
      <c r="Q207" s="95"/>
      <c r="R207" s="289"/>
      <c r="S207" s="96"/>
      <c r="T207" s="95"/>
      <c r="U207" s="181"/>
      <c r="V207" s="201" t="s">
        <v>4787</v>
      </c>
      <c r="W207" s="130">
        <v>1</v>
      </c>
      <c r="X207" s="93"/>
      <c r="Y207" s="168" t="s">
        <v>4789</v>
      </c>
      <c r="Z207" s="168" t="s">
        <v>4854</v>
      </c>
      <c r="AA207" s="202" t="s">
        <v>4789</v>
      </c>
    </row>
    <row r="208" spans="1:27" ht="24" x14ac:dyDescent="0.3">
      <c r="A208" s="91">
        <v>40301060</v>
      </c>
      <c r="B208" s="93" t="s">
        <v>425</v>
      </c>
      <c r="C208" s="289">
        <v>3.4675199999999999</v>
      </c>
      <c r="D208" s="94" t="s">
        <v>419</v>
      </c>
      <c r="E208" s="94">
        <v>2.097</v>
      </c>
      <c r="F208" s="95"/>
      <c r="G208" s="95"/>
      <c r="H208" s="95"/>
      <c r="I208" s="96"/>
      <c r="J208" s="95">
        <v>28010027</v>
      </c>
      <c r="K208" s="89" t="s">
        <v>426</v>
      </c>
      <c r="L208" s="95">
        <v>14</v>
      </c>
      <c r="M208" s="95">
        <v>0</v>
      </c>
      <c r="N208" s="289">
        <v>3.4675199999999999</v>
      </c>
      <c r="O208" s="95"/>
      <c r="P208" s="289"/>
      <c r="Q208" s="95"/>
      <c r="R208" s="289"/>
      <c r="S208" s="96"/>
      <c r="T208" s="95"/>
      <c r="U208" s="181"/>
      <c r="V208" s="201" t="s">
        <v>4787</v>
      </c>
      <c r="W208" s="130">
        <v>1</v>
      </c>
      <c r="X208" s="93"/>
      <c r="Y208" s="168" t="s">
        <v>4789</v>
      </c>
      <c r="Z208" s="168" t="s">
        <v>4854</v>
      </c>
      <c r="AA208" s="202" t="s">
        <v>4789</v>
      </c>
    </row>
    <row r="209" spans="1:27" x14ac:dyDescent="0.3">
      <c r="A209" s="95">
        <v>40301087</v>
      </c>
      <c r="B209" s="89" t="s">
        <v>427</v>
      </c>
      <c r="C209" s="289">
        <v>21.052799999999998</v>
      </c>
      <c r="D209" s="94" t="s">
        <v>419</v>
      </c>
      <c r="E209" s="94">
        <v>1.764</v>
      </c>
      <c r="F209" s="95"/>
      <c r="G209" s="95"/>
      <c r="H209" s="95"/>
      <c r="I209" s="96"/>
      <c r="J209" s="95">
        <v>28010060</v>
      </c>
      <c r="K209" s="89" t="s">
        <v>428</v>
      </c>
      <c r="L209" s="95">
        <v>85</v>
      </c>
      <c r="M209" s="95">
        <v>0</v>
      </c>
      <c r="N209" s="289">
        <v>21.052799999999998</v>
      </c>
      <c r="O209" s="95"/>
      <c r="P209" s="289"/>
      <c r="Q209" s="95"/>
      <c r="R209" s="289"/>
      <c r="S209" s="96"/>
      <c r="T209" s="95"/>
      <c r="U209" s="181"/>
      <c r="V209" s="201" t="s">
        <v>4787</v>
      </c>
      <c r="W209" s="130">
        <v>1</v>
      </c>
      <c r="X209" s="93"/>
      <c r="Y209" s="168" t="s">
        <v>4789</v>
      </c>
      <c r="Z209" s="168" t="s">
        <v>4854</v>
      </c>
      <c r="AA209" s="202" t="s">
        <v>4789</v>
      </c>
    </row>
    <row r="210" spans="1:27" x14ac:dyDescent="0.3">
      <c r="A210" s="278">
        <v>40301109</v>
      </c>
      <c r="B210" s="279" t="s">
        <v>429</v>
      </c>
      <c r="C210" s="289">
        <v>7.4303999999999997</v>
      </c>
      <c r="D210" s="94" t="s">
        <v>430</v>
      </c>
      <c r="E210" s="94">
        <v>0.72</v>
      </c>
      <c r="F210" s="95"/>
      <c r="G210" s="95"/>
      <c r="H210" s="95"/>
      <c r="I210" s="96"/>
      <c r="J210" s="95">
        <v>28010116</v>
      </c>
      <c r="K210" s="89" t="s">
        <v>431</v>
      </c>
      <c r="L210" s="95">
        <v>30</v>
      </c>
      <c r="M210" s="95">
        <v>0</v>
      </c>
      <c r="N210" s="289">
        <v>7.4303999999999997</v>
      </c>
      <c r="O210" s="95"/>
      <c r="P210" s="289"/>
      <c r="Q210" s="95"/>
      <c r="R210" s="289"/>
      <c r="S210" s="96"/>
      <c r="T210" s="95"/>
      <c r="U210" s="181"/>
      <c r="V210" s="201" t="s">
        <v>4787</v>
      </c>
      <c r="W210" s="130">
        <v>1</v>
      </c>
      <c r="X210" s="93"/>
      <c r="Y210" s="168" t="s">
        <v>4789</v>
      </c>
      <c r="Z210" s="168" t="s">
        <v>4854</v>
      </c>
      <c r="AA210" s="202" t="s">
        <v>4789</v>
      </c>
    </row>
    <row r="211" spans="1:27" x14ac:dyDescent="0.3">
      <c r="A211" s="91">
        <v>40301117</v>
      </c>
      <c r="B211" s="93" t="s">
        <v>432</v>
      </c>
      <c r="C211" s="289">
        <v>20.55744</v>
      </c>
      <c r="D211" s="94" t="s">
        <v>433</v>
      </c>
      <c r="E211" s="94">
        <v>45.234000000000002</v>
      </c>
      <c r="F211" s="95"/>
      <c r="G211" s="95"/>
      <c r="H211" s="95"/>
      <c r="I211" s="96"/>
      <c r="J211" s="95">
        <v>26060019</v>
      </c>
      <c r="K211" s="89" t="s">
        <v>434</v>
      </c>
      <c r="L211" s="95">
        <v>83</v>
      </c>
      <c r="M211" s="95">
        <v>0</v>
      </c>
      <c r="N211" s="289">
        <v>20.55744</v>
      </c>
      <c r="O211" s="95"/>
      <c r="P211" s="289"/>
      <c r="Q211" s="95"/>
      <c r="R211" s="289"/>
      <c r="S211" s="96"/>
      <c r="T211" s="95"/>
      <c r="U211" s="181"/>
      <c r="V211" s="201" t="s">
        <v>4787</v>
      </c>
      <c r="W211" s="130">
        <v>1</v>
      </c>
      <c r="X211" s="93"/>
      <c r="Y211" s="168" t="s">
        <v>4789</v>
      </c>
      <c r="Z211" s="168" t="s">
        <v>4854</v>
      </c>
      <c r="AA211" s="202" t="s">
        <v>4789</v>
      </c>
    </row>
    <row r="212" spans="1:27" x14ac:dyDescent="0.3">
      <c r="A212" s="91">
        <v>40301125</v>
      </c>
      <c r="B212" s="93" t="s">
        <v>435</v>
      </c>
      <c r="C212" s="289">
        <v>7.4303999999999997</v>
      </c>
      <c r="D212" s="94" t="s">
        <v>419</v>
      </c>
      <c r="E212" s="94">
        <v>2.097</v>
      </c>
      <c r="F212" s="95"/>
      <c r="G212" s="95"/>
      <c r="H212" s="95"/>
      <c r="I212" s="96"/>
      <c r="J212" s="95">
        <v>28010132</v>
      </c>
      <c r="K212" s="89" t="s">
        <v>436</v>
      </c>
      <c r="L212" s="95">
        <v>30</v>
      </c>
      <c r="M212" s="95">
        <v>0</v>
      </c>
      <c r="N212" s="289">
        <v>7.4303999999999997</v>
      </c>
      <c r="O212" s="95"/>
      <c r="P212" s="289"/>
      <c r="Q212" s="95"/>
      <c r="R212" s="289"/>
      <c r="S212" s="96"/>
      <c r="T212" s="95"/>
      <c r="U212" s="181"/>
      <c r="V212" s="201" t="s">
        <v>4787</v>
      </c>
      <c r="W212" s="130">
        <v>1</v>
      </c>
      <c r="X212" s="93"/>
      <c r="Y212" s="168" t="s">
        <v>4789</v>
      </c>
      <c r="Z212" s="168" t="s">
        <v>4854</v>
      </c>
      <c r="AA212" s="202" t="s">
        <v>4789</v>
      </c>
    </row>
    <row r="213" spans="1:27" x14ac:dyDescent="0.3">
      <c r="A213" s="95">
        <v>40301133</v>
      </c>
      <c r="B213" s="89" t="s">
        <v>437</v>
      </c>
      <c r="C213" s="289">
        <v>7.4303999999999997</v>
      </c>
      <c r="D213" s="94" t="s">
        <v>438</v>
      </c>
      <c r="E213" s="94">
        <v>4.5</v>
      </c>
      <c r="F213" s="95"/>
      <c r="G213" s="95"/>
      <c r="H213" s="95"/>
      <c r="I213" s="96"/>
      <c r="J213" s="95">
        <v>28010140</v>
      </c>
      <c r="K213" s="89" t="s">
        <v>439</v>
      </c>
      <c r="L213" s="95">
        <v>30</v>
      </c>
      <c r="M213" s="95">
        <v>0</v>
      </c>
      <c r="N213" s="289">
        <v>7.4303999999999997</v>
      </c>
      <c r="O213" s="95"/>
      <c r="P213" s="289"/>
      <c r="Q213" s="95"/>
      <c r="R213" s="289"/>
      <c r="S213" s="96"/>
      <c r="T213" s="95"/>
      <c r="U213" s="181"/>
      <c r="V213" s="201" t="s">
        <v>4787</v>
      </c>
      <c r="W213" s="130">
        <v>1</v>
      </c>
      <c r="X213" s="93"/>
      <c r="Y213" s="168" t="s">
        <v>4789</v>
      </c>
      <c r="Z213" s="168" t="s">
        <v>4854</v>
      </c>
      <c r="AA213" s="202" t="s">
        <v>4789</v>
      </c>
    </row>
    <row r="214" spans="1:27" x14ac:dyDescent="0.3">
      <c r="A214" s="278">
        <v>40301141</v>
      </c>
      <c r="B214" s="279" t="s">
        <v>440</v>
      </c>
      <c r="C214" s="289">
        <v>7.4303999999999997</v>
      </c>
      <c r="D214" s="94" t="s">
        <v>441</v>
      </c>
      <c r="E214" s="94">
        <v>1.0529999999999999</v>
      </c>
      <c r="F214" s="95"/>
      <c r="G214" s="95"/>
      <c r="H214" s="95"/>
      <c r="I214" s="96"/>
      <c r="J214" s="95">
        <v>28010159</v>
      </c>
      <c r="K214" s="89" t="s">
        <v>442</v>
      </c>
      <c r="L214" s="95">
        <v>30</v>
      </c>
      <c r="M214" s="95">
        <v>0</v>
      </c>
      <c r="N214" s="289">
        <v>7.4303999999999997</v>
      </c>
      <c r="O214" s="95"/>
      <c r="P214" s="289"/>
      <c r="Q214" s="95"/>
      <c r="R214" s="289"/>
      <c r="S214" s="96"/>
      <c r="T214" s="95"/>
      <c r="U214" s="181"/>
      <c r="V214" s="201" t="s">
        <v>4787</v>
      </c>
      <c r="W214" s="130">
        <v>1</v>
      </c>
      <c r="X214" s="93"/>
      <c r="Y214" s="168" t="s">
        <v>4789</v>
      </c>
      <c r="Z214" s="168" t="s">
        <v>4854</v>
      </c>
      <c r="AA214" s="202" t="s">
        <v>4789</v>
      </c>
    </row>
    <row r="215" spans="1:27" x14ac:dyDescent="0.3">
      <c r="A215" s="91">
        <v>40301150</v>
      </c>
      <c r="B215" s="93" t="s">
        <v>443</v>
      </c>
      <c r="C215" s="289">
        <v>3.4675199999999999</v>
      </c>
      <c r="D215" s="94" t="s">
        <v>430</v>
      </c>
      <c r="E215" s="94">
        <v>0.38700000000000001</v>
      </c>
      <c r="F215" s="95"/>
      <c r="G215" s="95"/>
      <c r="H215" s="95"/>
      <c r="I215" s="96"/>
      <c r="J215" s="95">
        <v>28010175</v>
      </c>
      <c r="K215" s="89" t="s">
        <v>444</v>
      </c>
      <c r="L215" s="95">
        <v>14</v>
      </c>
      <c r="M215" s="95">
        <v>0</v>
      </c>
      <c r="N215" s="289">
        <v>3.4675199999999999</v>
      </c>
      <c r="O215" s="95"/>
      <c r="P215" s="289"/>
      <c r="Q215" s="95"/>
      <c r="R215" s="289"/>
      <c r="S215" s="96"/>
      <c r="T215" s="95"/>
      <c r="U215" s="181"/>
      <c r="V215" s="201" t="s">
        <v>4787</v>
      </c>
      <c r="W215" s="130">
        <v>1</v>
      </c>
      <c r="X215" s="93"/>
      <c r="Y215" s="168" t="s">
        <v>4789</v>
      </c>
      <c r="Z215" s="168" t="s">
        <v>4854</v>
      </c>
      <c r="AA215" s="202" t="s">
        <v>4789</v>
      </c>
    </row>
    <row r="216" spans="1:27" x14ac:dyDescent="0.3">
      <c r="A216" s="91">
        <v>40301168</v>
      </c>
      <c r="B216" s="93" t="s">
        <v>445</v>
      </c>
      <c r="C216" s="289">
        <v>37.152000000000001</v>
      </c>
      <c r="D216" s="94" t="s">
        <v>419</v>
      </c>
      <c r="E216" s="94">
        <v>3.2669999999999999</v>
      </c>
      <c r="F216" s="95"/>
      <c r="G216" s="95"/>
      <c r="H216" s="95"/>
      <c r="I216" s="96"/>
      <c r="J216" s="95">
        <v>28010183</v>
      </c>
      <c r="K216" s="89" t="s">
        <v>446</v>
      </c>
      <c r="L216" s="95">
        <v>150</v>
      </c>
      <c r="M216" s="95">
        <v>0</v>
      </c>
      <c r="N216" s="289">
        <v>37.152000000000001</v>
      </c>
      <c r="O216" s="95"/>
      <c r="P216" s="289"/>
      <c r="Q216" s="95"/>
      <c r="R216" s="289"/>
      <c r="S216" s="96"/>
      <c r="T216" s="95"/>
      <c r="U216" s="181"/>
      <c r="V216" s="201" t="s">
        <v>4787</v>
      </c>
      <c r="W216" s="130">
        <v>1</v>
      </c>
      <c r="X216" s="93"/>
      <c r="Y216" s="168" t="s">
        <v>4789</v>
      </c>
      <c r="Z216" s="168" t="s">
        <v>4854</v>
      </c>
      <c r="AA216" s="202" t="s">
        <v>4789</v>
      </c>
    </row>
    <row r="217" spans="1:27" x14ac:dyDescent="0.3">
      <c r="A217" s="95">
        <v>40301184</v>
      </c>
      <c r="B217" s="89" t="s">
        <v>447</v>
      </c>
      <c r="C217" s="289">
        <v>3.7151999999999998</v>
      </c>
      <c r="D217" s="94" t="s">
        <v>419</v>
      </c>
      <c r="E217" s="94">
        <v>3.2669999999999999</v>
      </c>
      <c r="F217" s="95"/>
      <c r="G217" s="95"/>
      <c r="H217" s="95"/>
      <c r="I217" s="96"/>
      <c r="J217" s="95">
        <v>28010086</v>
      </c>
      <c r="K217" s="89" t="s">
        <v>448</v>
      </c>
      <c r="L217" s="95">
        <v>15</v>
      </c>
      <c r="M217" s="95">
        <v>0</v>
      </c>
      <c r="N217" s="289">
        <v>3.7151999999999998</v>
      </c>
      <c r="O217" s="95"/>
      <c r="P217" s="289"/>
      <c r="Q217" s="95"/>
      <c r="R217" s="289"/>
      <c r="S217" s="96"/>
      <c r="T217" s="95"/>
      <c r="U217" s="181"/>
      <c r="V217" s="201" t="s">
        <v>4787</v>
      </c>
      <c r="W217" s="130">
        <v>1</v>
      </c>
      <c r="X217" s="93"/>
      <c r="Y217" s="168" t="s">
        <v>4789</v>
      </c>
      <c r="Z217" s="168" t="s">
        <v>4854</v>
      </c>
      <c r="AA217" s="202" t="s">
        <v>4789</v>
      </c>
    </row>
    <row r="218" spans="1:27" s="116" customFormat="1" x14ac:dyDescent="0.3">
      <c r="A218" s="185">
        <v>40301192</v>
      </c>
      <c r="B218" s="186" t="s">
        <v>449</v>
      </c>
      <c r="C218" s="288">
        <v>326.8</v>
      </c>
      <c r="D218" s="90" t="s">
        <v>433</v>
      </c>
      <c r="E218" s="90">
        <v>35</v>
      </c>
      <c r="F218" s="91"/>
      <c r="G218" s="91"/>
      <c r="H218" s="91"/>
      <c r="I218" s="92"/>
      <c r="J218" s="91">
        <v>40301192</v>
      </c>
      <c r="K218" s="93" t="s">
        <v>449</v>
      </c>
      <c r="L218" s="91">
        <v>1361</v>
      </c>
      <c r="M218" s="91">
        <v>0</v>
      </c>
      <c r="N218" s="288">
        <v>326.8</v>
      </c>
      <c r="O218" s="91">
        <v>20</v>
      </c>
      <c r="P218" s="288">
        <v>4.8</v>
      </c>
      <c r="Q218" s="91">
        <v>1341</v>
      </c>
      <c r="R218" s="288">
        <v>322</v>
      </c>
      <c r="S218" s="92"/>
      <c r="T218" s="91"/>
      <c r="U218" s="180"/>
      <c r="V218" s="201" t="s">
        <v>75</v>
      </c>
      <c r="W218" s="130"/>
      <c r="X218" s="93" t="s">
        <v>200</v>
      </c>
      <c r="Y218" s="168" t="s">
        <v>6133</v>
      </c>
      <c r="Z218" s="168" t="s">
        <v>6130</v>
      </c>
      <c r="AA218" s="202" t="s">
        <v>6131</v>
      </c>
    </row>
    <row r="219" spans="1:27" ht="24" x14ac:dyDescent="0.3">
      <c r="A219" s="91">
        <v>40301206</v>
      </c>
      <c r="B219" s="93" t="s">
        <v>450</v>
      </c>
      <c r="C219" s="289">
        <v>280.56</v>
      </c>
      <c r="D219" s="94" t="s">
        <v>433</v>
      </c>
      <c r="E219" s="94">
        <v>29.97</v>
      </c>
      <c r="F219" s="95"/>
      <c r="G219" s="95"/>
      <c r="H219" s="95"/>
      <c r="I219" s="96"/>
      <c r="J219" s="95">
        <v>40301206</v>
      </c>
      <c r="K219" s="89" t="s">
        <v>451</v>
      </c>
      <c r="L219" s="95">
        <v>1169</v>
      </c>
      <c r="M219" s="95">
        <v>0</v>
      </c>
      <c r="N219" s="289">
        <v>280.56</v>
      </c>
      <c r="O219" s="95">
        <v>20</v>
      </c>
      <c r="P219" s="289">
        <v>4.8</v>
      </c>
      <c r="Q219" s="95">
        <v>1149</v>
      </c>
      <c r="R219" s="289">
        <v>275.76</v>
      </c>
      <c r="S219" s="96"/>
      <c r="T219" s="95"/>
      <c r="U219" s="181"/>
      <c r="V219" s="201" t="s">
        <v>75</v>
      </c>
      <c r="W219" s="130"/>
      <c r="X219" s="93" t="s">
        <v>83</v>
      </c>
      <c r="Y219" s="168" t="s">
        <v>6124</v>
      </c>
      <c r="Z219" s="168" t="s">
        <v>6125</v>
      </c>
      <c r="AA219" s="202" t="s">
        <v>6126</v>
      </c>
    </row>
    <row r="220" spans="1:27" ht="24" x14ac:dyDescent="0.3">
      <c r="A220" s="91">
        <v>40301214</v>
      </c>
      <c r="B220" s="93" t="s">
        <v>452</v>
      </c>
      <c r="C220" s="289">
        <v>418.32</v>
      </c>
      <c r="D220" s="94" t="s">
        <v>433</v>
      </c>
      <c r="E220" s="94">
        <v>44.954999999999998</v>
      </c>
      <c r="F220" s="95"/>
      <c r="G220" s="95"/>
      <c r="H220" s="95"/>
      <c r="I220" s="96"/>
      <c r="J220" s="95">
        <v>40301214</v>
      </c>
      <c r="K220" s="89" t="s">
        <v>453</v>
      </c>
      <c r="L220" s="95">
        <v>1743</v>
      </c>
      <c r="M220" s="95">
        <v>0</v>
      </c>
      <c r="N220" s="289">
        <v>418.32</v>
      </c>
      <c r="O220" s="95">
        <v>20</v>
      </c>
      <c r="P220" s="289">
        <v>4.8</v>
      </c>
      <c r="Q220" s="95">
        <v>1723</v>
      </c>
      <c r="R220" s="289">
        <v>413.52</v>
      </c>
      <c r="S220" s="96"/>
      <c r="T220" s="95"/>
      <c r="U220" s="181"/>
      <c r="V220" s="201" t="s">
        <v>75</v>
      </c>
      <c r="W220" s="130"/>
      <c r="X220" s="93" t="s">
        <v>83</v>
      </c>
      <c r="Y220" s="168" t="s">
        <v>6124</v>
      </c>
      <c r="Z220" s="168" t="s">
        <v>6125</v>
      </c>
      <c r="AA220" s="202" t="s">
        <v>6126</v>
      </c>
    </row>
    <row r="221" spans="1:27" x14ac:dyDescent="0.3">
      <c r="A221" s="95">
        <v>40301222</v>
      </c>
      <c r="B221" s="89" t="s">
        <v>454</v>
      </c>
      <c r="C221" s="289">
        <v>3.6</v>
      </c>
      <c r="D221" s="94" t="s">
        <v>430</v>
      </c>
      <c r="E221" s="94">
        <v>0.38700000000000001</v>
      </c>
      <c r="F221" s="95"/>
      <c r="G221" s="95"/>
      <c r="H221" s="95"/>
      <c r="I221" s="96"/>
      <c r="J221" s="95">
        <v>40301222</v>
      </c>
      <c r="K221" s="89" t="s">
        <v>454</v>
      </c>
      <c r="L221" s="95">
        <v>15</v>
      </c>
      <c r="M221" s="95">
        <v>0</v>
      </c>
      <c r="N221" s="289">
        <v>3.6</v>
      </c>
      <c r="O221" s="95">
        <v>0.3</v>
      </c>
      <c r="P221" s="289">
        <v>7.0000000000000007E-2</v>
      </c>
      <c r="Q221" s="95">
        <v>14.7</v>
      </c>
      <c r="R221" s="289">
        <v>3.53</v>
      </c>
      <c r="S221" s="96"/>
      <c r="T221" s="95"/>
      <c r="U221" s="181"/>
      <c r="V221" s="201" t="s">
        <v>4787</v>
      </c>
      <c r="W221" s="130">
        <v>1</v>
      </c>
      <c r="X221" s="93"/>
      <c r="Y221" s="168" t="s">
        <v>4789</v>
      </c>
      <c r="Z221" s="168" t="s">
        <v>4854</v>
      </c>
      <c r="AA221" s="202" t="s">
        <v>4789</v>
      </c>
    </row>
    <row r="222" spans="1:27" x14ac:dyDescent="0.3">
      <c r="A222" s="278">
        <v>40301230</v>
      </c>
      <c r="B222" s="279" t="s">
        <v>455</v>
      </c>
      <c r="C222" s="289">
        <v>6.68736</v>
      </c>
      <c r="D222" s="94" t="s">
        <v>430</v>
      </c>
      <c r="E222" s="94">
        <v>0.72</v>
      </c>
      <c r="F222" s="95"/>
      <c r="G222" s="95"/>
      <c r="H222" s="95"/>
      <c r="I222" s="96"/>
      <c r="J222" s="95">
        <v>28010205</v>
      </c>
      <c r="K222" s="89" t="s">
        <v>456</v>
      </c>
      <c r="L222" s="95">
        <v>27</v>
      </c>
      <c r="M222" s="95">
        <v>0</v>
      </c>
      <c r="N222" s="289">
        <v>6.68736</v>
      </c>
      <c r="O222" s="95"/>
      <c r="P222" s="289"/>
      <c r="Q222" s="95"/>
      <c r="R222" s="289"/>
      <c r="S222" s="96"/>
      <c r="T222" s="95"/>
      <c r="U222" s="181"/>
      <c r="V222" s="201" t="s">
        <v>4787</v>
      </c>
      <c r="W222" s="130">
        <v>1</v>
      </c>
      <c r="X222" s="93"/>
      <c r="Y222" s="168" t="s">
        <v>4789</v>
      </c>
      <c r="Z222" s="168" t="s">
        <v>4854</v>
      </c>
      <c r="AA222" s="202" t="s">
        <v>4789</v>
      </c>
    </row>
    <row r="223" spans="1:27" x14ac:dyDescent="0.3">
      <c r="A223" s="91">
        <v>40301249</v>
      </c>
      <c r="B223" s="93" t="s">
        <v>457</v>
      </c>
      <c r="C223" s="289">
        <v>9.9071999999999996</v>
      </c>
      <c r="D223" s="94" t="s">
        <v>430</v>
      </c>
      <c r="E223" s="94">
        <v>1.17</v>
      </c>
      <c r="F223" s="95"/>
      <c r="G223" s="95"/>
      <c r="H223" s="95"/>
      <c r="I223" s="96"/>
      <c r="J223" s="95">
        <v>28010221</v>
      </c>
      <c r="K223" s="89" t="s">
        <v>458</v>
      </c>
      <c r="L223" s="95">
        <v>40</v>
      </c>
      <c r="M223" s="95">
        <v>0</v>
      </c>
      <c r="N223" s="289">
        <v>9.9071999999999996</v>
      </c>
      <c r="O223" s="95"/>
      <c r="P223" s="289"/>
      <c r="Q223" s="95"/>
      <c r="R223" s="289"/>
      <c r="S223" s="96"/>
      <c r="T223" s="95"/>
      <c r="U223" s="181"/>
      <c r="V223" s="201" t="s">
        <v>4787</v>
      </c>
      <c r="W223" s="130">
        <v>1</v>
      </c>
      <c r="X223" s="93"/>
      <c r="Y223" s="168" t="s">
        <v>4789</v>
      </c>
      <c r="Z223" s="168" t="s">
        <v>4854</v>
      </c>
      <c r="AA223" s="202" t="s">
        <v>4789</v>
      </c>
    </row>
    <row r="224" spans="1:27" x14ac:dyDescent="0.3">
      <c r="A224" s="91">
        <v>40301257</v>
      </c>
      <c r="B224" s="93" t="s">
        <v>459</v>
      </c>
      <c r="C224" s="289">
        <v>9.9071999999999996</v>
      </c>
      <c r="D224" s="94" t="s">
        <v>430</v>
      </c>
      <c r="E224" s="94">
        <v>1.17</v>
      </c>
      <c r="F224" s="95"/>
      <c r="G224" s="95"/>
      <c r="H224" s="95"/>
      <c r="I224" s="96"/>
      <c r="J224" s="95">
        <v>28010230</v>
      </c>
      <c r="K224" s="89" t="s">
        <v>460</v>
      </c>
      <c r="L224" s="95">
        <v>40</v>
      </c>
      <c r="M224" s="95">
        <v>0</v>
      </c>
      <c r="N224" s="289">
        <v>9.9071999999999996</v>
      </c>
      <c r="O224" s="95"/>
      <c r="P224" s="289"/>
      <c r="Q224" s="95"/>
      <c r="R224" s="289"/>
      <c r="S224" s="96"/>
      <c r="T224" s="95"/>
      <c r="U224" s="181"/>
      <c r="V224" s="201" t="s">
        <v>4787</v>
      </c>
      <c r="W224" s="130">
        <v>1</v>
      </c>
      <c r="X224" s="93"/>
      <c r="Y224" s="168" t="s">
        <v>4789</v>
      </c>
      <c r="Z224" s="168" t="s">
        <v>4854</v>
      </c>
      <c r="AA224" s="202" t="s">
        <v>4789</v>
      </c>
    </row>
    <row r="225" spans="1:27" x14ac:dyDescent="0.3">
      <c r="A225" s="95">
        <v>40301265</v>
      </c>
      <c r="B225" s="89" t="s">
        <v>461</v>
      </c>
      <c r="C225" s="289">
        <v>9.9071999999999996</v>
      </c>
      <c r="D225" s="94" t="s">
        <v>430</v>
      </c>
      <c r="E225" s="94">
        <v>1.17</v>
      </c>
      <c r="F225" s="95"/>
      <c r="G225" s="95"/>
      <c r="H225" s="95"/>
      <c r="I225" s="96"/>
      <c r="J225" s="95">
        <v>28010248</v>
      </c>
      <c r="K225" s="89" t="s">
        <v>462</v>
      </c>
      <c r="L225" s="95">
        <v>40</v>
      </c>
      <c r="M225" s="95">
        <v>0</v>
      </c>
      <c r="N225" s="289">
        <v>9.9071999999999996</v>
      </c>
      <c r="O225" s="95"/>
      <c r="P225" s="289"/>
      <c r="Q225" s="95"/>
      <c r="R225" s="289"/>
      <c r="S225" s="96"/>
      <c r="T225" s="95"/>
      <c r="U225" s="181"/>
      <c r="V225" s="201" t="s">
        <v>4787</v>
      </c>
      <c r="W225" s="130">
        <v>1</v>
      </c>
      <c r="X225" s="93"/>
      <c r="Y225" s="168" t="s">
        <v>4789</v>
      </c>
      <c r="Z225" s="168" t="s">
        <v>4854</v>
      </c>
      <c r="AA225" s="202" t="s">
        <v>4789</v>
      </c>
    </row>
    <row r="226" spans="1:27" x14ac:dyDescent="0.3">
      <c r="A226" s="278">
        <v>40301273</v>
      </c>
      <c r="B226" s="279" t="s">
        <v>463</v>
      </c>
      <c r="C226" s="289">
        <v>37.152000000000001</v>
      </c>
      <c r="D226" s="94" t="s">
        <v>419</v>
      </c>
      <c r="E226" s="94">
        <v>3.2669999999999999</v>
      </c>
      <c r="F226" s="95"/>
      <c r="G226" s="95"/>
      <c r="H226" s="95"/>
      <c r="I226" s="96"/>
      <c r="J226" s="95">
        <v>28011490</v>
      </c>
      <c r="K226" s="89" t="s">
        <v>464</v>
      </c>
      <c r="L226" s="95">
        <v>150</v>
      </c>
      <c r="M226" s="95">
        <v>0</v>
      </c>
      <c r="N226" s="289">
        <v>37.152000000000001</v>
      </c>
      <c r="O226" s="95"/>
      <c r="P226" s="289"/>
      <c r="Q226" s="95"/>
      <c r="R226" s="289"/>
      <c r="S226" s="96"/>
      <c r="T226" s="95"/>
      <c r="U226" s="181"/>
      <c r="V226" s="201" t="s">
        <v>4787</v>
      </c>
      <c r="W226" s="130">
        <v>1</v>
      </c>
      <c r="X226" s="93"/>
      <c r="Y226" s="168" t="s">
        <v>4789</v>
      </c>
      <c r="Z226" s="168" t="s">
        <v>4854</v>
      </c>
      <c r="AA226" s="202" t="s">
        <v>4789</v>
      </c>
    </row>
    <row r="227" spans="1:27" x14ac:dyDescent="0.3">
      <c r="A227" s="91">
        <v>40301281</v>
      </c>
      <c r="B227" s="93" t="s">
        <v>465</v>
      </c>
      <c r="C227" s="289">
        <v>3.4675199999999999</v>
      </c>
      <c r="D227" s="94" t="s">
        <v>430</v>
      </c>
      <c r="E227" s="94">
        <v>0.72</v>
      </c>
      <c r="F227" s="95"/>
      <c r="G227" s="95"/>
      <c r="H227" s="95"/>
      <c r="I227" s="96"/>
      <c r="J227" s="95">
        <v>28010256</v>
      </c>
      <c r="K227" s="89" t="s">
        <v>466</v>
      </c>
      <c r="L227" s="95">
        <v>14</v>
      </c>
      <c r="M227" s="95">
        <v>0</v>
      </c>
      <c r="N227" s="289">
        <v>3.4675199999999999</v>
      </c>
      <c r="O227" s="95"/>
      <c r="P227" s="289"/>
      <c r="Q227" s="95"/>
      <c r="R227" s="289"/>
      <c r="S227" s="96"/>
      <c r="T227" s="95"/>
      <c r="U227" s="181"/>
      <c r="V227" s="201" t="s">
        <v>4787</v>
      </c>
      <c r="W227" s="130">
        <v>1</v>
      </c>
      <c r="X227" s="93"/>
      <c r="Y227" s="168" t="s">
        <v>4789</v>
      </c>
      <c r="Z227" s="168" t="s">
        <v>4854</v>
      </c>
      <c r="AA227" s="202" t="s">
        <v>4789</v>
      </c>
    </row>
    <row r="228" spans="1:27" x14ac:dyDescent="0.3">
      <c r="A228" s="91">
        <v>40301290</v>
      </c>
      <c r="B228" s="93" t="s">
        <v>467</v>
      </c>
      <c r="C228" s="288">
        <v>188.88</v>
      </c>
      <c r="D228" s="90" t="s">
        <v>433</v>
      </c>
      <c r="E228" s="90">
        <v>20</v>
      </c>
      <c r="F228" s="91"/>
      <c r="G228" s="91"/>
      <c r="H228" s="91"/>
      <c r="I228" s="92"/>
      <c r="J228" s="91">
        <v>40301290</v>
      </c>
      <c r="K228" s="93" t="s">
        <v>467</v>
      </c>
      <c r="L228" s="91">
        <v>787</v>
      </c>
      <c r="M228" s="91">
        <v>0</v>
      </c>
      <c r="N228" s="288">
        <v>188.88</v>
      </c>
      <c r="O228" s="91">
        <v>20</v>
      </c>
      <c r="P228" s="288">
        <v>4.8</v>
      </c>
      <c r="Q228" s="91">
        <v>767</v>
      </c>
      <c r="R228" s="288">
        <v>184.08</v>
      </c>
      <c r="S228" s="92"/>
      <c r="T228" s="91"/>
      <c r="U228" s="180"/>
      <c r="V228" s="201" t="s">
        <v>4787</v>
      </c>
      <c r="W228" s="130">
        <v>1</v>
      </c>
      <c r="X228" s="93"/>
      <c r="Y228" s="168" t="s">
        <v>4789</v>
      </c>
      <c r="Z228" s="168" t="s">
        <v>4854</v>
      </c>
      <c r="AA228" s="202" t="s">
        <v>4789</v>
      </c>
    </row>
    <row r="229" spans="1:27" x14ac:dyDescent="0.3">
      <c r="A229" s="95">
        <v>40301303</v>
      </c>
      <c r="B229" s="89" t="s">
        <v>468</v>
      </c>
      <c r="C229" s="288">
        <v>125.28</v>
      </c>
      <c r="D229" s="90" t="s">
        <v>438</v>
      </c>
      <c r="E229" s="90">
        <v>13.455</v>
      </c>
      <c r="F229" s="91"/>
      <c r="G229" s="91"/>
      <c r="H229" s="91"/>
      <c r="I229" s="92"/>
      <c r="J229" s="91">
        <v>40301303</v>
      </c>
      <c r="K229" s="93" t="s">
        <v>468</v>
      </c>
      <c r="L229" s="91">
        <v>522</v>
      </c>
      <c r="M229" s="91">
        <v>0</v>
      </c>
      <c r="N229" s="288">
        <v>125.28</v>
      </c>
      <c r="O229" s="91">
        <v>7</v>
      </c>
      <c r="P229" s="288">
        <v>1.68</v>
      </c>
      <c r="Q229" s="91">
        <v>515</v>
      </c>
      <c r="R229" s="288">
        <v>123.6</v>
      </c>
      <c r="S229" s="92"/>
      <c r="T229" s="91"/>
      <c r="U229" s="180"/>
      <c r="V229" s="201" t="s">
        <v>4787</v>
      </c>
      <c r="W229" s="130">
        <v>1</v>
      </c>
      <c r="X229" s="93"/>
      <c r="Y229" s="168" t="s">
        <v>4789</v>
      </c>
      <c r="Z229" s="168" t="s">
        <v>4854</v>
      </c>
      <c r="AA229" s="202" t="s">
        <v>4789</v>
      </c>
    </row>
    <row r="230" spans="1:27" s="116" customFormat="1" ht="24" x14ac:dyDescent="0.3">
      <c r="A230" s="278">
        <v>40301311</v>
      </c>
      <c r="B230" s="279" t="s">
        <v>469</v>
      </c>
      <c r="C230" s="289">
        <v>17.337600000000002</v>
      </c>
      <c r="D230" s="94" t="s">
        <v>419</v>
      </c>
      <c r="E230" s="94">
        <v>3.2669999999999999</v>
      </c>
      <c r="F230" s="95"/>
      <c r="G230" s="95"/>
      <c r="H230" s="95"/>
      <c r="I230" s="96"/>
      <c r="J230" s="95">
        <v>28011651</v>
      </c>
      <c r="K230" s="89" t="s">
        <v>470</v>
      </c>
      <c r="L230" s="95">
        <v>70</v>
      </c>
      <c r="M230" s="95">
        <v>0</v>
      </c>
      <c r="N230" s="289">
        <v>17.337600000000002</v>
      </c>
      <c r="O230" s="95"/>
      <c r="P230" s="289"/>
      <c r="Q230" s="95"/>
      <c r="R230" s="289"/>
      <c r="S230" s="96"/>
      <c r="T230" s="95"/>
      <c r="U230" s="181"/>
      <c r="V230" s="201" t="s">
        <v>4787</v>
      </c>
      <c r="W230" s="130">
        <v>2</v>
      </c>
      <c r="X230" s="93"/>
      <c r="Y230" s="168" t="s">
        <v>4789</v>
      </c>
      <c r="Z230" s="168" t="s">
        <v>4854</v>
      </c>
      <c r="AA230" s="202" t="s">
        <v>4789</v>
      </c>
    </row>
    <row r="231" spans="1:27" s="116" customFormat="1" x14ac:dyDescent="0.3">
      <c r="A231" s="91">
        <v>40301320</v>
      </c>
      <c r="B231" s="93" t="s">
        <v>471</v>
      </c>
      <c r="C231" s="289">
        <v>7.4303999999999997</v>
      </c>
      <c r="D231" s="94" t="s">
        <v>419</v>
      </c>
      <c r="E231" s="94">
        <v>2.097</v>
      </c>
      <c r="F231" s="95"/>
      <c r="G231" s="95"/>
      <c r="H231" s="95"/>
      <c r="I231" s="96"/>
      <c r="J231" s="95">
        <v>28010264</v>
      </c>
      <c r="K231" s="89" t="s">
        <v>472</v>
      </c>
      <c r="L231" s="95">
        <v>30</v>
      </c>
      <c r="M231" s="95">
        <v>0</v>
      </c>
      <c r="N231" s="289">
        <v>7.4303999999999997</v>
      </c>
      <c r="O231" s="95"/>
      <c r="P231" s="289"/>
      <c r="Q231" s="95"/>
      <c r="R231" s="289"/>
      <c r="S231" s="96"/>
      <c r="T231" s="95"/>
      <c r="U231" s="181"/>
      <c r="V231" s="201" t="s">
        <v>4787</v>
      </c>
      <c r="W231" s="130">
        <v>1</v>
      </c>
      <c r="X231" s="93"/>
      <c r="Y231" s="168" t="s">
        <v>4789</v>
      </c>
      <c r="Z231" s="168" t="s">
        <v>4854</v>
      </c>
      <c r="AA231" s="202" t="s">
        <v>4789</v>
      </c>
    </row>
    <row r="232" spans="1:27" x14ac:dyDescent="0.3">
      <c r="A232" s="91">
        <v>40301346</v>
      </c>
      <c r="B232" s="93" t="s">
        <v>473</v>
      </c>
      <c r="C232" s="289">
        <v>24.768000000000001</v>
      </c>
      <c r="D232" s="94" t="s">
        <v>419</v>
      </c>
      <c r="E232" s="94">
        <v>3.2669999999999999</v>
      </c>
      <c r="F232" s="95"/>
      <c r="G232" s="95"/>
      <c r="H232" s="95"/>
      <c r="I232" s="96"/>
      <c r="J232" s="95">
        <v>28011503</v>
      </c>
      <c r="K232" s="89" t="s">
        <v>474</v>
      </c>
      <c r="L232" s="95">
        <v>100</v>
      </c>
      <c r="M232" s="95">
        <v>0</v>
      </c>
      <c r="N232" s="289">
        <v>24.768000000000001</v>
      </c>
      <c r="O232" s="95"/>
      <c r="P232" s="289"/>
      <c r="Q232" s="95"/>
      <c r="R232" s="289"/>
      <c r="S232" s="96"/>
      <c r="T232" s="95"/>
      <c r="U232" s="181"/>
      <c r="V232" s="201" t="s">
        <v>4787</v>
      </c>
      <c r="W232" s="130">
        <v>3</v>
      </c>
      <c r="X232" s="93"/>
      <c r="Y232" s="168" t="s">
        <v>4789</v>
      </c>
      <c r="Z232" s="168" t="s">
        <v>4854</v>
      </c>
      <c r="AA232" s="202" t="s">
        <v>4789</v>
      </c>
    </row>
    <row r="233" spans="1:27" ht="24" x14ac:dyDescent="0.3">
      <c r="A233" s="95">
        <v>40301354</v>
      </c>
      <c r="B233" s="89" t="s">
        <v>475</v>
      </c>
      <c r="C233" s="289">
        <v>19.814399999999999</v>
      </c>
      <c r="D233" s="94" t="s">
        <v>430</v>
      </c>
      <c r="E233" s="94">
        <v>1.764</v>
      </c>
      <c r="F233" s="95"/>
      <c r="G233" s="95"/>
      <c r="H233" s="95"/>
      <c r="I233" s="96"/>
      <c r="J233" s="95">
        <v>28011678</v>
      </c>
      <c r="K233" s="89" t="s">
        <v>476</v>
      </c>
      <c r="L233" s="95">
        <v>80</v>
      </c>
      <c r="M233" s="95">
        <v>0</v>
      </c>
      <c r="N233" s="289">
        <v>19.814399999999999</v>
      </c>
      <c r="O233" s="95"/>
      <c r="P233" s="289"/>
      <c r="Q233" s="95"/>
      <c r="R233" s="289"/>
      <c r="S233" s="96"/>
      <c r="T233" s="95"/>
      <c r="U233" s="181"/>
      <c r="V233" s="201" t="s">
        <v>4787</v>
      </c>
      <c r="W233" s="130">
        <v>1</v>
      </c>
      <c r="X233" s="93"/>
      <c r="Y233" s="168" t="s">
        <v>4789</v>
      </c>
      <c r="Z233" s="168" t="s">
        <v>4854</v>
      </c>
      <c r="AA233" s="202" t="s">
        <v>4789</v>
      </c>
    </row>
    <row r="234" spans="1:27" ht="24" x14ac:dyDescent="0.3">
      <c r="A234" s="278">
        <v>40301362</v>
      </c>
      <c r="B234" s="279" t="s">
        <v>477</v>
      </c>
      <c r="C234" s="289">
        <v>19.814399999999999</v>
      </c>
      <c r="D234" s="94" t="s">
        <v>430</v>
      </c>
      <c r="E234" s="94">
        <v>1.764</v>
      </c>
      <c r="F234" s="95"/>
      <c r="G234" s="95"/>
      <c r="H234" s="95"/>
      <c r="I234" s="96"/>
      <c r="J234" s="95">
        <v>28011678</v>
      </c>
      <c r="K234" s="89" t="s">
        <v>476</v>
      </c>
      <c r="L234" s="95">
        <v>80</v>
      </c>
      <c r="M234" s="95">
        <v>0</v>
      </c>
      <c r="N234" s="289">
        <v>19.814399999999999</v>
      </c>
      <c r="O234" s="95"/>
      <c r="P234" s="289"/>
      <c r="Q234" s="95"/>
      <c r="R234" s="289"/>
      <c r="S234" s="96"/>
      <c r="T234" s="95"/>
      <c r="U234" s="181"/>
      <c r="V234" s="201" t="s">
        <v>4787</v>
      </c>
      <c r="W234" s="130">
        <v>1</v>
      </c>
      <c r="X234" s="93"/>
      <c r="Y234" s="168" t="s">
        <v>4789</v>
      </c>
      <c r="Z234" s="168" t="s">
        <v>4854</v>
      </c>
      <c r="AA234" s="202" t="s">
        <v>4789</v>
      </c>
    </row>
    <row r="235" spans="1:27" ht="24" x14ac:dyDescent="0.3">
      <c r="A235" s="91">
        <v>40301370</v>
      </c>
      <c r="B235" s="93" t="s">
        <v>478</v>
      </c>
      <c r="C235" s="289">
        <v>30.72</v>
      </c>
      <c r="D235" s="94" t="s">
        <v>419</v>
      </c>
      <c r="E235" s="94">
        <v>3.2669999999999999</v>
      </c>
      <c r="F235" s="95"/>
      <c r="G235" s="95"/>
      <c r="H235" s="95"/>
      <c r="I235" s="96"/>
      <c r="J235" s="95">
        <v>40301370</v>
      </c>
      <c r="K235" s="89" t="s">
        <v>478</v>
      </c>
      <c r="L235" s="95">
        <v>128</v>
      </c>
      <c r="M235" s="95">
        <v>0</v>
      </c>
      <c r="N235" s="289">
        <v>30.72</v>
      </c>
      <c r="O235" s="95">
        <v>3</v>
      </c>
      <c r="P235" s="289">
        <v>0.72</v>
      </c>
      <c r="Q235" s="95">
        <v>125</v>
      </c>
      <c r="R235" s="289">
        <v>30</v>
      </c>
      <c r="S235" s="96"/>
      <c r="T235" s="95"/>
      <c r="U235" s="181"/>
      <c r="V235" s="201" t="s">
        <v>4787</v>
      </c>
      <c r="W235" s="130">
        <v>3</v>
      </c>
      <c r="X235" s="93"/>
      <c r="Y235" s="168" t="s">
        <v>4789</v>
      </c>
      <c r="Z235" s="168" t="s">
        <v>4854</v>
      </c>
      <c r="AA235" s="202" t="s">
        <v>4789</v>
      </c>
    </row>
    <row r="236" spans="1:27" x14ac:dyDescent="0.3">
      <c r="A236" s="91">
        <v>40301389</v>
      </c>
      <c r="B236" s="93" t="s">
        <v>479</v>
      </c>
      <c r="C236" s="289">
        <v>4.2105600000000001</v>
      </c>
      <c r="D236" s="94" t="s">
        <v>438</v>
      </c>
      <c r="E236" s="94">
        <v>1.804</v>
      </c>
      <c r="F236" s="95"/>
      <c r="G236" s="95"/>
      <c r="H236" s="95"/>
      <c r="I236" s="96"/>
      <c r="J236" s="95">
        <v>28010272</v>
      </c>
      <c r="K236" s="89" t="s">
        <v>480</v>
      </c>
      <c r="L236" s="95">
        <v>17</v>
      </c>
      <c r="M236" s="95">
        <v>0</v>
      </c>
      <c r="N236" s="289">
        <v>4.2105600000000001</v>
      </c>
      <c r="O236" s="95"/>
      <c r="P236" s="289"/>
      <c r="Q236" s="95"/>
      <c r="R236" s="289"/>
      <c r="S236" s="96"/>
      <c r="T236" s="95"/>
      <c r="U236" s="181"/>
      <c r="V236" s="201" t="s">
        <v>4787</v>
      </c>
      <c r="W236" s="130">
        <v>2</v>
      </c>
      <c r="X236" s="93"/>
      <c r="Y236" s="168" t="s">
        <v>4789</v>
      </c>
      <c r="Z236" s="168" t="s">
        <v>4854</v>
      </c>
      <c r="AA236" s="202" t="s">
        <v>4789</v>
      </c>
    </row>
    <row r="237" spans="1:27" ht="24" x14ac:dyDescent="0.3">
      <c r="A237" s="95">
        <v>40301397</v>
      </c>
      <c r="B237" s="89" t="s">
        <v>481</v>
      </c>
      <c r="C237" s="289">
        <v>3.7151999999999998</v>
      </c>
      <c r="D237" s="94" t="s">
        <v>430</v>
      </c>
      <c r="E237" s="94">
        <v>0.38700000000000001</v>
      </c>
      <c r="F237" s="95"/>
      <c r="G237" s="95"/>
      <c r="H237" s="95"/>
      <c r="I237" s="96"/>
      <c r="J237" s="95">
        <v>28010299</v>
      </c>
      <c r="K237" s="89" t="s">
        <v>482</v>
      </c>
      <c r="L237" s="95">
        <v>15</v>
      </c>
      <c r="M237" s="95">
        <v>0</v>
      </c>
      <c r="N237" s="289">
        <v>3.7151999999999998</v>
      </c>
      <c r="O237" s="95"/>
      <c r="P237" s="289"/>
      <c r="Q237" s="95"/>
      <c r="R237" s="289"/>
      <c r="S237" s="96"/>
      <c r="T237" s="95"/>
      <c r="U237" s="181"/>
      <c r="V237" s="201" t="s">
        <v>4787</v>
      </c>
      <c r="W237" s="130">
        <v>2</v>
      </c>
      <c r="X237" s="93"/>
      <c r="Y237" s="168" t="s">
        <v>4789</v>
      </c>
      <c r="Z237" s="168" t="s">
        <v>4854</v>
      </c>
      <c r="AA237" s="202" t="s">
        <v>4789</v>
      </c>
    </row>
    <row r="238" spans="1:27" x14ac:dyDescent="0.3">
      <c r="A238" s="278">
        <v>40301400</v>
      </c>
      <c r="B238" s="279" t="s">
        <v>483</v>
      </c>
      <c r="C238" s="289">
        <v>3.4675199999999999</v>
      </c>
      <c r="D238" s="94" t="s">
        <v>430</v>
      </c>
      <c r="E238" s="94">
        <v>0.38700000000000001</v>
      </c>
      <c r="F238" s="95"/>
      <c r="G238" s="95"/>
      <c r="H238" s="95"/>
      <c r="I238" s="96"/>
      <c r="J238" s="95">
        <v>28010329</v>
      </c>
      <c r="K238" s="89" t="s">
        <v>484</v>
      </c>
      <c r="L238" s="95">
        <v>14</v>
      </c>
      <c r="M238" s="95">
        <v>0</v>
      </c>
      <c r="N238" s="289">
        <v>3.4675199999999999</v>
      </c>
      <c r="O238" s="95"/>
      <c r="P238" s="289"/>
      <c r="Q238" s="95"/>
      <c r="R238" s="289"/>
      <c r="S238" s="96"/>
      <c r="T238" s="95"/>
      <c r="U238" s="181"/>
      <c r="V238" s="201" t="s">
        <v>4787</v>
      </c>
      <c r="W238" s="130">
        <v>1</v>
      </c>
      <c r="X238" s="93"/>
      <c r="Y238" s="168" t="s">
        <v>4789</v>
      </c>
      <c r="Z238" s="168" t="s">
        <v>4854</v>
      </c>
      <c r="AA238" s="202" t="s">
        <v>4789</v>
      </c>
    </row>
    <row r="239" spans="1:27" x14ac:dyDescent="0.3">
      <c r="A239" s="91">
        <v>40301419</v>
      </c>
      <c r="B239" s="93" t="s">
        <v>485</v>
      </c>
      <c r="C239" s="289">
        <v>9.9071999999999996</v>
      </c>
      <c r="D239" s="94" t="s">
        <v>441</v>
      </c>
      <c r="E239" s="94">
        <v>1.0529999999999999</v>
      </c>
      <c r="F239" s="95"/>
      <c r="G239" s="95"/>
      <c r="H239" s="95"/>
      <c r="I239" s="96"/>
      <c r="J239" s="95">
        <v>28010337</v>
      </c>
      <c r="K239" s="89" t="s">
        <v>486</v>
      </c>
      <c r="L239" s="95">
        <v>40</v>
      </c>
      <c r="M239" s="95">
        <v>0</v>
      </c>
      <c r="N239" s="289">
        <v>9.9071999999999996</v>
      </c>
      <c r="O239" s="95"/>
      <c r="P239" s="289"/>
      <c r="Q239" s="95"/>
      <c r="R239" s="289"/>
      <c r="S239" s="96"/>
      <c r="T239" s="95"/>
      <c r="U239" s="181"/>
      <c r="V239" s="201" t="s">
        <v>4787</v>
      </c>
      <c r="W239" s="130">
        <v>1</v>
      </c>
      <c r="X239" s="93"/>
      <c r="Y239" s="168" t="s">
        <v>4789</v>
      </c>
      <c r="Z239" s="168" t="s">
        <v>4854</v>
      </c>
      <c r="AA239" s="202" t="s">
        <v>4789</v>
      </c>
    </row>
    <row r="240" spans="1:27" ht="24" x14ac:dyDescent="0.3">
      <c r="A240" s="91">
        <v>40301427</v>
      </c>
      <c r="B240" s="93" t="s">
        <v>487</v>
      </c>
      <c r="C240" s="289">
        <v>3.4675199999999999</v>
      </c>
      <c r="D240" s="94" t="s">
        <v>430</v>
      </c>
      <c r="E240" s="94">
        <v>0.54</v>
      </c>
      <c r="F240" s="95"/>
      <c r="G240" s="95"/>
      <c r="H240" s="95"/>
      <c r="I240" s="96"/>
      <c r="J240" s="95">
        <v>28010345</v>
      </c>
      <c r="K240" s="89" t="s">
        <v>488</v>
      </c>
      <c r="L240" s="95">
        <v>14</v>
      </c>
      <c r="M240" s="95">
        <v>0</v>
      </c>
      <c r="N240" s="289">
        <v>3.4675199999999999</v>
      </c>
      <c r="O240" s="95"/>
      <c r="P240" s="289"/>
      <c r="Q240" s="95"/>
      <c r="R240" s="289"/>
      <c r="S240" s="96"/>
      <c r="T240" s="95"/>
      <c r="U240" s="181"/>
      <c r="V240" s="201" t="s">
        <v>4787</v>
      </c>
      <c r="W240" s="130">
        <v>1</v>
      </c>
      <c r="X240" s="93"/>
      <c r="Y240" s="168" t="s">
        <v>4789</v>
      </c>
      <c r="Z240" s="168" t="s">
        <v>4854</v>
      </c>
      <c r="AA240" s="202" t="s">
        <v>4789</v>
      </c>
    </row>
    <row r="241" spans="1:27" x14ac:dyDescent="0.3">
      <c r="A241" s="95">
        <v>40301435</v>
      </c>
      <c r="B241" s="89" t="s">
        <v>489</v>
      </c>
      <c r="C241" s="289">
        <v>37.152000000000001</v>
      </c>
      <c r="D241" s="94" t="s">
        <v>419</v>
      </c>
      <c r="E241" s="94">
        <v>3.2669999999999999</v>
      </c>
      <c r="F241" s="95"/>
      <c r="G241" s="95"/>
      <c r="H241" s="95"/>
      <c r="I241" s="96"/>
      <c r="J241" s="95">
        <v>28010353</v>
      </c>
      <c r="K241" s="89" t="s">
        <v>490</v>
      </c>
      <c r="L241" s="95">
        <v>150</v>
      </c>
      <c r="M241" s="95">
        <v>0</v>
      </c>
      <c r="N241" s="289">
        <v>37.152000000000001</v>
      </c>
      <c r="O241" s="95"/>
      <c r="P241" s="289"/>
      <c r="Q241" s="95"/>
      <c r="R241" s="289"/>
      <c r="S241" s="96"/>
      <c r="T241" s="95"/>
      <c r="U241" s="181"/>
      <c r="V241" s="201" t="s">
        <v>4787</v>
      </c>
      <c r="W241" s="130">
        <v>1</v>
      </c>
      <c r="X241" s="93"/>
      <c r="Y241" s="168" t="s">
        <v>4789</v>
      </c>
      <c r="Z241" s="168" t="s">
        <v>4854</v>
      </c>
      <c r="AA241" s="202" t="s">
        <v>4789</v>
      </c>
    </row>
    <row r="242" spans="1:27" x14ac:dyDescent="0.3">
      <c r="A242" s="278">
        <v>40301460</v>
      </c>
      <c r="B242" s="279" t="s">
        <v>491</v>
      </c>
      <c r="C242" s="289">
        <v>4.9535999999999998</v>
      </c>
      <c r="D242" s="94" t="s">
        <v>430</v>
      </c>
      <c r="E242" s="94">
        <v>0.54</v>
      </c>
      <c r="F242" s="95"/>
      <c r="G242" s="95"/>
      <c r="H242" s="95"/>
      <c r="I242" s="96"/>
      <c r="J242" s="95">
        <v>28010361</v>
      </c>
      <c r="K242" s="89" t="s">
        <v>492</v>
      </c>
      <c r="L242" s="95">
        <v>20</v>
      </c>
      <c r="M242" s="95">
        <v>0</v>
      </c>
      <c r="N242" s="289">
        <v>4.9535999999999998</v>
      </c>
      <c r="O242" s="95"/>
      <c r="P242" s="289"/>
      <c r="Q242" s="95"/>
      <c r="R242" s="289"/>
      <c r="S242" s="96"/>
      <c r="T242" s="95"/>
      <c r="U242" s="181"/>
      <c r="V242" s="201" t="s">
        <v>4787</v>
      </c>
      <c r="W242" s="130">
        <v>1</v>
      </c>
      <c r="X242" s="93"/>
      <c r="Y242" s="168" t="s">
        <v>4789</v>
      </c>
      <c r="Z242" s="168" t="s">
        <v>4854</v>
      </c>
      <c r="AA242" s="202" t="s">
        <v>4789</v>
      </c>
    </row>
    <row r="243" spans="1:27" x14ac:dyDescent="0.3">
      <c r="A243" s="91">
        <v>40301478</v>
      </c>
      <c r="B243" s="93" t="s">
        <v>493</v>
      </c>
      <c r="C243" s="289">
        <v>9.9071999999999996</v>
      </c>
      <c r="D243" s="94" t="s">
        <v>430</v>
      </c>
      <c r="E243" s="94">
        <v>1.17</v>
      </c>
      <c r="F243" s="95"/>
      <c r="G243" s="95"/>
      <c r="H243" s="95"/>
      <c r="I243" s="96"/>
      <c r="J243" s="95">
        <v>28010370</v>
      </c>
      <c r="K243" s="89" t="s">
        <v>494</v>
      </c>
      <c r="L243" s="95">
        <v>40</v>
      </c>
      <c r="M243" s="95">
        <v>0</v>
      </c>
      <c r="N243" s="289">
        <v>9.9071999999999996</v>
      </c>
      <c r="O243" s="95"/>
      <c r="P243" s="289"/>
      <c r="Q243" s="95"/>
      <c r="R243" s="289"/>
      <c r="S243" s="96"/>
      <c r="T243" s="95"/>
      <c r="U243" s="181"/>
      <c r="V243" s="201" t="s">
        <v>4787</v>
      </c>
      <c r="W243" s="130">
        <v>1</v>
      </c>
      <c r="X243" s="93"/>
      <c r="Y243" s="168" t="s">
        <v>4789</v>
      </c>
      <c r="Z243" s="168" t="s">
        <v>4854</v>
      </c>
      <c r="AA243" s="202" t="s">
        <v>4789</v>
      </c>
    </row>
    <row r="244" spans="1:27" ht="24" x14ac:dyDescent="0.3">
      <c r="A244" s="91">
        <v>40301486</v>
      </c>
      <c r="B244" s="93" t="s">
        <v>495</v>
      </c>
      <c r="C244" s="289">
        <v>74.304000000000002</v>
      </c>
      <c r="D244" s="94" t="s">
        <v>438</v>
      </c>
      <c r="E244" s="94">
        <v>4.7969999999999997</v>
      </c>
      <c r="F244" s="95"/>
      <c r="G244" s="95"/>
      <c r="H244" s="95"/>
      <c r="I244" s="96"/>
      <c r="J244" s="95">
        <v>28011660</v>
      </c>
      <c r="K244" s="89" t="s">
        <v>496</v>
      </c>
      <c r="L244" s="95">
        <v>300</v>
      </c>
      <c r="M244" s="95">
        <v>0</v>
      </c>
      <c r="N244" s="289">
        <v>74.304000000000002</v>
      </c>
      <c r="O244" s="95"/>
      <c r="P244" s="289"/>
      <c r="Q244" s="95"/>
      <c r="R244" s="289"/>
      <c r="S244" s="96"/>
      <c r="T244" s="95"/>
      <c r="U244" s="181"/>
      <c r="V244" s="201" t="s">
        <v>4787</v>
      </c>
      <c r="W244" s="130">
        <v>2</v>
      </c>
      <c r="X244" s="93"/>
      <c r="Y244" s="168" t="s">
        <v>4789</v>
      </c>
      <c r="Z244" s="168" t="s">
        <v>4854</v>
      </c>
      <c r="AA244" s="202" t="s">
        <v>4789</v>
      </c>
    </row>
    <row r="245" spans="1:27" x14ac:dyDescent="0.3">
      <c r="A245" s="95">
        <v>40301494</v>
      </c>
      <c r="B245" s="89" t="s">
        <v>497</v>
      </c>
      <c r="C245" s="289">
        <v>6.1920000000000002</v>
      </c>
      <c r="D245" s="94" t="s">
        <v>441</v>
      </c>
      <c r="E245" s="94">
        <v>1.0529999999999999</v>
      </c>
      <c r="F245" s="95"/>
      <c r="G245" s="95"/>
      <c r="H245" s="95"/>
      <c r="I245" s="96"/>
      <c r="J245" s="95">
        <v>28010400</v>
      </c>
      <c r="K245" s="89" t="s">
        <v>498</v>
      </c>
      <c r="L245" s="95">
        <v>25</v>
      </c>
      <c r="M245" s="95">
        <v>0</v>
      </c>
      <c r="N245" s="289">
        <v>6.1920000000000002</v>
      </c>
      <c r="O245" s="95"/>
      <c r="P245" s="289"/>
      <c r="Q245" s="95"/>
      <c r="R245" s="289"/>
      <c r="S245" s="96"/>
      <c r="T245" s="95"/>
      <c r="U245" s="181"/>
      <c r="V245" s="201" t="s">
        <v>4787</v>
      </c>
      <c r="W245" s="130">
        <v>1</v>
      </c>
      <c r="X245" s="93"/>
      <c r="Y245" s="168" t="s">
        <v>4789</v>
      </c>
      <c r="Z245" s="168" t="s">
        <v>4854</v>
      </c>
      <c r="AA245" s="202" t="s">
        <v>4789</v>
      </c>
    </row>
    <row r="246" spans="1:27" x14ac:dyDescent="0.3">
      <c r="A246" s="278">
        <v>40301508</v>
      </c>
      <c r="B246" s="279" t="s">
        <v>499</v>
      </c>
      <c r="C246" s="289">
        <v>6.1920000000000002</v>
      </c>
      <c r="D246" s="94" t="s">
        <v>441</v>
      </c>
      <c r="E246" s="94">
        <v>1.0529999999999999</v>
      </c>
      <c r="F246" s="95"/>
      <c r="G246" s="95"/>
      <c r="H246" s="95"/>
      <c r="I246" s="96"/>
      <c r="J246" s="95">
        <v>28010426</v>
      </c>
      <c r="K246" s="89" t="s">
        <v>499</v>
      </c>
      <c r="L246" s="95">
        <v>25</v>
      </c>
      <c r="M246" s="95">
        <v>0</v>
      </c>
      <c r="N246" s="289">
        <v>6.1920000000000002</v>
      </c>
      <c r="O246" s="95"/>
      <c r="P246" s="289"/>
      <c r="Q246" s="95"/>
      <c r="R246" s="289"/>
      <c r="S246" s="96"/>
      <c r="T246" s="95"/>
      <c r="U246" s="181"/>
      <c r="V246" s="201" t="s">
        <v>4787</v>
      </c>
      <c r="W246" s="130">
        <v>1</v>
      </c>
      <c r="X246" s="93"/>
      <c r="Y246" s="168" t="s">
        <v>4789</v>
      </c>
      <c r="Z246" s="168" t="s">
        <v>4854</v>
      </c>
      <c r="AA246" s="202" t="s">
        <v>4789</v>
      </c>
    </row>
    <row r="247" spans="1:27" x14ac:dyDescent="0.3">
      <c r="A247" s="91">
        <v>40301516</v>
      </c>
      <c r="B247" s="93" t="s">
        <v>500</v>
      </c>
      <c r="C247" s="289">
        <v>6.1920000000000002</v>
      </c>
      <c r="D247" s="94" t="s">
        <v>441</v>
      </c>
      <c r="E247" s="94">
        <v>1.0529999999999999</v>
      </c>
      <c r="F247" s="95"/>
      <c r="G247" s="95"/>
      <c r="H247" s="95"/>
      <c r="I247" s="96"/>
      <c r="J247" s="95">
        <v>28010434</v>
      </c>
      <c r="K247" s="89" t="s">
        <v>500</v>
      </c>
      <c r="L247" s="95">
        <v>25</v>
      </c>
      <c r="M247" s="95">
        <v>0</v>
      </c>
      <c r="N247" s="289">
        <v>6.1920000000000002</v>
      </c>
      <c r="O247" s="95"/>
      <c r="P247" s="289"/>
      <c r="Q247" s="95"/>
      <c r="R247" s="289"/>
      <c r="S247" s="96"/>
      <c r="T247" s="95"/>
      <c r="U247" s="181"/>
      <c r="V247" s="201" t="s">
        <v>4787</v>
      </c>
      <c r="W247" s="130">
        <v>1</v>
      </c>
      <c r="X247" s="93"/>
      <c r="Y247" s="168" t="s">
        <v>4789</v>
      </c>
      <c r="Z247" s="168" t="s">
        <v>4854</v>
      </c>
      <c r="AA247" s="202" t="s">
        <v>4789</v>
      </c>
    </row>
    <row r="248" spans="1:27" x14ac:dyDescent="0.3">
      <c r="A248" s="91">
        <v>40301524</v>
      </c>
      <c r="B248" s="93" t="s">
        <v>501</v>
      </c>
      <c r="C248" s="289">
        <v>6.1920000000000002</v>
      </c>
      <c r="D248" s="94" t="s">
        <v>441</v>
      </c>
      <c r="E248" s="94">
        <v>1.0529999999999999</v>
      </c>
      <c r="F248" s="95"/>
      <c r="G248" s="95"/>
      <c r="H248" s="95"/>
      <c r="I248" s="96"/>
      <c r="J248" s="95">
        <v>28010450</v>
      </c>
      <c r="K248" s="89" t="s">
        <v>502</v>
      </c>
      <c r="L248" s="95">
        <v>25</v>
      </c>
      <c r="M248" s="95">
        <v>0</v>
      </c>
      <c r="N248" s="289">
        <v>6.1920000000000002</v>
      </c>
      <c r="O248" s="95"/>
      <c r="P248" s="289"/>
      <c r="Q248" s="95"/>
      <c r="R248" s="289"/>
      <c r="S248" s="96"/>
      <c r="T248" s="95"/>
      <c r="U248" s="181"/>
      <c r="V248" s="201" t="s">
        <v>4787</v>
      </c>
      <c r="W248" s="130">
        <v>1</v>
      </c>
      <c r="X248" s="93"/>
      <c r="Y248" s="168" t="s">
        <v>4789</v>
      </c>
      <c r="Z248" s="168" t="s">
        <v>4854</v>
      </c>
      <c r="AA248" s="202" t="s">
        <v>4789</v>
      </c>
    </row>
    <row r="249" spans="1:27" x14ac:dyDescent="0.3">
      <c r="A249" s="95">
        <v>40301540</v>
      </c>
      <c r="B249" s="89" t="s">
        <v>503</v>
      </c>
      <c r="C249" s="289">
        <v>17.337600000000002</v>
      </c>
      <c r="D249" s="94" t="s">
        <v>419</v>
      </c>
      <c r="E249" s="94">
        <v>3.2669999999999999</v>
      </c>
      <c r="F249" s="95"/>
      <c r="G249" s="95"/>
      <c r="H249" s="95"/>
      <c r="I249" s="96"/>
      <c r="J249" s="95">
        <v>28011651</v>
      </c>
      <c r="K249" s="89" t="s">
        <v>470</v>
      </c>
      <c r="L249" s="95">
        <v>70</v>
      </c>
      <c r="M249" s="95">
        <v>0</v>
      </c>
      <c r="N249" s="289">
        <v>17.337600000000002</v>
      </c>
      <c r="O249" s="95"/>
      <c r="P249" s="289"/>
      <c r="Q249" s="95"/>
      <c r="R249" s="289"/>
      <c r="S249" s="96"/>
      <c r="T249" s="95"/>
      <c r="U249" s="181"/>
      <c r="V249" s="201" t="s">
        <v>4787</v>
      </c>
      <c r="W249" s="130">
        <v>1</v>
      </c>
      <c r="X249" s="93"/>
      <c r="Y249" s="168" t="s">
        <v>4789</v>
      </c>
      <c r="Z249" s="168" t="s">
        <v>4854</v>
      </c>
      <c r="AA249" s="202" t="s">
        <v>4789</v>
      </c>
    </row>
    <row r="250" spans="1:27" x14ac:dyDescent="0.3">
      <c r="A250" s="278">
        <v>40301559</v>
      </c>
      <c r="B250" s="279" t="s">
        <v>504</v>
      </c>
      <c r="C250" s="289">
        <v>3.4675199999999999</v>
      </c>
      <c r="D250" s="94" t="s">
        <v>430</v>
      </c>
      <c r="E250" s="94">
        <v>0.38700000000000001</v>
      </c>
      <c r="F250" s="95"/>
      <c r="G250" s="95"/>
      <c r="H250" s="95"/>
      <c r="I250" s="96"/>
      <c r="J250" s="95">
        <v>28010469</v>
      </c>
      <c r="K250" s="89" t="s">
        <v>505</v>
      </c>
      <c r="L250" s="95">
        <v>14</v>
      </c>
      <c r="M250" s="95">
        <v>0</v>
      </c>
      <c r="N250" s="289">
        <v>3.4675199999999999</v>
      </c>
      <c r="O250" s="95"/>
      <c r="P250" s="289"/>
      <c r="Q250" s="95"/>
      <c r="R250" s="289"/>
      <c r="S250" s="96"/>
      <c r="T250" s="95"/>
      <c r="U250" s="181"/>
      <c r="V250" s="201" t="s">
        <v>4787</v>
      </c>
      <c r="W250" s="130">
        <v>1</v>
      </c>
      <c r="X250" s="93"/>
      <c r="Y250" s="168" t="s">
        <v>4789</v>
      </c>
      <c r="Z250" s="168" t="s">
        <v>4854</v>
      </c>
      <c r="AA250" s="202" t="s">
        <v>4789</v>
      </c>
    </row>
    <row r="251" spans="1:27" x14ac:dyDescent="0.3">
      <c r="A251" s="91">
        <v>40301567</v>
      </c>
      <c r="B251" s="93" t="s">
        <v>506</v>
      </c>
      <c r="C251" s="289">
        <v>29.721599999999999</v>
      </c>
      <c r="D251" s="94" t="s">
        <v>419</v>
      </c>
      <c r="E251" s="94">
        <v>3.2669999999999999</v>
      </c>
      <c r="F251" s="95"/>
      <c r="G251" s="95"/>
      <c r="H251" s="95"/>
      <c r="I251" s="96"/>
      <c r="J251" s="95">
        <v>28150287</v>
      </c>
      <c r="K251" s="89" t="s">
        <v>507</v>
      </c>
      <c r="L251" s="95">
        <v>120</v>
      </c>
      <c r="M251" s="95">
        <v>0</v>
      </c>
      <c r="N251" s="289">
        <v>29.721599999999999</v>
      </c>
      <c r="O251" s="95"/>
      <c r="P251" s="289"/>
      <c r="Q251" s="95"/>
      <c r="R251" s="289"/>
      <c r="S251" s="96"/>
      <c r="T251" s="95"/>
      <c r="U251" s="181"/>
      <c r="V251" s="201" t="s">
        <v>4787</v>
      </c>
      <c r="W251" s="130">
        <v>1</v>
      </c>
      <c r="X251" s="93"/>
      <c r="Y251" s="168" t="s">
        <v>4789</v>
      </c>
      <c r="Z251" s="168" t="s">
        <v>4854</v>
      </c>
      <c r="AA251" s="202" t="s">
        <v>4789</v>
      </c>
    </row>
    <row r="252" spans="1:27" x14ac:dyDescent="0.3">
      <c r="A252" s="91">
        <v>40301583</v>
      </c>
      <c r="B252" s="93" t="s">
        <v>508</v>
      </c>
      <c r="C252" s="289">
        <v>7.4303999999999997</v>
      </c>
      <c r="D252" s="94" t="s">
        <v>430</v>
      </c>
      <c r="E252" s="94">
        <v>0.54</v>
      </c>
      <c r="F252" s="95"/>
      <c r="G252" s="95"/>
      <c r="H252" s="95"/>
      <c r="I252" s="96"/>
      <c r="J252" s="95">
        <v>28010493</v>
      </c>
      <c r="K252" s="89" t="s">
        <v>509</v>
      </c>
      <c r="L252" s="95">
        <v>30</v>
      </c>
      <c r="M252" s="95">
        <v>0</v>
      </c>
      <c r="N252" s="289">
        <v>7.4303999999999997</v>
      </c>
      <c r="O252" s="95"/>
      <c r="P252" s="289"/>
      <c r="Q252" s="95"/>
      <c r="R252" s="289"/>
      <c r="S252" s="96"/>
      <c r="T252" s="95"/>
      <c r="U252" s="181"/>
      <c r="V252" s="201" t="s">
        <v>4787</v>
      </c>
      <c r="W252" s="130">
        <v>1</v>
      </c>
      <c r="X252" s="93"/>
      <c r="Y252" s="168" t="s">
        <v>4789</v>
      </c>
      <c r="Z252" s="168" t="s">
        <v>4854</v>
      </c>
      <c r="AA252" s="202" t="s">
        <v>4789</v>
      </c>
    </row>
    <row r="253" spans="1:27" x14ac:dyDescent="0.3">
      <c r="A253" s="95">
        <v>40301591</v>
      </c>
      <c r="B253" s="89" t="s">
        <v>510</v>
      </c>
      <c r="C253" s="289">
        <v>9.9071999999999996</v>
      </c>
      <c r="D253" s="94" t="s">
        <v>430</v>
      </c>
      <c r="E253" s="94">
        <v>0.72</v>
      </c>
      <c r="F253" s="95"/>
      <c r="G253" s="95"/>
      <c r="H253" s="95"/>
      <c r="I253" s="96"/>
      <c r="J253" s="95">
        <v>28011511</v>
      </c>
      <c r="K253" s="89" t="s">
        <v>511</v>
      </c>
      <c r="L253" s="95">
        <v>40</v>
      </c>
      <c r="M253" s="95">
        <v>0</v>
      </c>
      <c r="N253" s="289">
        <v>9.9071999999999996</v>
      </c>
      <c r="O253" s="95"/>
      <c r="P253" s="289"/>
      <c r="Q253" s="95"/>
      <c r="R253" s="289"/>
      <c r="S253" s="96"/>
      <c r="T253" s="95"/>
      <c r="U253" s="181"/>
      <c r="V253" s="201" t="s">
        <v>4787</v>
      </c>
      <c r="W253" s="130">
        <v>1</v>
      </c>
      <c r="X253" s="93"/>
      <c r="Y253" s="168" t="s">
        <v>4789</v>
      </c>
      <c r="Z253" s="168" t="s">
        <v>4854</v>
      </c>
      <c r="AA253" s="202" t="s">
        <v>4789</v>
      </c>
    </row>
    <row r="254" spans="1:27" x14ac:dyDescent="0.3">
      <c r="A254" s="278">
        <v>40301605</v>
      </c>
      <c r="B254" s="279" t="s">
        <v>512</v>
      </c>
      <c r="C254" s="289">
        <v>3.4675199999999999</v>
      </c>
      <c r="D254" s="94" t="s">
        <v>430</v>
      </c>
      <c r="E254" s="94">
        <v>0.38700000000000001</v>
      </c>
      <c r="F254" s="95"/>
      <c r="G254" s="95"/>
      <c r="H254" s="95"/>
      <c r="I254" s="96"/>
      <c r="J254" s="95">
        <v>28010507</v>
      </c>
      <c r="K254" s="89" t="s">
        <v>513</v>
      </c>
      <c r="L254" s="95">
        <v>14</v>
      </c>
      <c r="M254" s="95">
        <v>0</v>
      </c>
      <c r="N254" s="289">
        <v>3.4675199999999999</v>
      </c>
      <c r="O254" s="95"/>
      <c r="P254" s="289"/>
      <c r="Q254" s="95"/>
      <c r="R254" s="289"/>
      <c r="S254" s="96"/>
      <c r="T254" s="95"/>
      <c r="U254" s="181"/>
      <c r="V254" s="201" t="s">
        <v>4787</v>
      </c>
      <c r="W254" s="130">
        <v>1</v>
      </c>
      <c r="X254" s="93"/>
      <c r="Y254" s="168" t="s">
        <v>4789</v>
      </c>
      <c r="Z254" s="168" t="s">
        <v>4854</v>
      </c>
      <c r="AA254" s="202" t="s">
        <v>4789</v>
      </c>
    </row>
    <row r="255" spans="1:27" x14ac:dyDescent="0.3">
      <c r="A255" s="91">
        <v>40301621</v>
      </c>
      <c r="B255" s="93" t="s">
        <v>514</v>
      </c>
      <c r="C255" s="289">
        <v>4.9535999999999998</v>
      </c>
      <c r="D255" s="94" t="s">
        <v>430</v>
      </c>
      <c r="E255" s="94">
        <v>0.72</v>
      </c>
      <c r="F255" s="95"/>
      <c r="G255" s="95"/>
      <c r="H255" s="95"/>
      <c r="I255" s="96"/>
      <c r="J255" s="95">
        <v>28010531</v>
      </c>
      <c r="K255" s="89" t="s">
        <v>515</v>
      </c>
      <c r="L255" s="95">
        <v>20</v>
      </c>
      <c r="M255" s="95">
        <v>0</v>
      </c>
      <c r="N255" s="289">
        <v>4.9535999999999998</v>
      </c>
      <c r="O255" s="95"/>
      <c r="P255" s="289"/>
      <c r="Q255" s="95"/>
      <c r="R255" s="289"/>
      <c r="S255" s="96"/>
      <c r="T255" s="95"/>
      <c r="U255" s="181"/>
      <c r="V255" s="201" t="s">
        <v>4787</v>
      </c>
      <c r="W255" s="130">
        <v>1</v>
      </c>
      <c r="X255" s="93"/>
      <c r="Y255" s="168" t="s">
        <v>4789</v>
      </c>
      <c r="Z255" s="168" t="s">
        <v>4854</v>
      </c>
      <c r="AA255" s="202" t="s">
        <v>4789</v>
      </c>
    </row>
    <row r="256" spans="1:27" x14ac:dyDescent="0.3">
      <c r="A256" s="91">
        <v>40301630</v>
      </c>
      <c r="B256" s="93" t="s">
        <v>516</v>
      </c>
      <c r="C256" s="289">
        <v>3.4675199999999999</v>
      </c>
      <c r="D256" s="94" t="s">
        <v>430</v>
      </c>
      <c r="E256" s="94">
        <v>0.38700000000000001</v>
      </c>
      <c r="F256" s="95"/>
      <c r="G256" s="95"/>
      <c r="H256" s="95"/>
      <c r="I256" s="96"/>
      <c r="J256" s="95">
        <v>28010540</v>
      </c>
      <c r="K256" s="89" t="s">
        <v>517</v>
      </c>
      <c r="L256" s="95">
        <v>14</v>
      </c>
      <c r="M256" s="95">
        <v>0</v>
      </c>
      <c r="N256" s="289">
        <v>3.4675199999999999</v>
      </c>
      <c r="O256" s="95"/>
      <c r="P256" s="289"/>
      <c r="Q256" s="95"/>
      <c r="R256" s="289"/>
      <c r="S256" s="96"/>
      <c r="T256" s="95"/>
      <c r="U256" s="181"/>
      <c r="V256" s="201" t="s">
        <v>4787</v>
      </c>
      <c r="W256" s="130">
        <v>1</v>
      </c>
      <c r="X256" s="93"/>
      <c r="Y256" s="168" t="s">
        <v>4789</v>
      </c>
      <c r="Z256" s="168" t="s">
        <v>4854</v>
      </c>
      <c r="AA256" s="202" t="s">
        <v>4789</v>
      </c>
    </row>
    <row r="257" spans="1:27" ht="24" x14ac:dyDescent="0.3">
      <c r="A257" s="95">
        <v>40301648</v>
      </c>
      <c r="B257" s="89" t="s">
        <v>518</v>
      </c>
      <c r="C257" s="289">
        <v>12.384</v>
      </c>
      <c r="D257" s="94" t="s">
        <v>441</v>
      </c>
      <c r="E257" s="94">
        <v>1.0529999999999999</v>
      </c>
      <c r="F257" s="95"/>
      <c r="G257" s="95"/>
      <c r="H257" s="95"/>
      <c r="I257" s="96"/>
      <c r="J257" s="95">
        <v>28010558</v>
      </c>
      <c r="K257" s="89" t="s">
        <v>519</v>
      </c>
      <c r="L257" s="95">
        <v>50</v>
      </c>
      <c r="M257" s="95">
        <v>0</v>
      </c>
      <c r="N257" s="289">
        <v>12.384</v>
      </c>
      <c r="O257" s="95"/>
      <c r="P257" s="289"/>
      <c r="Q257" s="95"/>
      <c r="R257" s="289"/>
      <c r="S257" s="96"/>
      <c r="T257" s="95"/>
      <c r="U257" s="181"/>
      <c r="V257" s="201" t="s">
        <v>4787</v>
      </c>
      <c r="W257" s="130">
        <v>1</v>
      </c>
      <c r="X257" s="93"/>
      <c r="Y257" s="168" t="s">
        <v>4789</v>
      </c>
      <c r="Z257" s="168" t="s">
        <v>4854</v>
      </c>
      <c r="AA257" s="202" t="s">
        <v>4789</v>
      </c>
    </row>
    <row r="258" spans="1:27" ht="24" x14ac:dyDescent="0.3">
      <c r="A258" s="278">
        <v>40301656</v>
      </c>
      <c r="B258" s="279" t="s">
        <v>520</v>
      </c>
      <c r="C258" s="289">
        <v>30.72</v>
      </c>
      <c r="D258" s="94" t="s">
        <v>419</v>
      </c>
      <c r="E258" s="94">
        <v>3.2669999999999999</v>
      </c>
      <c r="F258" s="95"/>
      <c r="G258" s="95"/>
      <c r="H258" s="95"/>
      <c r="I258" s="96"/>
      <c r="J258" s="95">
        <v>40301656</v>
      </c>
      <c r="K258" s="89" t="s">
        <v>520</v>
      </c>
      <c r="L258" s="95">
        <v>128</v>
      </c>
      <c r="M258" s="95">
        <v>0</v>
      </c>
      <c r="N258" s="289">
        <v>30.72</v>
      </c>
      <c r="O258" s="95">
        <v>3</v>
      </c>
      <c r="P258" s="289">
        <v>0.72</v>
      </c>
      <c r="Q258" s="95">
        <v>125</v>
      </c>
      <c r="R258" s="289">
        <v>30</v>
      </c>
      <c r="S258" s="96"/>
      <c r="T258" s="95"/>
      <c r="U258" s="181"/>
      <c r="V258" s="201" t="s">
        <v>4787</v>
      </c>
      <c r="W258" s="130">
        <v>1</v>
      </c>
      <c r="X258" s="93"/>
      <c r="Y258" s="168" t="s">
        <v>4789</v>
      </c>
      <c r="Z258" s="168" t="s">
        <v>4854</v>
      </c>
      <c r="AA258" s="202" t="s">
        <v>4789</v>
      </c>
    </row>
    <row r="259" spans="1:27" ht="24" x14ac:dyDescent="0.3">
      <c r="A259" s="91">
        <v>40301664</v>
      </c>
      <c r="B259" s="93" t="s">
        <v>521</v>
      </c>
      <c r="C259" s="289">
        <v>24.768000000000001</v>
      </c>
      <c r="D259" s="94" t="s">
        <v>419</v>
      </c>
      <c r="E259" s="94">
        <v>2.097</v>
      </c>
      <c r="F259" s="95"/>
      <c r="G259" s="95"/>
      <c r="H259" s="95"/>
      <c r="I259" s="96"/>
      <c r="J259" s="95">
        <v>28010566</v>
      </c>
      <c r="K259" s="89" t="s">
        <v>522</v>
      </c>
      <c r="L259" s="95">
        <v>100</v>
      </c>
      <c r="M259" s="95">
        <v>0</v>
      </c>
      <c r="N259" s="289">
        <v>24.768000000000001</v>
      </c>
      <c r="O259" s="95"/>
      <c r="P259" s="289"/>
      <c r="Q259" s="95"/>
      <c r="R259" s="289"/>
      <c r="S259" s="96"/>
      <c r="T259" s="95"/>
      <c r="U259" s="181"/>
      <c r="V259" s="201" t="s">
        <v>4787</v>
      </c>
      <c r="W259" s="130">
        <v>1</v>
      </c>
      <c r="X259" s="93"/>
      <c r="Y259" s="168" t="s">
        <v>4789</v>
      </c>
      <c r="Z259" s="168" t="s">
        <v>4854</v>
      </c>
      <c r="AA259" s="202" t="s">
        <v>4789</v>
      </c>
    </row>
    <row r="260" spans="1:27" ht="24" x14ac:dyDescent="0.3">
      <c r="A260" s="91">
        <v>40301672</v>
      </c>
      <c r="B260" s="93" t="s">
        <v>523</v>
      </c>
      <c r="C260" s="289">
        <v>24.768000000000001</v>
      </c>
      <c r="D260" s="94" t="s">
        <v>419</v>
      </c>
      <c r="E260" s="94">
        <v>3.2669999999999999</v>
      </c>
      <c r="F260" s="95"/>
      <c r="G260" s="95"/>
      <c r="H260" s="95"/>
      <c r="I260" s="96"/>
      <c r="J260" s="95">
        <v>28130162</v>
      </c>
      <c r="K260" s="89" t="s">
        <v>524</v>
      </c>
      <c r="L260" s="95">
        <v>100</v>
      </c>
      <c r="M260" s="95">
        <v>0</v>
      </c>
      <c r="N260" s="289">
        <v>24.768000000000001</v>
      </c>
      <c r="O260" s="95"/>
      <c r="P260" s="289"/>
      <c r="Q260" s="95"/>
      <c r="R260" s="289"/>
      <c r="S260" s="96"/>
      <c r="T260" s="95"/>
      <c r="U260" s="181"/>
      <c r="V260" s="201" t="s">
        <v>4787</v>
      </c>
      <c r="W260" s="130">
        <v>1</v>
      </c>
      <c r="X260" s="93"/>
      <c r="Y260" s="168" t="s">
        <v>4789</v>
      </c>
      <c r="Z260" s="168" t="s">
        <v>4854</v>
      </c>
      <c r="AA260" s="202" t="s">
        <v>4789</v>
      </c>
    </row>
    <row r="261" spans="1:27" ht="24" x14ac:dyDescent="0.3">
      <c r="A261" s="95">
        <v>40301680</v>
      </c>
      <c r="B261" s="89" t="s">
        <v>525</v>
      </c>
      <c r="C261" s="289">
        <v>16.0992</v>
      </c>
      <c r="D261" s="94" t="s">
        <v>419</v>
      </c>
      <c r="E261" s="94">
        <v>1.764</v>
      </c>
      <c r="F261" s="95"/>
      <c r="G261" s="95"/>
      <c r="H261" s="95"/>
      <c r="I261" s="96"/>
      <c r="J261" s="95">
        <v>28010604</v>
      </c>
      <c r="K261" s="89" t="s">
        <v>526</v>
      </c>
      <c r="L261" s="95">
        <v>65</v>
      </c>
      <c r="M261" s="95">
        <v>0</v>
      </c>
      <c r="N261" s="289">
        <v>16.0992</v>
      </c>
      <c r="O261" s="95"/>
      <c r="P261" s="289"/>
      <c r="Q261" s="95"/>
      <c r="R261" s="289"/>
      <c r="S261" s="96"/>
      <c r="T261" s="95"/>
      <c r="U261" s="181"/>
      <c r="V261" s="201" t="s">
        <v>4787</v>
      </c>
      <c r="W261" s="130">
        <v>1</v>
      </c>
      <c r="X261" s="93"/>
      <c r="Y261" s="168" t="s">
        <v>4789</v>
      </c>
      <c r="Z261" s="168" t="s">
        <v>4854</v>
      </c>
      <c r="AA261" s="202" t="s">
        <v>4789</v>
      </c>
    </row>
    <row r="262" spans="1:27" ht="24" x14ac:dyDescent="0.3">
      <c r="A262" s="278">
        <v>40301699</v>
      </c>
      <c r="B262" s="279" t="s">
        <v>527</v>
      </c>
      <c r="C262" s="289">
        <v>9.9071999999999996</v>
      </c>
      <c r="D262" s="94" t="s">
        <v>430</v>
      </c>
      <c r="E262" s="94">
        <v>0.72</v>
      </c>
      <c r="F262" s="95"/>
      <c r="G262" s="95"/>
      <c r="H262" s="95"/>
      <c r="I262" s="96"/>
      <c r="J262" s="95">
        <v>28010620</v>
      </c>
      <c r="K262" s="89" t="s">
        <v>528</v>
      </c>
      <c r="L262" s="95">
        <v>40</v>
      </c>
      <c r="M262" s="95">
        <v>0</v>
      </c>
      <c r="N262" s="289">
        <v>9.9071999999999996</v>
      </c>
      <c r="O262" s="95"/>
      <c r="P262" s="289"/>
      <c r="Q262" s="95"/>
      <c r="R262" s="289"/>
      <c r="S262" s="96"/>
      <c r="T262" s="95"/>
      <c r="U262" s="181"/>
      <c r="V262" s="201" t="s">
        <v>4787</v>
      </c>
      <c r="W262" s="130">
        <v>1</v>
      </c>
      <c r="X262" s="93"/>
      <c r="Y262" s="168" t="s">
        <v>4789</v>
      </c>
      <c r="Z262" s="168" t="s">
        <v>4854</v>
      </c>
      <c r="AA262" s="202" t="s">
        <v>4789</v>
      </c>
    </row>
    <row r="263" spans="1:27" x14ac:dyDescent="0.3">
      <c r="A263" s="91">
        <v>40301702</v>
      </c>
      <c r="B263" s="93" t="s">
        <v>529</v>
      </c>
      <c r="C263" s="289">
        <v>9.9071999999999996</v>
      </c>
      <c r="D263" s="94" t="s">
        <v>430</v>
      </c>
      <c r="E263" s="94">
        <v>0.72</v>
      </c>
      <c r="F263" s="95"/>
      <c r="G263" s="95"/>
      <c r="H263" s="95"/>
      <c r="I263" s="96"/>
      <c r="J263" s="95">
        <v>28010639</v>
      </c>
      <c r="K263" s="89" t="s">
        <v>530</v>
      </c>
      <c r="L263" s="95">
        <v>40</v>
      </c>
      <c r="M263" s="95">
        <v>0</v>
      </c>
      <c r="N263" s="289">
        <v>9.9071999999999996</v>
      </c>
      <c r="O263" s="95"/>
      <c r="P263" s="289"/>
      <c r="Q263" s="95"/>
      <c r="R263" s="289"/>
      <c r="S263" s="96"/>
      <c r="T263" s="95"/>
      <c r="U263" s="181"/>
      <c r="V263" s="201" t="s">
        <v>4787</v>
      </c>
      <c r="W263" s="130">
        <v>1</v>
      </c>
      <c r="X263" s="93"/>
      <c r="Y263" s="168" t="s">
        <v>4789</v>
      </c>
      <c r="Z263" s="168" t="s">
        <v>4854</v>
      </c>
      <c r="AA263" s="202" t="s">
        <v>4789</v>
      </c>
    </row>
    <row r="264" spans="1:27" x14ac:dyDescent="0.3">
      <c r="A264" s="91">
        <v>40301729</v>
      </c>
      <c r="B264" s="93" t="s">
        <v>531</v>
      </c>
      <c r="C264" s="289">
        <v>7.4303999999999997</v>
      </c>
      <c r="D264" s="94" t="s">
        <v>430</v>
      </c>
      <c r="E264" s="94">
        <v>0.72</v>
      </c>
      <c r="F264" s="95"/>
      <c r="G264" s="95"/>
      <c r="H264" s="95"/>
      <c r="I264" s="96"/>
      <c r="J264" s="95">
        <v>28010655</v>
      </c>
      <c r="K264" s="89" t="s">
        <v>532</v>
      </c>
      <c r="L264" s="95">
        <v>30</v>
      </c>
      <c r="M264" s="95">
        <v>0</v>
      </c>
      <c r="N264" s="289">
        <v>7.4303999999999997</v>
      </c>
      <c r="O264" s="95"/>
      <c r="P264" s="289"/>
      <c r="Q264" s="95"/>
      <c r="R264" s="289"/>
      <c r="S264" s="96"/>
      <c r="T264" s="95"/>
      <c r="U264" s="181"/>
      <c r="V264" s="201" t="s">
        <v>4787</v>
      </c>
      <c r="W264" s="130">
        <v>1</v>
      </c>
      <c r="X264" s="93"/>
      <c r="Y264" s="168" t="s">
        <v>4789</v>
      </c>
      <c r="Z264" s="168" t="s">
        <v>4854</v>
      </c>
      <c r="AA264" s="202" t="s">
        <v>4789</v>
      </c>
    </row>
    <row r="265" spans="1:27" ht="24" x14ac:dyDescent="0.3">
      <c r="A265" s="95">
        <v>40301737</v>
      </c>
      <c r="B265" s="89" t="s">
        <v>533</v>
      </c>
      <c r="C265" s="289">
        <v>24.768000000000001</v>
      </c>
      <c r="D265" s="94" t="s">
        <v>419</v>
      </c>
      <c r="E265" s="94">
        <v>3.2669999999999999</v>
      </c>
      <c r="F265" s="95"/>
      <c r="G265" s="95"/>
      <c r="H265" s="95"/>
      <c r="I265" s="96"/>
      <c r="J265" s="95">
        <v>28010663</v>
      </c>
      <c r="K265" s="89" t="s">
        <v>534</v>
      </c>
      <c r="L265" s="95">
        <v>100</v>
      </c>
      <c r="M265" s="95">
        <v>0</v>
      </c>
      <c r="N265" s="289">
        <v>24.768000000000001</v>
      </c>
      <c r="O265" s="95"/>
      <c r="P265" s="289"/>
      <c r="Q265" s="95"/>
      <c r="R265" s="289"/>
      <c r="S265" s="96"/>
      <c r="T265" s="95"/>
      <c r="U265" s="181"/>
      <c r="V265" s="201" t="s">
        <v>4787</v>
      </c>
      <c r="W265" s="130">
        <v>1</v>
      </c>
      <c r="X265" s="93"/>
      <c r="Y265" s="168" t="s">
        <v>4789</v>
      </c>
      <c r="Z265" s="168" t="s">
        <v>4854</v>
      </c>
      <c r="AA265" s="202" t="s">
        <v>4789</v>
      </c>
    </row>
    <row r="266" spans="1:27" ht="24" x14ac:dyDescent="0.3">
      <c r="A266" s="278">
        <v>40301745</v>
      </c>
      <c r="B266" s="279" t="s">
        <v>535</v>
      </c>
      <c r="C266" s="289">
        <v>37.152000000000001</v>
      </c>
      <c r="D266" s="94" t="s">
        <v>419</v>
      </c>
      <c r="E266" s="94">
        <v>3.2669999999999999</v>
      </c>
      <c r="F266" s="95"/>
      <c r="G266" s="95"/>
      <c r="H266" s="95"/>
      <c r="I266" s="96"/>
      <c r="J266" s="95">
        <v>28010671</v>
      </c>
      <c r="K266" s="89" t="s">
        <v>536</v>
      </c>
      <c r="L266" s="95">
        <v>150</v>
      </c>
      <c r="M266" s="95">
        <v>0</v>
      </c>
      <c r="N266" s="289">
        <v>37.152000000000001</v>
      </c>
      <c r="O266" s="95"/>
      <c r="P266" s="289"/>
      <c r="Q266" s="95"/>
      <c r="R266" s="289"/>
      <c r="S266" s="96"/>
      <c r="T266" s="95"/>
      <c r="U266" s="181"/>
      <c r="V266" s="201" t="s">
        <v>4787</v>
      </c>
      <c r="W266" s="130">
        <v>4</v>
      </c>
      <c r="X266" s="93"/>
      <c r="Y266" s="168" t="s">
        <v>4789</v>
      </c>
      <c r="Z266" s="168" t="s">
        <v>4854</v>
      </c>
      <c r="AA266" s="202" t="s">
        <v>4789</v>
      </c>
    </row>
    <row r="267" spans="1:27" x14ac:dyDescent="0.3">
      <c r="A267" s="91">
        <v>40301753</v>
      </c>
      <c r="B267" s="93" t="s">
        <v>537</v>
      </c>
      <c r="C267" s="289">
        <v>17.337600000000002</v>
      </c>
      <c r="D267" s="94" t="s">
        <v>419</v>
      </c>
      <c r="E267" s="94">
        <v>3.2669999999999999</v>
      </c>
      <c r="F267" s="95"/>
      <c r="G267" s="95"/>
      <c r="H267" s="95"/>
      <c r="I267" s="96"/>
      <c r="J267" s="95">
        <v>28010698</v>
      </c>
      <c r="K267" s="89" t="s">
        <v>538</v>
      </c>
      <c r="L267" s="95">
        <v>70</v>
      </c>
      <c r="M267" s="95">
        <v>0</v>
      </c>
      <c r="N267" s="289">
        <v>17.337600000000002</v>
      </c>
      <c r="O267" s="95"/>
      <c r="P267" s="289"/>
      <c r="Q267" s="95"/>
      <c r="R267" s="289"/>
      <c r="S267" s="96"/>
      <c r="T267" s="95"/>
      <c r="U267" s="181"/>
      <c r="V267" s="201" t="s">
        <v>4787</v>
      </c>
      <c r="W267" s="130">
        <v>1</v>
      </c>
      <c r="X267" s="93"/>
      <c r="Y267" s="168" t="s">
        <v>4789</v>
      </c>
      <c r="Z267" s="168" t="s">
        <v>4854</v>
      </c>
      <c r="AA267" s="202" t="s">
        <v>4789</v>
      </c>
    </row>
    <row r="268" spans="1:27" x14ac:dyDescent="0.3">
      <c r="A268" s="91">
        <v>40301761</v>
      </c>
      <c r="B268" s="93" t="s">
        <v>539</v>
      </c>
      <c r="C268" s="289">
        <v>9.9071999999999996</v>
      </c>
      <c r="D268" s="94" t="s">
        <v>419</v>
      </c>
      <c r="E268" s="94">
        <v>1.764</v>
      </c>
      <c r="F268" s="95"/>
      <c r="G268" s="95"/>
      <c r="H268" s="95"/>
      <c r="I268" s="96"/>
      <c r="J268" s="95">
        <v>28010736</v>
      </c>
      <c r="K268" s="89" t="s">
        <v>540</v>
      </c>
      <c r="L268" s="95">
        <v>40</v>
      </c>
      <c r="M268" s="95">
        <v>0</v>
      </c>
      <c r="N268" s="289">
        <v>9.9071999999999996</v>
      </c>
      <c r="O268" s="95"/>
      <c r="P268" s="289"/>
      <c r="Q268" s="95"/>
      <c r="R268" s="289"/>
      <c r="S268" s="96"/>
      <c r="T268" s="95"/>
      <c r="U268" s="181"/>
      <c r="V268" s="201" t="s">
        <v>4787</v>
      </c>
      <c r="W268" s="130">
        <v>1</v>
      </c>
      <c r="X268" s="93"/>
      <c r="Y268" s="168" t="s">
        <v>4789</v>
      </c>
      <c r="Z268" s="168" t="s">
        <v>4854</v>
      </c>
      <c r="AA268" s="202" t="s">
        <v>4789</v>
      </c>
    </row>
    <row r="269" spans="1:27" x14ac:dyDescent="0.3">
      <c r="A269" s="95">
        <v>40301770</v>
      </c>
      <c r="B269" s="89" t="s">
        <v>541</v>
      </c>
      <c r="C269" s="289">
        <v>9.9071999999999996</v>
      </c>
      <c r="D269" s="94" t="s">
        <v>419</v>
      </c>
      <c r="E269" s="94">
        <v>1.764</v>
      </c>
      <c r="F269" s="95"/>
      <c r="G269" s="95"/>
      <c r="H269" s="95"/>
      <c r="I269" s="96"/>
      <c r="J269" s="95">
        <v>28010710</v>
      </c>
      <c r="K269" s="89" t="s">
        <v>542</v>
      </c>
      <c r="L269" s="95">
        <v>40</v>
      </c>
      <c r="M269" s="95">
        <v>0</v>
      </c>
      <c r="N269" s="289">
        <v>9.9071999999999996</v>
      </c>
      <c r="O269" s="95"/>
      <c r="P269" s="289"/>
      <c r="Q269" s="95"/>
      <c r="R269" s="289"/>
      <c r="S269" s="96"/>
      <c r="T269" s="95"/>
      <c r="U269" s="181"/>
      <c r="V269" s="201" t="s">
        <v>4787</v>
      </c>
      <c r="W269" s="130">
        <v>1</v>
      </c>
      <c r="X269" s="93"/>
      <c r="Y269" s="168" t="s">
        <v>4789</v>
      </c>
      <c r="Z269" s="168" t="s">
        <v>4854</v>
      </c>
      <c r="AA269" s="202" t="s">
        <v>4789</v>
      </c>
    </row>
    <row r="270" spans="1:27" x14ac:dyDescent="0.3">
      <c r="A270" s="278">
        <v>40301788</v>
      </c>
      <c r="B270" s="279" t="s">
        <v>543</v>
      </c>
      <c r="C270" s="289">
        <v>9.9071999999999996</v>
      </c>
      <c r="D270" s="94" t="s">
        <v>419</v>
      </c>
      <c r="E270" s="94">
        <v>1.764</v>
      </c>
      <c r="F270" s="95"/>
      <c r="G270" s="95"/>
      <c r="H270" s="95"/>
      <c r="I270" s="96"/>
      <c r="J270" s="95">
        <v>28010728</v>
      </c>
      <c r="K270" s="89" t="s">
        <v>544</v>
      </c>
      <c r="L270" s="95">
        <v>40</v>
      </c>
      <c r="M270" s="95">
        <v>0</v>
      </c>
      <c r="N270" s="289">
        <v>9.9071999999999996</v>
      </c>
      <c r="O270" s="95"/>
      <c r="P270" s="289"/>
      <c r="Q270" s="95"/>
      <c r="R270" s="289"/>
      <c r="S270" s="96"/>
      <c r="T270" s="95"/>
      <c r="U270" s="181"/>
      <c r="V270" s="201" t="s">
        <v>4787</v>
      </c>
      <c r="W270" s="130">
        <v>1</v>
      </c>
      <c r="X270" s="93"/>
      <c r="Y270" s="168" t="s">
        <v>4789</v>
      </c>
      <c r="Z270" s="168" t="s">
        <v>4854</v>
      </c>
      <c r="AA270" s="202" t="s">
        <v>4789</v>
      </c>
    </row>
    <row r="271" spans="1:27" x14ac:dyDescent="0.3">
      <c r="A271" s="91">
        <v>40301796</v>
      </c>
      <c r="B271" s="93" t="s">
        <v>545</v>
      </c>
      <c r="C271" s="289">
        <v>41.362560000000002</v>
      </c>
      <c r="D271" s="94" t="s">
        <v>438</v>
      </c>
      <c r="E271" s="94">
        <v>4.7969999999999997</v>
      </c>
      <c r="F271" s="95"/>
      <c r="G271" s="95"/>
      <c r="H271" s="95"/>
      <c r="I271" s="96"/>
      <c r="J271" s="95">
        <v>28011694</v>
      </c>
      <c r="K271" s="89" t="s">
        <v>546</v>
      </c>
      <c r="L271" s="95">
        <v>167</v>
      </c>
      <c r="M271" s="95">
        <v>0</v>
      </c>
      <c r="N271" s="289">
        <v>41.362560000000002</v>
      </c>
      <c r="O271" s="95"/>
      <c r="P271" s="289"/>
      <c r="Q271" s="95"/>
      <c r="R271" s="289"/>
      <c r="S271" s="96"/>
      <c r="T271" s="95"/>
      <c r="U271" s="181"/>
      <c r="V271" s="201" t="s">
        <v>4787</v>
      </c>
      <c r="W271" s="130">
        <v>1</v>
      </c>
      <c r="X271" s="93"/>
      <c r="Y271" s="168" t="s">
        <v>4789</v>
      </c>
      <c r="Z271" s="168" t="s">
        <v>4854</v>
      </c>
      <c r="AA271" s="202" t="s">
        <v>4789</v>
      </c>
    </row>
    <row r="272" spans="1:27" x14ac:dyDescent="0.3">
      <c r="A272" s="91">
        <v>40301800</v>
      </c>
      <c r="B272" s="93" t="s">
        <v>547</v>
      </c>
      <c r="C272" s="289">
        <v>37.152000000000001</v>
      </c>
      <c r="D272" s="94" t="s">
        <v>419</v>
      </c>
      <c r="E272" s="94">
        <v>3.2669999999999999</v>
      </c>
      <c r="F272" s="95"/>
      <c r="G272" s="95"/>
      <c r="H272" s="95"/>
      <c r="I272" s="96"/>
      <c r="J272" s="95">
        <v>28010744</v>
      </c>
      <c r="K272" s="89" t="s">
        <v>548</v>
      </c>
      <c r="L272" s="95">
        <v>150</v>
      </c>
      <c r="M272" s="95">
        <v>0</v>
      </c>
      <c r="N272" s="289">
        <v>37.152000000000001</v>
      </c>
      <c r="O272" s="95"/>
      <c r="P272" s="289"/>
      <c r="Q272" s="95"/>
      <c r="R272" s="289"/>
      <c r="S272" s="96"/>
      <c r="T272" s="95"/>
      <c r="U272" s="181"/>
      <c r="V272" s="201" t="s">
        <v>4787</v>
      </c>
      <c r="W272" s="130">
        <v>1</v>
      </c>
      <c r="X272" s="93"/>
      <c r="Y272" s="168" t="s">
        <v>4789</v>
      </c>
      <c r="Z272" s="168" t="s">
        <v>4854</v>
      </c>
      <c r="AA272" s="202" t="s">
        <v>4789</v>
      </c>
    </row>
    <row r="273" spans="1:27" x14ac:dyDescent="0.3">
      <c r="A273" s="95">
        <v>40301818</v>
      </c>
      <c r="B273" s="89" t="s">
        <v>549</v>
      </c>
      <c r="C273" s="289">
        <v>12.384</v>
      </c>
      <c r="D273" s="94" t="s">
        <v>430</v>
      </c>
      <c r="E273" s="94">
        <v>1.0529999999999999</v>
      </c>
      <c r="F273" s="95"/>
      <c r="G273" s="95"/>
      <c r="H273" s="95"/>
      <c r="I273" s="96"/>
      <c r="J273" s="95">
        <v>28011481</v>
      </c>
      <c r="K273" s="89" t="s">
        <v>550</v>
      </c>
      <c r="L273" s="95">
        <v>50</v>
      </c>
      <c r="M273" s="95">
        <v>0</v>
      </c>
      <c r="N273" s="289">
        <v>12.384</v>
      </c>
      <c r="O273" s="95"/>
      <c r="P273" s="289"/>
      <c r="Q273" s="95"/>
      <c r="R273" s="289"/>
      <c r="S273" s="96"/>
      <c r="T273" s="95"/>
      <c r="U273" s="181"/>
      <c r="V273" s="201" t="s">
        <v>4787</v>
      </c>
      <c r="W273" s="130">
        <v>1</v>
      </c>
      <c r="X273" s="93"/>
      <c r="Y273" s="168" t="s">
        <v>4789</v>
      </c>
      <c r="Z273" s="168" t="s">
        <v>4854</v>
      </c>
      <c r="AA273" s="202" t="s">
        <v>4789</v>
      </c>
    </row>
    <row r="274" spans="1:27" x14ac:dyDescent="0.3">
      <c r="A274" s="278">
        <v>40301826</v>
      </c>
      <c r="B274" s="279" t="s">
        <v>551</v>
      </c>
      <c r="C274" s="289">
        <v>37.152000000000001</v>
      </c>
      <c r="D274" s="94" t="s">
        <v>419</v>
      </c>
      <c r="E274" s="94">
        <v>3.2669999999999999</v>
      </c>
      <c r="F274" s="95"/>
      <c r="G274" s="95"/>
      <c r="H274" s="95"/>
      <c r="I274" s="96"/>
      <c r="J274" s="95">
        <v>28010752</v>
      </c>
      <c r="K274" s="89" t="s">
        <v>552</v>
      </c>
      <c r="L274" s="95">
        <v>150</v>
      </c>
      <c r="M274" s="95">
        <v>0</v>
      </c>
      <c r="N274" s="289">
        <v>37.152000000000001</v>
      </c>
      <c r="O274" s="95"/>
      <c r="P274" s="289"/>
      <c r="Q274" s="95"/>
      <c r="R274" s="289"/>
      <c r="S274" s="96"/>
      <c r="T274" s="95"/>
      <c r="U274" s="181"/>
      <c r="V274" s="201" t="s">
        <v>4787</v>
      </c>
      <c r="W274" s="130">
        <v>1</v>
      </c>
      <c r="X274" s="93"/>
      <c r="Y274" s="168" t="s">
        <v>4789</v>
      </c>
      <c r="Z274" s="168" t="s">
        <v>4854</v>
      </c>
      <c r="AA274" s="202" t="s">
        <v>4789</v>
      </c>
    </row>
    <row r="275" spans="1:27" x14ac:dyDescent="0.3">
      <c r="A275" s="91">
        <v>40301834</v>
      </c>
      <c r="B275" s="93" t="s">
        <v>553</v>
      </c>
      <c r="C275" s="289">
        <v>37.152000000000001</v>
      </c>
      <c r="D275" s="94" t="s">
        <v>419</v>
      </c>
      <c r="E275" s="94">
        <v>3.2669999999999999</v>
      </c>
      <c r="F275" s="95"/>
      <c r="G275" s="95"/>
      <c r="H275" s="95"/>
      <c r="I275" s="96"/>
      <c r="J275" s="95">
        <v>28010760</v>
      </c>
      <c r="K275" s="89" t="s">
        <v>554</v>
      </c>
      <c r="L275" s="95">
        <v>150</v>
      </c>
      <c r="M275" s="95">
        <v>0</v>
      </c>
      <c r="N275" s="289">
        <v>37.152000000000001</v>
      </c>
      <c r="O275" s="95"/>
      <c r="P275" s="289"/>
      <c r="Q275" s="95"/>
      <c r="R275" s="289"/>
      <c r="S275" s="96"/>
      <c r="T275" s="95"/>
      <c r="U275" s="181"/>
      <c r="V275" s="201" t="s">
        <v>4787</v>
      </c>
      <c r="W275" s="130">
        <v>1</v>
      </c>
      <c r="X275" s="93"/>
      <c r="Y275" s="168" t="s">
        <v>4789</v>
      </c>
      <c r="Z275" s="168" t="s">
        <v>4854</v>
      </c>
      <c r="AA275" s="202" t="s">
        <v>4789</v>
      </c>
    </row>
    <row r="276" spans="1:27" x14ac:dyDescent="0.3">
      <c r="A276" s="91">
        <v>40301842</v>
      </c>
      <c r="B276" s="93" t="s">
        <v>555</v>
      </c>
      <c r="C276" s="289">
        <v>4.45824</v>
      </c>
      <c r="D276" s="94" t="s">
        <v>430</v>
      </c>
      <c r="E276" s="94">
        <v>0.54</v>
      </c>
      <c r="F276" s="95"/>
      <c r="G276" s="95"/>
      <c r="H276" s="95"/>
      <c r="I276" s="96"/>
      <c r="J276" s="95">
        <v>28010809</v>
      </c>
      <c r="K276" s="89" t="s">
        <v>556</v>
      </c>
      <c r="L276" s="95">
        <v>18</v>
      </c>
      <c r="M276" s="95">
        <v>0</v>
      </c>
      <c r="N276" s="289">
        <v>4.45824</v>
      </c>
      <c r="O276" s="95"/>
      <c r="P276" s="289"/>
      <c r="Q276" s="95"/>
      <c r="R276" s="289"/>
      <c r="S276" s="96"/>
      <c r="T276" s="95"/>
      <c r="U276" s="181"/>
      <c r="V276" s="201" t="s">
        <v>4787</v>
      </c>
      <c r="W276" s="130">
        <v>1</v>
      </c>
      <c r="X276" s="93"/>
      <c r="Y276" s="168" t="s">
        <v>4789</v>
      </c>
      <c r="Z276" s="168" t="s">
        <v>4854</v>
      </c>
      <c r="AA276" s="202" t="s">
        <v>4789</v>
      </c>
    </row>
    <row r="277" spans="1:27" x14ac:dyDescent="0.3">
      <c r="A277" s="95">
        <v>40301850</v>
      </c>
      <c r="B277" s="89" t="s">
        <v>557</v>
      </c>
      <c r="C277" s="289">
        <v>4.9535999999999998</v>
      </c>
      <c r="D277" s="94" t="s">
        <v>419</v>
      </c>
      <c r="E277" s="94">
        <v>2.097</v>
      </c>
      <c r="F277" s="95"/>
      <c r="G277" s="95"/>
      <c r="H277" s="95"/>
      <c r="I277" s="96"/>
      <c r="J277" s="95">
        <v>28010817</v>
      </c>
      <c r="K277" s="89" t="s">
        <v>558</v>
      </c>
      <c r="L277" s="95">
        <v>20</v>
      </c>
      <c r="M277" s="95">
        <v>0</v>
      </c>
      <c r="N277" s="289">
        <v>4.9535999999999998</v>
      </c>
      <c r="O277" s="95"/>
      <c r="P277" s="289"/>
      <c r="Q277" s="95"/>
      <c r="R277" s="289"/>
      <c r="S277" s="96"/>
      <c r="T277" s="95"/>
      <c r="U277" s="181"/>
      <c r="V277" s="201" t="s">
        <v>4787</v>
      </c>
      <c r="W277" s="130">
        <v>1</v>
      </c>
      <c r="X277" s="93"/>
      <c r="Y277" s="168" t="s">
        <v>4789</v>
      </c>
      <c r="Z277" s="168" t="s">
        <v>4854</v>
      </c>
      <c r="AA277" s="202" t="s">
        <v>4789</v>
      </c>
    </row>
    <row r="278" spans="1:27" ht="24" x14ac:dyDescent="0.3">
      <c r="A278" s="278">
        <v>40301869</v>
      </c>
      <c r="B278" s="279" t="s">
        <v>559</v>
      </c>
      <c r="C278" s="289">
        <v>5.4489599999999996</v>
      </c>
      <c r="D278" s="94" t="s">
        <v>430</v>
      </c>
      <c r="E278" s="94">
        <v>0.72</v>
      </c>
      <c r="F278" s="95"/>
      <c r="G278" s="95"/>
      <c r="H278" s="95"/>
      <c r="I278" s="96"/>
      <c r="J278" s="95">
        <v>28010833</v>
      </c>
      <c r="K278" s="89" t="s">
        <v>560</v>
      </c>
      <c r="L278" s="95">
        <v>22</v>
      </c>
      <c r="M278" s="95">
        <v>0</v>
      </c>
      <c r="N278" s="289">
        <v>5.4489599999999996</v>
      </c>
      <c r="O278" s="95"/>
      <c r="P278" s="289"/>
      <c r="Q278" s="95"/>
      <c r="R278" s="289"/>
      <c r="S278" s="96"/>
      <c r="T278" s="95"/>
      <c r="U278" s="181"/>
      <c r="V278" s="201" t="s">
        <v>4787</v>
      </c>
      <c r="W278" s="130">
        <v>1</v>
      </c>
      <c r="X278" s="93"/>
      <c r="Y278" s="168" t="s">
        <v>4789</v>
      </c>
      <c r="Z278" s="168" t="s">
        <v>4854</v>
      </c>
      <c r="AA278" s="202" t="s">
        <v>4789</v>
      </c>
    </row>
    <row r="279" spans="1:27" x14ac:dyDescent="0.3">
      <c r="A279" s="91">
        <v>40301877</v>
      </c>
      <c r="B279" s="93" t="s">
        <v>561</v>
      </c>
      <c r="C279" s="289">
        <v>4.45824</v>
      </c>
      <c r="D279" s="94" t="s">
        <v>430</v>
      </c>
      <c r="E279" s="94">
        <v>0.72</v>
      </c>
      <c r="F279" s="95"/>
      <c r="G279" s="95"/>
      <c r="H279" s="95"/>
      <c r="I279" s="96"/>
      <c r="J279" s="95">
        <v>28010825</v>
      </c>
      <c r="K279" s="89" t="s">
        <v>562</v>
      </c>
      <c r="L279" s="95">
        <v>18</v>
      </c>
      <c r="M279" s="95">
        <v>0</v>
      </c>
      <c r="N279" s="289">
        <v>4.45824</v>
      </c>
      <c r="O279" s="95"/>
      <c r="P279" s="289"/>
      <c r="Q279" s="95"/>
      <c r="R279" s="289"/>
      <c r="S279" s="96"/>
      <c r="T279" s="95"/>
      <c r="U279" s="181"/>
      <c r="V279" s="201" t="s">
        <v>4787</v>
      </c>
      <c r="W279" s="130">
        <v>1</v>
      </c>
      <c r="X279" s="93"/>
      <c r="Y279" s="168" t="s">
        <v>4789</v>
      </c>
      <c r="Z279" s="168" t="s">
        <v>4854</v>
      </c>
      <c r="AA279" s="202" t="s">
        <v>4789</v>
      </c>
    </row>
    <row r="280" spans="1:27" x14ac:dyDescent="0.3">
      <c r="A280" s="91">
        <v>40301885</v>
      </c>
      <c r="B280" s="93" t="s">
        <v>563</v>
      </c>
      <c r="C280" s="289">
        <v>4.45824</v>
      </c>
      <c r="D280" s="94" t="s">
        <v>430</v>
      </c>
      <c r="E280" s="94">
        <v>0.72</v>
      </c>
      <c r="F280" s="95"/>
      <c r="G280" s="95"/>
      <c r="H280" s="95"/>
      <c r="I280" s="96"/>
      <c r="J280" s="95">
        <v>28010850</v>
      </c>
      <c r="K280" s="89" t="s">
        <v>564</v>
      </c>
      <c r="L280" s="95">
        <v>18</v>
      </c>
      <c r="M280" s="95">
        <v>0</v>
      </c>
      <c r="N280" s="289">
        <v>4.45824</v>
      </c>
      <c r="O280" s="95"/>
      <c r="P280" s="289"/>
      <c r="Q280" s="95"/>
      <c r="R280" s="289"/>
      <c r="S280" s="96"/>
      <c r="T280" s="95"/>
      <c r="U280" s="181"/>
      <c r="V280" s="201" t="s">
        <v>4787</v>
      </c>
      <c r="W280" s="130">
        <v>1</v>
      </c>
      <c r="X280" s="93"/>
      <c r="Y280" s="168" t="s">
        <v>4789</v>
      </c>
      <c r="Z280" s="168" t="s">
        <v>4854</v>
      </c>
      <c r="AA280" s="202" t="s">
        <v>4789</v>
      </c>
    </row>
    <row r="281" spans="1:27" ht="24" x14ac:dyDescent="0.3">
      <c r="A281" s="95">
        <v>40301893</v>
      </c>
      <c r="B281" s="89" t="s">
        <v>565</v>
      </c>
      <c r="C281" s="289">
        <v>13.622399999999999</v>
      </c>
      <c r="D281" s="94" t="s">
        <v>419</v>
      </c>
      <c r="E281" s="94">
        <v>3.2669999999999999</v>
      </c>
      <c r="F281" s="95"/>
      <c r="G281" s="95"/>
      <c r="H281" s="95"/>
      <c r="I281" s="96"/>
      <c r="J281" s="95">
        <v>28010868</v>
      </c>
      <c r="K281" s="89" t="s">
        <v>566</v>
      </c>
      <c r="L281" s="95">
        <v>55</v>
      </c>
      <c r="M281" s="95">
        <v>0</v>
      </c>
      <c r="N281" s="289">
        <v>13.622399999999999</v>
      </c>
      <c r="O281" s="95"/>
      <c r="P281" s="289"/>
      <c r="Q281" s="95"/>
      <c r="R281" s="289"/>
      <c r="S281" s="96"/>
      <c r="T281" s="95"/>
      <c r="U281" s="181"/>
      <c r="V281" s="201" t="s">
        <v>4787</v>
      </c>
      <c r="W281" s="130">
        <v>1</v>
      </c>
      <c r="X281" s="93"/>
      <c r="Y281" s="168" t="s">
        <v>4789</v>
      </c>
      <c r="Z281" s="168" t="s">
        <v>4854</v>
      </c>
      <c r="AA281" s="202" t="s">
        <v>4789</v>
      </c>
    </row>
    <row r="282" spans="1:27" ht="24" x14ac:dyDescent="0.3">
      <c r="A282" s="278">
        <v>40301907</v>
      </c>
      <c r="B282" s="279" t="s">
        <v>567</v>
      </c>
      <c r="C282" s="289">
        <v>34.675200000000004</v>
      </c>
      <c r="D282" s="94" t="s">
        <v>419</v>
      </c>
      <c r="E282" s="94">
        <v>3.2669999999999999</v>
      </c>
      <c r="F282" s="95"/>
      <c r="G282" s="95"/>
      <c r="H282" s="95"/>
      <c r="I282" s="96"/>
      <c r="J282" s="95">
        <v>28011740</v>
      </c>
      <c r="K282" s="89" t="s">
        <v>568</v>
      </c>
      <c r="L282" s="95">
        <v>140</v>
      </c>
      <c r="M282" s="95">
        <v>0</v>
      </c>
      <c r="N282" s="289">
        <v>34.675200000000004</v>
      </c>
      <c r="O282" s="95"/>
      <c r="P282" s="289"/>
      <c r="Q282" s="95"/>
      <c r="R282" s="289"/>
      <c r="S282" s="96"/>
      <c r="T282" s="95"/>
      <c r="U282" s="181"/>
      <c r="V282" s="201" t="s">
        <v>4787</v>
      </c>
      <c r="W282" s="130">
        <v>1</v>
      </c>
      <c r="X282" s="93"/>
      <c r="Y282" s="168" t="s">
        <v>4789</v>
      </c>
      <c r="Z282" s="168" t="s">
        <v>4854</v>
      </c>
      <c r="AA282" s="202" t="s">
        <v>4789</v>
      </c>
    </row>
    <row r="283" spans="1:27" ht="24" x14ac:dyDescent="0.3">
      <c r="A283" s="91">
        <v>40301915</v>
      </c>
      <c r="B283" s="93" t="s">
        <v>569</v>
      </c>
      <c r="C283" s="289">
        <v>4.9535999999999998</v>
      </c>
      <c r="D283" s="94" t="s">
        <v>430</v>
      </c>
      <c r="E283" s="94">
        <v>0.72</v>
      </c>
      <c r="F283" s="95"/>
      <c r="G283" s="95"/>
      <c r="H283" s="95"/>
      <c r="I283" s="96"/>
      <c r="J283" s="95">
        <v>28010876</v>
      </c>
      <c r="K283" s="89" t="s">
        <v>570</v>
      </c>
      <c r="L283" s="95">
        <v>20</v>
      </c>
      <c r="M283" s="95">
        <v>0</v>
      </c>
      <c r="N283" s="289">
        <v>4.9535999999999998</v>
      </c>
      <c r="O283" s="95"/>
      <c r="P283" s="289"/>
      <c r="Q283" s="95"/>
      <c r="R283" s="289"/>
      <c r="S283" s="96"/>
      <c r="T283" s="95"/>
      <c r="U283" s="181"/>
      <c r="V283" s="201" t="s">
        <v>4787</v>
      </c>
      <c r="W283" s="130">
        <v>1</v>
      </c>
      <c r="X283" s="93"/>
      <c r="Y283" s="168" t="s">
        <v>4789</v>
      </c>
      <c r="Z283" s="168" t="s">
        <v>4854</v>
      </c>
      <c r="AA283" s="202" t="s">
        <v>4789</v>
      </c>
    </row>
    <row r="284" spans="1:27" x14ac:dyDescent="0.3">
      <c r="A284" s="91">
        <v>40301923</v>
      </c>
      <c r="B284" s="93" t="s">
        <v>571</v>
      </c>
      <c r="C284" s="289">
        <v>3.7151999999999998</v>
      </c>
      <c r="D284" s="94" t="s">
        <v>430</v>
      </c>
      <c r="E284" s="94">
        <v>0.54</v>
      </c>
      <c r="F284" s="95"/>
      <c r="G284" s="95"/>
      <c r="H284" s="95"/>
      <c r="I284" s="96"/>
      <c r="J284" s="95">
        <v>28010884</v>
      </c>
      <c r="K284" s="89" t="s">
        <v>572</v>
      </c>
      <c r="L284" s="95">
        <v>15</v>
      </c>
      <c r="M284" s="95">
        <v>0</v>
      </c>
      <c r="N284" s="289">
        <v>3.7151999999999998</v>
      </c>
      <c r="O284" s="95"/>
      <c r="P284" s="289"/>
      <c r="Q284" s="95"/>
      <c r="R284" s="289"/>
      <c r="S284" s="96"/>
      <c r="T284" s="95"/>
      <c r="U284" s="181"/>
      <c r="V284" s="201" t="s">
        <v>4787</v>
      </c>
      <c r="W284" s="130">
        <v>1</v>
      </c>
      <c r="X284" s="93"/>
      <c r="Y284" s="168" t="s">
        <v>4789</v>
      </c>
      <c r="Z284" s="168" t="s">
        <v>4854</v>
      </c>
      <c r="AA284" s="202" t="s">
        <v>4789</v>
      </c>
    </row>
    <row r="285" spans="1:27" x14ac:dyDescent="0.3">
      <c r="A285" s="95">
        <v>40301931</v>
      </c>
      <c r="B285" s="89" t="s">
        <v>573</v>
      </c>
      <c r="C285" s="289">
        <v>3.4675199999999999</v>
      </c>
      <c r="D285" s="94" t="s">
        <v>430</v>
      </c>
      <c r="E285" s="94">
        <v>0.38700000000000001</v>
      </c>
      <c r="F285" s="95"/>
      <c r="G285" s="95"/>
      <c r="H285" s="95"/>
      <c r="I285" s="96"/>
      <c r="J285" s="95">
        <v>28010892</v>
      </c>
      <c r="K285" s="89" t="s">
        <v>574</v>
      </c>
      <c r="L285" s="95">
        <v>14</v>
      </c>
      <c r="M285" s="95">
        <v>0</v>
      </c>
      <c r="N285" s="289">
        <v>3.4675199999999999</v>
      </c>
      <c r="O285" s="95"/>
      <c r="P285" s="289"/>
      <c r="Q285" s="95"/>
      <c r="R285" s="289"/>
      <c r="S285" s="96"/>
      <c r="T285" s="95"/>
      <c r="U285" s="181"/>
      <c r="V285" s="201" t="s">
        <v>4787</v>
      </c>
      <c r="W285" s="130">
        <v>1</v>
      </c>
      <c r="X285" s="93"/>
      <c r="Y285" s="168" t="s">
        <v>4789</v>
      </c>
      <c r="Z285" s="168" t="s">
        <v>4854</v>
      </c>
      <c r="AA285" s="202" t="s">
        <v>4789</v>
      </c>
    </row>
    <row r="286" spans="1:27" x14ac:dyDescent="0.3">
      <c r="A286" s="278">
        <v>40301940</v>
      </c>
      <c r="B286" s="279" t="s">
        <v>575</v>
      </c>
      <c r="C286" s="289">
        <v>4.9535999999999998</v>
      </c>
      <c r="D286" s="94" t="s">
        <v>430</v>
      </c>
      <c r="E286" s="94">
        <v>0.72</v>
      </c>
      <c r="F286" s="95"/>
      <c r="G286" s="95"/>
      <c r="H286" s="95"/>
      <c r="I286" s="96"/>
      <c r="J286" s="95">
        <v>28010906</v>
      </c>
      <c r="K286" s="89" t="s">
        <v>576</v>
      </c>
      <c r="L286" s="95">
        <v>20</v>
      </c>
      <c r="M286" s="95">
        <v>0</v>
      </c>
      <c r="N286" s="289">
        <v>4.9535999999999998</v>
      </c>
      <c r="O286" s="95"/>
      <c r="P286" s="289"/>
      <c r="Q286" s="95"/>
      <c r="R286" s="289"/>
      <c r="S286" s="96"/>
      <c r="T286" s="95"/>
      <c r="U286" s="181"/>
      <c r="V286" s="201" t="s">
        <v>4787</v>
      </c>
      <c r="W286" s="130">
        <v>1</v>
      </c>
      <c r="X286" s="93"/>
      <c r="Y286" s="168" t="s">
        <v>4789</v>
      </c>
      <c r="Z286" s="168" t="s">
        <v>4854</v>
      </c>
      <c r="AA286" s="202" t="s">
        <v>4789</v>
      </c>
    </row>
    <row r="287" spans="1:27" ht="24" x14ac:dyDescent="0.3">
      <c r="A287" s="91">
        <v>40301958</v>
      </c>
      <c r="B287" s="93" t="s">
        <v>577</v>
      </c>
      <c r="C287" s="289">
        <v>11.1456</v>
      </c>
      <c r="D287" s="94" t="s">
        <v>430</v>
      </c>
      <c r="E287" s="94">
        <v>0.72</v>
      </c>
      <c r="F287" s="95"/>
      <c r="G287" s="95"/>
      <c r="H287" s="95"/>
      <c r="I287" s="96"/>
      <c r="J287" s="95">
        <v>28011554</v>
      </c>
      <c r="K287" s="89" t="s">
        <v>578</v>
      </c>
      <c r="L287" s="95">
        <v>45</v>
      </c>
      <c r="M287" s="95">
        <v>0</v>
      </c>
      <c r="N287" s="289">
        <v>11.1456</v>
      </c>
      <c r="O287" s="95"/>
      <c r="P287" s="289"/>
      <c r="Q287" s="95"/>
      <c r="R287" s="289"/>
      <c r="S287" s="96"/>
      <c r="T287" s="95"/>
      <c r="U287" s="181"/>
      <c r="V287" s="201" t="s">
        <v>4787</v>
      </c>
      <c r="W287" s="130">
        <v>1</v>
      </c>
      <c r="X287" s="93"/>
      <c r="Y287" s="168" t="s">
        <v>4789</v>
      </c>
      <c r="Z287" s="168" t="s">
        <v>4854</v>
      </c>
      <c r="AA287" s="202" t="s">
        <v>4789</v>
      </c>
    </row>
    <row r="288" spans="1:27" x14ac:dyDescent="0.3">
      <c r="A288" s="91">
        <v>40301966</v>
      </c>
      <c r="B288" s="93" t="s">
        <v>579</v>
      </c>
      <c r="C288" s="289">
        <v>3.4675199999999999</v>
      </c>
      <c r="D288" s="94" t="s">
        <v>430</v>
      </c>
      <c r="E288" s="94">
        <v>0.72</v>
      </c>
      <c r="F288" s="95"/>
      <c r="G288" s="95"/>
      <c r="H288" s="95"/>
      <c r="I288" s="96"/>
      <c r="J288" s="95">
        <v>28010914</v>
      </c>
      <c r="K288" s="89" t="s">
        <v>580</v>
      </c>
      <c r="L288" s="95">
        <v>14</v>
      </c>
      <c r="M288" s="95">
        <v>0</v>
      </c>
      <c r="N288" s="289">
        <v>3.4675199999999999</v>
      </c>
      <c r="O288" s="95"/>
      <c r="P288" s="289"/>
      <c r="Q288" s="95"/>
      <c r="R288" s="289"/>
      <c r="S288" s="96"/>
      <c r="T288" s="95"/>
      <c r="U288" s="181"/>
      <c r="V288" s="201" t="s">
        <v>4787</v>
      </c>
      <c r="W288" s="130">
        <v>1</v>
      </c>
      <c r="X288" s="93"/>
      <c r="Y288" s="168" t="s">
        <v>4789</v>
      </c>
      <c r="Z288" s="168" t="s">
        <v>4854</v>
      </c>
      <c r="AA288" s="202" t="s">
        <v>4789</v>
      </c>
    </row>
    <row r="289" spans="1:27" x14ac:dyDescent="0.3">
      <c r="A289" s="95">
        <v>40301974</v>
      </c>
      <c r="B289" s="89" t="s">
        <v>581</v>
      </c>
      <c r="C289" s="289">
        <v>12.384</v>
      </c>
      <c r="D289" s="94" t="s">
        <v>441</v>
      </c>
      <c r="E289" s="94">
        <v>1.44</v>
      </c>
      <c r="F289" s="95"/>
      <c r="G289" s="95"/>
      <c r="H289" s="95"/>
      <c r="I289" s="96"/>
      <c r="J289" s="95">
        <v>28010922</v>
      </c>
      <c r="K289" s="89" t="s">
        <v>582</v>
      </c>
      <c r="L289" s="95">
        <v>50</v>
      </c>
      <c r="M289" s="95">
        <v>0</v>
      </c>
      <c r="N289" s="289">
        <v>12.384</v>
      </c>
      <c r="O289" s="95"/>
      <c r="P289" s="289"/>
      <c r="Q289" s="95"/>
      <c r="R289" s="289"/>
      <c r="S289" s="96"/>
      <c r="T289" s="95"/>
      <c r="U289" s="181"/>
      <c r="V289" s="201" t="s">
        <v>4787</v>
      </c>
      <c r="W289" s="130">
        <v>1</v>
      </c>
      <c r="X289" s="93"/>
      <c r="Y289" s="168" t="s">
        <v>4789</v>
      </c>
      <c r="Z289" s="168" t="s">
        <v>4854</v>
      </c>
      <c r="AA289" s="202" t="s">
        <v>4789</v>
      </c>
    </row>
    <row r="290" spans="1:27" ht="24" x14ac:dyDescent="0.3">
      <c r="A290" s="278">
        <v>40301982</v>
      </c>
      <c r="B290" s="279" t="s">
        <v>583</v>
      </c>
      <c r="C290" s="289">
        <v>170.16</v>
      </c>
      <c r="D290" s="94" t="s">
        <v>433</v>
      </c>
      <c r="E290" s="94">
        <v>17.981999999999999</v>
      </c>
      <c r="F290" s="95"/>
      <c r="G290" s="95"/>
      <c r="H290" s="95"/>
      <c r="I290" s="96"/>
      <c r="J290" s="95">
        <v>40301982</v>
      </c>
      <c r="K290" s="89" t="s">
        <v>584</v>
      </c>
      <c r="L290" s="95">
        <v>709</v>
      </c>
      <c r="M290" s="95">
        <v>0</v>
      </c>
      <c r="N290" s="289">
        <v>170.16</v>
      </c>
      <c r="O290" s="95">
        <v>20</v>
      </c>
      <c r="P290" s="289">
        <v>4.8</v>
      </c>
      <c r="Q290" s="95">
        <v>689</v>
      </c>
      <c r="R290" s="289">
        <v>165.36</v>
      </c>
      <c r="S290" s="96"/>
      <c r="T290" s="95"/>
      <c r="U290" s="181"/>
      <c r="V290" s="201" t="s">
        <v>75</v>
      </c>
      <c r="W290" s="130"/>
      <c r="X290" s="93" t="s">
        <v>83</v>
      </c>
      <c r="Y290" s="168" t="s">
        <v>6124</v>
      </c>
      <c r="Z290" s="168" t="s">
        <v>6125</v>
      </c>
      <c r="AA290" s="202" t="s">
        <v>6126</v>
      </c>
    </row>
    <row r="291" spans="1:27" x14ac:dyDescent="0.3">
      <c r="A291" s="91">
        <v>40301990</v>
      </c>
      <c r="B291" s="93" t="s">
        <v>585</v>
      </c>
      <c r="C291" s="289">
        <v>4.9535999999999998</v>
      </c>
      <c r="D291" s="94" t="s">
        <v>430</v>
      </c>
      <c r="E291" s="94">
        <v>0.72</v>
      </c>
      <c r="F291" s="95"/>
      <c r="G291" s="95"/>
      <c r="H291" s="95"/>
      <c r="I291" s="96"/>
      <c r="J291" s="95">
        <v>28010957</v>
      </c>
      <c r="K291" s="89" t="s">
        <v>586</v>
      </c>
      <c r="L291" s="95">
        <v>20</v>
      </c>
      <c r="M291" s="95">
        <v>0</v>
      </c>
      <c r="N291" s="289">
        <v>4.9535999999999998</v>
      </c>
      <c r="O291" s="95"/>
      <c r="P291" s="289"/>
      <c r="Q291" s="95"/>
      <c r="R291" s="289"/>
      <c r="S291" s="96"/>
      <c r="T291" s="95"/>
      <c r="U291" s="181"/>
      <c r="V291" s="201" t="s">
        <v>4787</v>
      </c>
      <c r="W291" s="130">
        <v>1</v>
      </c>
      <c r="X291" s="93"/>
      <c r="Y291" s="168" t="s">
        <v>4789</v>
      </c>
      <c r="Z291" s="168" t="s">
        <v>4854</v>
      </c>
      <c r="AA291" s="202" t="s">
        <v>4789</v>
      </c>
    </row>
    <row r="292" spans="1:27" ht="24" x14ac:dyDescent="0.3">
      <c r="A292" s="91">
        <v>40302016</v>
      </c>
      <c r="B292" s="93" t="s">
        <v>587</v>
      </c>
      <c r="C292" s="289">
        <v>16.594559999999998</v>
      </c>
      <c r="D292" s="94" t="s">
        <v>419</v>
      </c>
      <c r="E292" s="94">
        <v>1.764</v>
      </c>
      <c r="F292" s="95"/>
      <c r="G292" s="95"/>
      <c r="H292" s="95"/>
      <c r="I292" s="96"/>
      <c r="J292" s="95">
        <v>28010965</v>
      </c>
      <c r="K292" s="89" t="s">
        <v>588</v>
      </c>
      <c r="L292" s="95">
        <v>67</v>
      </c>
      <c r="M292" s="95">
        <v>0</v>
      </c>
      <c r="N292" s="289">
        <v>16.594559999999998</v>
      </c>
      <c r="O292" s="95"/>
      <c r="P292" s="289"/>
      <c r="Q292" s="95"/>
      <c r="R292" s="289"/>
      <c r="S292" s="96"/>
      <c r="T292" s="95"/>
      <c r="U292" s="181"/>
      <c r="V292" s="201" t="s">
        <v>4787</v>
      </c>
      <c r="W292" s="130">
        <v>1</v>
      </c>
      <c r="X292" s="93"/>
      <c r="Y292" s="168" t="s">
        <v>4789</v>
      </c>
      <c r="Z292" s="168" t="s">
        <v>4854</v>
      </c>
      <c r="AA292" s="202" t="s">
        <v>4789</v>
      </c>
    </row>
    <row r="293" spans="1:27" ht="36" x14ac:dyDescent="0.3">
      <c r="A293" s="95">
        <v>40302024</v>
      </c>
      <c r="B293" s="89" t="s">
        <v>589</v>
      </c>
      <c r="C293" s="289">
        <v>26.501760000000001</v>
      </c>
      <c r="D293" s="94" t="s">
        <v>419</v>
      </c>
      <c r="E293" s="94">
        <v>2.097</v>
      </c>
      <c r="F293" s="95"/>
      <c r="G293" s="95"/>
      <c r="H293" s="95"/>
      <c r="I293" s="96"/>
      <c r="J293" s="95">
        <v>28011759</v>
      </c>
      <c r="K293" s="89" t="s">
        <v>590</v>
      </c>
      <c r="L293" s="95">
        <v>107</v>
      </c>
      <c r="M293" s="95">
        <v>0</v>
      </c>
      <c r="N293" s="289">
        <v>26.501760000000001</v>
      </c>
      <c r="O293" s="95"/>
      <c r="P293" s="289"/>
      <c r="Q293" s="95"/>
      <c r="R293" s="289"/>
      <c r="S293" s="96"/>
      <c r="T293" s="95"/>
      <c r="U293" s="181"/>
      <c r="V293" s="201" t="s">
        <v>4787</v>
      </c>
      <c r="W293" s="130">
        <v>1</v>
      </c>
      <c r="X293" s="93"/>
      <c r="Y293" s="168" t="s">
        <v>4789</v>
      </c>
      <c r="Z293" s="168" t="s">
        <v>4854</v>
      </c>
      <c r="AA293" s="202" t="s">
        <v>4789</v>
      </c>
    </row>
    <row r="294" spans="1:27" ht="24" x14ac:dyDescent="0.3">
      <c r="A294" s="278">
        <v>40302032</v>
      </c>
      <c r="B294" s="279" t="s">
        <v>591</v>
      </c>
      <c r="C294" s="289">
        <v>7.4303999999999997</v>
      </c>
      <c r="D294" s="94" t="s">
        <v>441</v>
      </c>
      <c r="E294" s="94">
        <v>0.54</v>
      </c>
      <c r="F294" s="95"/>
      <c r="G294" s="95"/>
      <c r="H294" s="95"/>
      <c r="I294" s="96"/>
      <c r="J294" s="95">
        <v>28011562</v>
      </c>
      <c r="K294" s="89" t="s">
        <v>592</v>
      </c>
      <c r="L294" s="95">
        <v>30</v>
      </c>
      <c r="M294" s="95">
        <v>0</v>
      </c>
      <c r="N294" s="289">
        <v>7.4303999999999997</v>
      </c>
      <c r="O294" s="95"/>
      <c r="P294" s="289"/>
      <c r="Q294" s="95"/>
      <c r="R294" s="289"/>
      <c r="S294" s="96"/>
      <c r="T294" s="95"/>
      <c r="U294" s="181"/>
      <c r="V294" s="201" t="s">
        <v>4787</v>
      </c>
      <c r="W294" s="130">
        <v>1</v>
      </c>
      <c r="X294" s="93"/>
      <c r="Y294" s="168" t="s">
        <v>4789</v>
      </c>
      <c r="Z294" s="168" t="s">
        <v>4854</v>
      </c>
      <c r="AA294" s="202" t="s">
        <v>4789</v>
      </c>
    </row>
    <row r="295" spans="1:27" x14ac:dyDescent="0.3">
      <c r="A295" s="91">
        <v>40302040</v>
      </c>
      <c r="B295" s="93" t="s">
        <v>593</v>
      </c>
      <c r="C295" s="289">
        <v>3.4675199999999999</v>
      </c>
      <c r="D295" s="94" t="s">
        <v>430</v>
      </c>
      <c r="E295" s="94">
        <v>0.38700000000000001</v>
      </c>
      <c r="F295" s="95"/>
      <c r="G295" s="95"/>
      <c r="H295" s="95"/>
      <c r="I295" s="96"/>
      <c r="J295" s="95">
        <v>28010973</v>
      </c>
      <c r="K295" s="89" t="s">
        <v>594</v>
      </c>
      <c r="L295" s="95">
        <v>14</v>
      </c>
      <c r="M295" s="95">
        <v>0</v>
      </c>
      <c r="N295" s="289">
        <v>3.4675199999999999</v>
      </c>
      <c r="O295" s="95"/>
      <c r="P295" s="289"/>
      <c r="Q295" s="95"/>
      <c r="R295" s="289"/>
      <c r="S295" s="96"/>
      <c r="T295" s="95"/>
      <c r="U295" s="181"/>
      <c r="V295" s="201" t="s">
        <v>4787</v>
      </c>
      <c r="W295" s="130">
        <v>1</v>
      </c>
      <c r="X295" s="93"/>
      <c r="Y295" s="168" t="s">
        <v>4789</v>
      </c>
      <c r="Z295" s="168" t="s">
        <v>4854</v>
      </c>
      <c r="AA295" s="202" t="s">
        <v>4789</v>
      </c>
    </row>
    <row r="296" spans="1:27" ht="24" x14ac:dyDescent="0.3">
      <c r="A296" s="91">
        <v>40302059</v>
      </c>
      <c r="B296" s="93" t="s">
        <v>595</v>
      </c>
      <c r="C296" s="289">
        <v>7.4303999999999997</v>
      </c>
      <c r="D296" s="94" t="s">
        <v>430</v>
      </c>
      <c r="E296" s="94">
        <v>1.35</v>
      </c>
      <c r="F296" s="95"/>
      <c r="G296" s="95"/>
      <c r="H296" s="95"/>
      <c r="I296" s="96"/>
      <c r="J296" s="95">
        <v>28010981</v>
      </c>
      <c r="K296" s="89" t="s">
        <v>596</v>
      </c>
      <c r="L296" s="95">
        <v>30</v>
      </c>
      <c r="M296" s="95">
        <v>0</v>
      </c>
      <c r="N296" s="289">
        <v>7.4303999999999997</v>
      </c>
      <c r="O296" s="95"/>
      <c r="P296" s="289"/>
      <c r="Q296" s="95"/>
      <c r="R296" s="289"/>
      <c r="S296" s="96"/>
      <c r="T296" s="95"/>
      <c r="U296" s="181"/>
      <c r="V296" s="201" t="s">
        <v>4787</v>
      </c>
      <c r="W296" s="130">
        <v>1</v>
      </c>
      <c r="X296" s="93"/>
      <c r="Y296" s="168" t="s">
        <v>4789</v>
      </c>
      <c r="Z296" s="168" t="s">
        <v>4854</v>
      </c>
      <c r="AA296" s="202" t="s">
        <v>4789</v>
      </c>
    </row>
    <row r="297" spans="1:27" x14ac:dyDescent="0.3">
      <c r="A297" s="95">
        <v>40302067</v>
      </c>
      <c r="B297" s="89" t="s">
        <v>597</v>
      </c>
      <c r="C297" s="289">
        <v>9.9071999999999996</v>
      </c>
      <c r="D297" s="94" t="s">
        <v>430</v>
      </c>
      <c r="E297" s="94">
        <v>1.17</v>
      </c>
      <c r="F297" s="95"/>
      <c r="G297" s="95"/>
      <c r="H297" s="95"/>
      <c r="I297" s="96"/>
      <c r="J297" s="95">
        <v>28011015</v>
      </c>
      <c r="K297" s="89" t="s">
        <v>598</v>
      </c>
      <c r="L297" s="95">
        <v>40</v>
      </c>
      <c r="M297" s="95">
        <v>0</v>
      </c>
      <c r="N297" s="289">
        <v>9.9071999999999996</v>
      </c>
      <c r="O297" s="95"/>
      <c r="P297" s="289"/>
      <c r="Q297" s="95"/>
      <c r="R297" s="289"/>
      <c r="S297" s="96"/>
      <c r="T297" s="95"/>
      <c r="U297" s="181"/>
      <c r="V297" s="201" t="s">
        <v>4787</v>
      </c>
      <c r="W297" s="130">
        <v>1</v>
      </c>
      <c r="X297" s="93"/>
      <c r="Y297" s="168" t="s">
        <v>4789</v>
      </c>
      <c r="Z297" s="168" t="s">
        <v>4854</v>
      </c>
      <c r="AA297" s="202" t="s">
        <v>4789</v>
      </c>
    </row>
    <row r="298" spans="1:27" ht="24" x14ac:dyDescent="0.3">
      <c r="A298" s="278">
        <v>40302075</v>
      </c>
      <c r="B298" s="279" t="s">
        <v>599</v>
      </c>
      <c r="C298" s="289">
        <v>16.8</v>
      </c>
      <c r="D298" s="94" t="s">
        <v>419</v>
      </c>
      <c r="E298" s="94">
        <v>1.764</v>
      </c>
      <c r="F298" s="95"/>
      <c r="G298" s="95"/>
      <c r="H298" s="95"/>
      <c r="I298" s="96"/>
      <c r="J298" s="95">
        <v>40302075</v>
      </c>
      <c r="K298" s="89" t="s">
        <v>599</v>
      </c>
      <c r="L298" s="95">
        <v>70</v>
      </c>
      <c r="M298" s="95">
        <v>0</v>
      </c>
      <c r="N298" s="289">
        <v>16.8</v>
      </c>
      <c r="O298" s="95">
        <v>3</v>
      </c>
      <c r="P298" s="289">
        <v>0.72</v>
      </c>
      <c r="Q298" s="95">
        <v>67</v>
      </c>
      <c r="R298" s="289">
        <v>16.079999999999998</v>
      </c>
      <c r="S298" s="96"/>
      <c r="T298" s="95"/>
      <c r="U298" s="181"/>
      <c r="V298" s="201" t="s">
        <v>4787</v>
      </c>
      <c r="W298" s="130">
        <v>1</v>
      </c>
      <c r="X298" s="93"/>
      <c r="Y298" s="168" t="s">
        <v>4789</v>
      </c>
      <c r="Z298" s="168" t="s">
        <v>4854</v>
      </c>
      <c r="AA298" s="202" t="s">
        <v>4789</v>
      </c>
    </row>
    <row r="299" spans="1:27" ht="24" x14ac:dyDescent="0.3">
      <c r="A299" s="91">
        <v>40302083</v>
      </c>
      <c r="B299" s="93" t="s">
        <v>600</v>
      </c>
      <c r="C299" s="289">
        <v>4.9535999999999998</v>
      </c>
      <c r="D299" s="94" t="s">
        <v>441</v>
      </c>
      <c r="E299" s="94">
        <v>1.0529999999999999</v>
      </c>
      <c r="F299" s="95"/>
      <c r="G299" s="95"/>
      <c r="H299" s="95"/>
      <c r="I299" s="96"/>
      <c r="J299" s="95">
        <v>28011031</v>
      </c>
      <c r="K299" s="89" t="s">
        <v>601</v>
      </c>
      <c r="L299" s="95">
        <v>20</v>
      </c>
      <c r="M299" s="95">
        <v>0</v>
      </c>
      <c r="N299" s="289">
        <v>4.9535999999999998</v>
      </c>
      <c r="O299" s="95"/>
      <c r="P299" s="289"/>
      <c r="Q299" s="95"/>
      <c r="R299" s="289"/>
      <c r="S299" s="96"/>
      <c r="T299" s="95"/>
      <c r="U299" s="181"/>
      <c r="V299" s="201" t="s">
        <v>4787</v>
      </c>
      <c r="W299" s="130">
        <v>1</v>
      </c>
      <c r="X299" s="93"/>
      <c r="Y299" s="168" t="s">
        <v>4789</v>
      </c>
      <c r="Z299" s="168" t="s">
        <v>4854</v>
      </c>
      <c r="AA299" s="202" t="s">
        <v>4789</v>
      </c>
    </row>
    <row r="300" spans="1:27" x14ac:dyDescent="0.3">
      <c r="A300" s="91">
        <v>40302091</v>
      </c>
      <c r="B300" s="93" t="s">
        <v>602</v>
      </c>
      <c r="C300" s="289">
        <v>259.44</v>
      </c>
      <c r="D300" s="94" t="s">
        <v>433</v>
      </c>
      <c r="E300" s="94">
        <v>27.684000000000001</v>
      </c>
      <c r="F300" s="95"/>
      <c r="G300" s="95"/>
      <c r="H300" s="95"/>
      <c r="I300" s="96"/>
      <c r="J300" s="95">
        <v>40302091</v>
      </c>
      <c r="K300" s="89" t="s">
        <v>602</v>
      </c>
      <c r="L300" s="95">
        <f>N300/0.24</f>
        <v>1081</v>
      </c>
      <c r="M300" s="95">
        <v>0</v>
      </c>
      <c r="N300" s="289">
        <v>259.44</v>
      </c>
      <c r="O300" s="95">
        <v>20</v>
      </c>
      <c r="P300" s="289">
        <v>4.8</v>
      </c>
      <c r="Q300" s="95">
        <v>1061</v>
      </c>
      <c r="R300" s="289">
        <v>254.64</v>
      </c>
      <c r="S300" s="96"/>
      <c r="T300" s="95"/>
      <c r="U300" s="181"/>
      <c r="V300" s="201" t="s">
        <v>75</v>
      </c>
      <c r="W300" s="130"/>
      <c r="X300" s="93" t="s">
        <v>200</v>
      </c>
      <c r="Y300" s="168" t="s">
        <v>6124</v>
      </c>
      <c r="Z300" s="168" t="s">
        <v>6125</v>
      </c>
      <c r="AA300" s="202" t="s">
        <v>6126</v>
      </c>
    </row>
    <row r="301" spans="1:27" x14ac:dyDescent="0.3">
      <c r="A301" s="95">
        <v>40302105</v>
      </c>
      <c r="B301" s="89" t="s">
        <v>603</v>
      </c>
      <c r="C301" s="289">
        <v>9.9071999999999996</v>
      </c>
      <c r="D301" s="94" t="s">
        <v>419</v>
      </c>
      <c r="E301" s="94">
        <v>2.097</v>
      </c>
      <c r="F301" s="95"/>
      <c r="G301" s="95"/>
      <c r="H301" s="95"/>
      <c r="I301" s="96"/>
      <c r="J301" s="95">
        <v>28011040</v>
      </c>
      <c r="K301" s="89" t="s">
        <v>604</v>
      </c>
      <c r="L301" s="95">
        <v>40</v>
      </c>
      <c r="M301" s="95">
        <v>0</v>
      </c>
      <c r="N301" s="289">
        <v>9.9071999999999996</v>
      </c>
      <c r="O301" s="95"/>
      <c r="P301" s="289"/>
      <c r="Q301" s="95"/>
      <c r="R301" s="289"/>
      <c r="S301" s="96"/>
      <c r="T301" s="95"/>
      <c r="U301" s="181"/>
      <c r="V301" s="201" t="s">
        <v>4787</v>
      </c>
      <c r="W301" s="130">
        <v>1</v>
      </c>
      <c r="X301" s="93"/>
      <c r="Y301" s="168" t="s">
        <v>4789</v>
      </c>
      <c r="Z301" s="168" t="s">
        <v>4854</v>
      </c>
      <c r="AA301" s="202" t="s">
        <v>4789</v>
      </c>
    </row>
    <row r="302" spans="1:27" x14ac:dyDescent="0.3">
      <c r="A302" s="278">
        <v>40302113</v>
      </c>
      <c r="B302" s="279" t="s">
        <v>605</v>
      </c>
      <c r="C302" s="289">
        <v>49.536000000000001</v>
      </c>
      <c r="D302" s="94" t="s">
        <v>419</v>
      </c>
      <c r="E302" s="94">
        <v>3.2669999999999999</v>
      </c>
      <c r="F302" s="95"/>
      <c r="G302" s="95"/>
      <c r="H302" s="95"/>
      <c r="I302" s="96"/>
      <c r="J302" s="95">
        <v>28011791</v>
      </c>
      <c r="K302" s="89" t="s">
        <v>606</v>
      </c>
      <c r="L302" s="95">
        <v>200</v>
      </c>
      <c r="M302" s="95">
        <v>0</v>
      </c>
      <c r="N302" s="289">
        <v>49.536000000000001</v>
      </c>
      <c r="O302" s="95"/>
      <c r="P302" s="289"/>
      <c r="Q302" s="95"/>
      <c r="R302" s="289"/>
      <c r="S302" s="96"/>
      <c r="T302" s="95"/>
      <c r="U302" s="181"/>
      <c r="V302" s="201" t="s">
        <v>4787</v>
      </c>
      <c r="W302" s="130">
        <v>1</v>
      </c>
      <c r="X302" s="93"/>
      <c r="Y302" s="168" t="s">
        <v>4789</v>
      </c>
      <c r="Z302" s="168" t="s">
        <v>4854</v>
      </c>
      <c r="AA302" s="202" t="s">
        <v>4789</v>
      </c>
    </row>
    <row r="303" spans="1:27" x14ac:dyDescent="0.3">
      <c r="A303" s="91">
        <v>40302121</v>
      </c>
      <c r="B303" s="93" t="s">
        <v>607</v>
      </c>
      <c r="C303" s="289">
        <v>17.337600000000002</v>
      </c>
      <c r="D303" s="94" t="s">
        <v>419</v>
      </c>
      <c r="E303" s="94">
        <v>3.2669999999999999</v>
      </c>
      <c r="F303" s="95"/>
      <c r="G303" s="95"/>
      <c r="H303" s="95"/>
      <c r="I303" s="96"/>
      <c r="J303" s="95">
        <v>28011651</v>
      </c>
      <c r="K303" s="89" t="s">
        <v>470</v>
      </c>
      <c r="L303" s="95">
        <v>70</v>
      </c>
      <c r="M303" s="95">
        <v>0</v>
      </c>
      <c r="N303" s="289">
        <v>17.337600000000002</v>
      </c>
      <c r="O303" s="95"/>
      <c r="P303" s="289"/>
      <c r="Q303" s="95"/>
      <c r="R303" s="289"/>
      <c r="S303" s="96"/>
      <c r="T303" s="95"/>
      <c r="U303" s="181"/>
      <c r="V303" s="201" t="s">
        <v>4787</v>
      </c>
      <c r="W303" s="130">
        <v>1</v>
      </c>
      <c r="X303" s="93"/>
      <c r="Y303" s="168" t="s">
        <v>4789</v>
      </c>
      <c r="Z303" s="168" t="s">
        <v>4854</v>
      </c>
      <c r="AA303" s="202" t="s">
        <v>4789</v>
      </c>
    </row>
    <row r="304" spans="1:27" ht="24" x14ac:dyDescent="0.3">
      <c r="A304" s="91">
        <v>40302130</v>
      </c>
      <c r="B304" s="93" t="s">
        <v>608</v>
      </c>
      <c r="C304" s="289">
        <v>24.768000000000001</v>
      </c>
      <c r="D304" s="94" t="s">
        <v>419</v>
      </c>
      <c r="E304" s="94">
        <v>3.2669999999999999</v>
      </c>
      <c r="F304" s="95"/>
      <c r="G304" s="95"/>
      <c r="H304" s="95"/>
      <c r="I304" s="96"/>
      <c r="J304" s="95">
        <v>28011767</v>
      </c>
      <c r="K304" s="89" t="s">
        <v>609</v>
      </c>
      <c r="L304" s="95">
        <v>100</v>
      </c>
      <c r="M304" s="95">
        <v>0</v>
      </c>
      <c r="N304" s="289">
        <v>24.768000000000001</v>
      </c>
      <c r="O304" s="95"/>
      <c r="P304" s="289"/>
      <c r="Q304" s="95"/>
      <c r="R304" s="289"/>
      <c r="S304" s="96"/>
      <c r="T304" s="95"/>
      <c r="U304" s="181"/>
      <c r="V304" s="201" t="s">
        <v>4787</v>
      </c>
      <c r="W304" s="130">
        <v>1</v>
      </c>
      <c r="X304" s="93"/>
      <c r="Y304" s="168" t="s">
        <v>4789</v>
      </c>
      <c r="Z304" s="168" t="s">
        <v>4854</v>
      </c>
      <c r="AA304" s="202" t="s">
        <v>4789</v>
      </c>
    </row>
    <row r="305" spans="1:27" x14ac:dyDescent="0.3">
      <c r="A305" s="95">
        <v>40302156</v>
      </c>
      <c r="B305" s="89" t="s">
        <v>610</v>
      </c>
      <c r="C305" s="289">
        <v>24.768000000000001</v>
      </c>
      <c r="D305" s="94" t="s">
        <v>419</v>
      </c>
      <c r="E305" s="94">
        <v>3.2669999999999999</v>
      </c>
      <c r="F305" s="95"/>
      <c r="G305" s="95"/>
      <c r="H305" s="95"/>
      <c r="I305" s="96"/>
      <c r="J305" s="95">
        <v>28011503</v>
      </c>
      <c r="K305" s="89" t="s">
        <v>611</v>
      </c>
      <c r="L305" s="95">
        <v>100</v>
      </c>
      <c r="M305" s="95">
        <v>0</v>
      </c>
      <c r="N305" s="289">
        <v>24.768000000000001</v>
      </c>
      <c r="O305" s="95" t="s">
        <v>59</v>
      </c>
      <c r="P305" s="289" t="s">
        <v>59</v>
      </c>
      <c r="Q305" s="95" t="s">
        <v>59</v>
      </c>
      <c r="R305" s="289" t="s">
        <v>59</v>
      </c>
      <c r="S305" s="96"/>
      <c r="T305" s="95"/>
      <c r="U305" s="181"/>
      <c r="V305" s="201" t="s">
        <v>4787</v>
      </c>
      <c r="W305" s="130">
        <v>1</v>
      </c>
      <c r="X305" s="93"/>
      <c r="Y305" s="168" t="s">
        <v>4789</v>
      </c>
      <c r="Z305" s="168" t="s">
        <v>4854</v>
      </c>
      <c r="AA305" s="202" t="s">
        <v>4789</v>
      </c>
    </row>
    <row r="306" spans="1:27" x14ac:dyDescent="0.3">
      <c r="A306" s="278">
        <v>40302164</v>
      </c>
      <c r="B306" s="279" t="s">
        <v>612</v>
      </c>
      <c r="C306" s="289">
        <v>19.814399999999999</v>
      </c>
      <c r="D306" s="94" t="s">
        <v>419</v>
      </c>
      <c r="E306" s="94">
        <v>2.097</v>
      </c>
      <c r="F306" s="95"/>
      <c r="G306" s="95"/>
      <c r="H306" s="95"/>
      <c r="I306" s="96"/>
      <c r="J306" s="95">
        <v>28011570</v>
      </c>
      <c r="K306" s="89" t="s">
        <v>613</v>
      </c>
      <c r="L306" s="95">
        <v>80</v>
      </c>
      <c r="M306" s="95">
        <v>0</v>
      </c>
      <c r="N306" s="289">
        <v>19.814399999999999</v>
      </c>
      <c r="O306" s="95"/>
      <c r="P306" s="289"/>
      <c r="Q306" s="95"/>
      <c r="R306" s="289"/>
      <c r="S306" s="96"/>
      <c r="T306" s="95"/>
      <c r="U306" s="181"/>
      <c r="V306" s="201" t="s">
        <v>4787</v>
      </c>
      <c r="W306" s="130">
        <v>1</v>
      </c>
      <c r="X306" s="93"/>
      <c r="Y306" s="168" t="s">
        <v>4789</v>
      </c>
      <c r="Z306" s="168" t="s">
        <v>4854</v>
      </c>
      <c r="AA306" s="202" t="s">
        <v>4789</v>
      </c>
    </row>
    <row r="307" spans="1:27" x14ac:dyDescent="0.3">
      <c r="A307" s="91">
        <v>40302180</v>
      </c>
      <c r="B307" s="93" t="s">
        <v>614</v>
      </c>
      <c r="C307" s="289">
        <v>30.72</v>
      </c>
      <c r="D307" s="94" t="s">
        <v>419</v>
      </c>
      <c r="E307" s="94">
        <v>3.2669999999999999</v>
      </c>
      <c r="F307" s="95"/>
      <c r="G307" s="95"/>
      <c r="H307" s="95"/>
      <c r="I307" s="96"/>
      <c r="J307" s="95">
        <v>40302180</v>
      </c>
      <c r="K307" s="89" t="s">
        <v>614</v>
      </c>
      <c r="L307" s="95">
        <f>O307+Q307</f>
        <v>128</v>
      </c>
      <c r="M307" s="95">
        <v>0</v>
      </c>
      <c r="N307" s="289">
        <v>30.72</v>
      </c>
      <c r="O307" s="95">
        <v>3</v>
      </c>
      <c r="P307" s="289">
        <v>0.72</v>
      </c>
      <c r="Q307" s="95">
        <v>125</v>
      </c>
      <c r="R307" s="289">
        <v>30</v>
      </c>
      <c r="S307" s="96"/>
      <c r="T307" s="95"/>
      <c r="U307" s="181"/>
      <c r="V307" s="201" t="s">
        <v>4787</v>
      </c>
      <c r="W307" s="130">
        <v>1</v>
      </c>
      <c r="X307" s="93"/>
      <c r="Y307" s="168" t="s">
        <v>4789</v>
      </c>
      <c r="Z307" s="168" t="s">
        <v>4854</v>
      </c>
      <c r="AA307" s="202" t="s">
        <v>4789</v>
      </c>
    </row>
    <row r="308" spans="1:27" x14ac:dyDescent="0.3">
      <c r="A308" s="91">
        <v>40302199</v>
      </c>
      <c r="B308" s="93" t="s">
        <v>615</v>
      </c>
      <c r="C308" s="289">
        <v>3.7151999999999998</v>
      </c>
      <c r="D308" s="94" t="s">
        <v>430</v>
      </c>
      <c r="E308" s="94">
        <v>0.72</v>
      </c>
      <c r="F308" s="95"/>
      <c r="G308" s="95"/>
      <c r="H308" s="95"/>
      <c r="I308" s="96"/>
      <c r="J308" s="95">
        <v>28011082</v>
      </c>
      <c r="K308" s="89" t="s">
        <v>616</v>
      </c>
      <c r="L308" s="95">
        <v>15</v>
      </c>
      <c r="M308" s="95">
        <v>0</v>
      </c>
      <c r="N308" s="289">
        <v>3.7151999999999998</v>
      </c>
      <c r="O308" s="95"/>
      <c r="P308" s="289"/>
      <c r="Q308" s="95"/>
      <c r="R308" s="289"/>
      <c r="S308" s="96"/>
      <c r="T308" s="95"/>
      <c r="U308" s="181"/>
      <c r="V308" s="201" t="s">
        <v>4787</v>
      </c>
      <c r="W308" s="130">
        <v>1</v>
      </c>
      <c r="X308" s="93"/>
      <c r="Y308" s="168" t="s">
        <v>4789</v>
      </c>
      <c r="Z308" s="168" t="s">
        <v>4854</v>
      </c>
      <c r="AA308" s="202" t="s">
        <v>4789</v>
      </c>
    </row>
    <row r="309" spans="1:27" x14ac:dyDescent="0.3">
      <c r="A309" s="95">
        <v>40302229</v>
      </c>
      <c r="B309" s="89" t="s">
        <v>617</v>
      </c>
      <c r="C309" s="289">
        <v>4.9535999999999998</v>
      </c>
      <c r="D309" s="94" t="s">
        <v>430</v>
      </c>
      <c r="E309" s="94">
        <v>0.54</v>
      </c>
      <c r="F309" s="95"/>
      <c r="G309" s="95"/>
      <c r="H309" s="95"/>
      <c r="I309" s="96"/>
      <c r="J309" s="95">
        <v>28011112</v>
      </c>
      <c r="K309" s="89" t="s">
        <v>618</v>
      </c>
      <c r="L309" s="95">
        <v>20</v>
      </c>
      <c r="M309" s="95">
        <v>0</v>
      </c>
      <c r="N309" s="289">
        <v>4.9535999999999998</v>
      </c>
      <c r="O309" s="95"/>
      <c r="P309" s="289"/>
      <c r="Q309" s="95"/>
      <c r="R309" s="289"/>
      <c r="S309" s="96"/>
      <c r="T309" s="95"/>
      <c r="U309" s="181"/>
      <c r="V309" s="201" t="s">
        <v>4787</v>
      </c>
      <c r="W309" s="130">
        <v>1</v>
      </c>
      <c r="X309" s="93"/>
      <c r="Y309" s="168" t="s">
        <v>4789</v>
      </c>
      <c r="Z309" s="168" t="s">
        <v>4854</v>
      </c>
      <c r="AA309" s="202" t="s">
        <v>4789</v>
      </c>
    </row>
    <row r="310" spans="1:27" x14ac:dyDescent="0.3">
      <c r="A310" s="278">
        <v>40302237</v>
      </c>
      <c r="B310" s="279" t="s">
        <v>619</v>
      </c>
      <c r="C310" s="289">
        <v>3.9628800000000002</v>
      </c>
      <c r="D310" s="94" t="s">
        <v>430</v>
      </c>
      <c r="E310" s="94">
        <v>0.38700000000000001</v>
      </c>
      <c r="F310" s="95"/>
      <c r="G310" s="95"/>
      <c r="H310" s="95"/>
      <c r="I310" s="96"/>
      <c r="J310" s="95">
        <v>28011120</v>
      </c>
      <c r="K310" s="89" t="s">
        <v>620</v>
      </c>
      <c r="L310" s="95">
        <v>16</v>
      </c>
      <c r="M310" s="95">
        <v>0</v>
      </c>
      <c r="N310" s="289">
        <v>3.9628800000000002</v>
      </c>
      <c r="O310" s="95"/>
      <c r="P310" s="289"/>
      <c r="Q310" s="95"/>
      <c r="R310" s="289"/>
      <c r="S310" s="96"/>
      <c r="T310" s="95"/>
      <c r="U310" s="181"/>
      <c r="V310" s="201" t="s">
        <v>4787</v>
      </c>
      <c r="W310" s="130">
        <v>1</v>
      </c>
      <c r="X310" s="93"/>
      <c r="Y310" s="168" t="s">
        <v>4789</v>
      </c>
      <c r="Z310" s="168" t="s">
        <v>4854</v>
      </c>
      <c r="AA310" s="202" t="s">
        <v>4789</v>
      </c>
    </row>
    <row r="311" spans="1:27" x14ac:dyDescent="0.3">
      <c r="A311" s="91">
        <v>40302245</v>
      </c>
      <c r="B311" s="93" t="s">
        <v>621</v>
      </c>
      <c r="C311" s="289">
        <v>14.36544</v>
      </c>
      <c r="D311" s="94" t="s">
        <v>419</v>
      </c>
      <c r="E311" s="94">
        <v>3.2669999999999999</v>
      </c>
      <c r="F311" s="95"/>
      <c r="G311" s="95"/>
      <c r="H311" s="95"/>
      <c r="I311" s="96"/>
      <c r="J311" s="95">
        <v>28011708</v>
      </c>
      <c r="K311" s="89" t="s">
        <v>622</v>
      </c>
      <c r="L311" s="95">
        <v>58</v>
      </c>
      <c r="M311" s="95">
        <v>0</v>
      </c>
      <c r="N311" s="289">
        <v>14.36544</v>
      </c>
      <c r="O311" s="95"/>
      <c r="P311" s="289"/>
      <c r="Q311" s="95"/>
      <c r="R311" s="289"/>
      <c r="S311" s="96"/>
      <c r="T311" s="95"/>
      <c r="U311" s="181"/>
      <c r="V311" s="201" t="s">
        <v>4787</v>
      </c>
      <c r="W311" s="130">
        <v>1</v>
      </c>
      <c r="X311" s="93"/>
      <c r="Y311" s="168" t="s">
        <v>4789</v>
      </c>
      <c r="Z311" s="168" t="s">
        <v>4854</v>
      </c>
      <c r="AA311" s="202" t="s">
        <v>4789</v>
      </c>
    </row>
    <row r="312" spans="1:27" x14ac:dyDescent="0.3">
      <c r="A312" s="91">
        <v>40302270</v>
      </c>
      <c r="B312" s="93" t="s">
        <v>623</v>
      </c>
      <c r="C312" s="289">
        <v>7.4303999999999997</v>
      </c>
      <c r="D312" s="94" t="s">
        <v>430</v>
      </c>
      <c r="E312" s="94">
        <v>1.0529999999999999</v>
      </c>
      <c r="F312" s="95"/>
      <c r="G312" s="95"/>
      <c r="H312" s="95"/>
      <c r="I312" s="96"/>
      <c r="J312" s="95">
        <v>28011180</v>
      </c>
      <c r="K312" s="89" t="s">
        <v>624</v>
      </c>
      <c r="L312" s="95">
        <v>30</v>
      </c>
      <c r="M312" s="95">
        <v>0</v>
      </c>
      <c r="N312" s="289">
        <v>7.4303999999999997</v>
      </c>
      <c r="O312" s="95"/>
      <c r="P312" s="289"/>
      <c r="Q312" s="95"/>
      <c r="R312" s="289"/>
      <c r="S312" s="96"/>
      <c r="T312" s="95"/>
      <c r="U312" s="181"/>
      <c r="V312" s="201" t="s">
        <v>4787</v>
      </c>
      <c r="W312" s="130">
        <v>1</v>
      </c>
      <c r="X312" s="93"/>
      <c r="Y312" s="168" t="s">
        <v>4789</v>
      </c>
      <c r="Z312" s="168" t="s">
        <v>4854</v>
      </c>
      <c r="AA312" s="202" t="s">
        <v>4789</v>
      </c>
    </row>
    <row r="313" spans="1:27" x14ac:dyDescent="0.3">
      <c r="A313" s="95">
        <v>40302288</v>
      </c>
      <c r="B313" s="89" t="s">
        <v>625</v>
      </c>
      <c r="C313" s="289">
        <v>39.628799999999998</v>
      </c>
      <c r="D313" s="94" t="s">
        <v>419</v>
      </c>
      <c r="E313" s="94">
        <v>3.2669999999999999</v>
      </c>
      <c r="F313" s="95"/>
      <c r="G313" s="95"/>
      <c r="H313" s="95"/>
      <c r="I313" s="96"/>
      <c r="J313" s="95">
        <v>28011775</v>
      </c>
      <c r="K313" s="89" t="s">
        <v>626</v>
      </c>
      <c r="L313" s="95">
        <v>160</v>
      </c>
      <c r="M313" s="95">
        <v>0</v>
      </c>
      <c r="N313" s="289">
        <v>39.628799999999998</v>
      </c>
      <c r="O313" s="95"/>
      <c r="P313" s="289"/>
      <c r="Q313" s="95"/>
      <c r="R313" s="289"/>
      <c r="S313" s="96"/>
      <c r="T313" s="95"/>
      <c r="U313" s="181"/>
      <c r="V313" s="201" t="s">
        <v>4787</v>
      </c>
      <c r="W313" s="130">
        <v>1</v>
      </c>
      <c r="X313" s="93"/>
      <c r="Y313" s="168" t="s">
        <v>4789</v>
      </c>
      <c r="Z313" s="168" t="s">
        <v>4854</v>
      </c>
      <c r="AA313" s="202" t="s">
        <v>4789</v>
      </c>
    </row>
    <row r="314" spans="1:27" x14ac:dyDescent="0.3">
      <c r="A314" s="278">
        <v>40302296</v>
      </c>
      <c r="B314" s="279" t="s">
        <v>627</v>
      </c>
      <c r="C314" s="289">
        <v>82.8</v>
      </c>
      <c r="D314" s="94" t="s">
        <v>430</v>
      </c>
      <c r="E314" s="94">
        <v>8.9909999999999997</v>
      </c>
      <c r="F314" s="95"/>
      <c r="G314" s="95"/>
      <c r="H314" s="95"/>
      <c r="I314" s="96"/>
      <c r="J314" s="95">
        <v>40302296</v>
      </c>
      <c r="K314" s="89" t="s">
        <v>627</v>
      </c>
      <c r="L314" s="95">
        <v>345</v>
      </c>
      <c r="M314" s="95">
        <v>0</v>
      </c>
      <c r="N314" s="289">
        <v>82.8</v>
      </c>
      <c r="O314" s="95">
        <v>0.3</v>
      </c>
      <c r="P314" s="289">
        <v>7.0000000000000007E-2</v>
      </c>
      <c r="Q314" s="95">
        <v>344.7</v>
      </c>
      <c r="R314" s="289">
        <v>82.73</v>
      </c>
      <c r="S314" s="96"/>
      <c r="T314" s="95"/>
      <c r="U314" s="181"/>
      <c r="V314" s="201" t="s">
        <v>4787</v>
      </c>
      <c r="W314" s="130">
        <v>1</v>
      </c>
      <c r="X314" s="93"/>
      <c r="Y314" s="168" t="s">
        <v>4789</v>
      </c>
      <c r="Z314" s="168" t="s">
        <v>4854</v>
      </c>
      <c r="AA314" s="202" t="s">
        <v>4789</v>
      </c>
    </row>
    <row r="315" spans="1:27" ht="24" x14ac:dyDescent="0.3">
      <c r="A315" s="91">
        <v>40302300</v>
      </c>
      <c r="B315" s="93" t="s">
        <v>628</v>
      </c>
      <c r="C315" s="289">
        <v>4.45824</v>
      </c>
      <c r="D315" s="94" t="s">
        <v>419</v>
      </c>
      <c r="E315" s="94">
        <v>2.0390000000000001</v>
      </c>
      <c r="F315" s="95"/>
      <c r="G315" s="95"/>
      <c r="H315" s="95"/>
      <c r="I315" s="96"/>
      <c r="J315" s="95">
        <v>28011201</v>
      </c>
      <c r="K315" s="89" t="s">
        <v>629</v>
      </c>
      <c r="L315" s="95">
        <v>18</v>
      </c>
      <c r="M315" s="95">
        <v>0</v>
      </c>
      <c r="N315" s="289">
        <v>4.45824</v>
      </c>
      <c r="O315" s="95"/>
      <c r="P315" s="289"/>
      <c r="Q315" s="95"/>
      <c r="R315" s="289"/>
      <c r="S315" s="96"/>
      <c r="T315" s="95"/>
      <c r="U315" s="181"/>
      <c r="V315" s="201" t="s">
        <v>4787</v>
      </c>
      <c r="W315" s="130">
        <v>1</v>
      </c>
      <c r="X315" s="93"/>
      <c r="Y315" s="168" t="s">
        <v>4789</v>
      </c>
      <c r="Z315" s="168" t="s">
        <v>4854</v>
      </c>
      <c r="AA315" s="202" t="s">
        <v>4789</v>
      </c>
    </row>
    <row r="316" spans="1:27" x14ac:dyDescent="0.3">
      <c r="A316" s="91">
        <v>40302318</v>
      </c>
      <c r="B316" s="93" t="s">
        <v>630</v>
      </c>
      <c r="C316" s="289">
        <v>3.4675199999999999</v>
      </c>
      <c r="D316" s="94" t="s">
        <v>430</v>
      </c>
      <c r="E316" s="94">
        <v>0.38700000000000001</v>
      </c>
      <c r="F316" s="95"/>
      <c r="G316" s="95"/>
      <c r="H316" s="95"/>
      <c r="I316" s="96"/>
      <c r="J316" s="95">
        <v>28011210</v>
      </c>
      <c r="K316" s="89" t="s">
        <v>631</v>
      </c>
      <c r="L316" s="95">
        <v>14</v>
      </c>
      <c r="M316" s="95">
        <v>0</v>
      </c>
      <c r="N316" s="289">
        <v>3.4675199999999999</v>
      </c>
      <c r="O316" s="95"/>
      <c r="P316" s="289"/>
      <c r="Q316" s="95"/>
      <c r="R316" s="289"/>
      <c r="S316" s="96"/>
      <c r="T316" s="95"/>
      <c r="U316" s="181"/>
      <c r="V316" s="201" t="s">
        <v>4787</v>
      </c>
      <c r="W316" s="130">
        <v>1</v>
      </c>
      <c r="X316" s="93"/>
      <c r="Y316" s="168" t="s">
        <v>4789</v>
      </c>
      <c r="Z316" s="168" t="s">
        <v>4854</v>
      </c>
      <c r="AA316" s="202" t="s">
        <v>4789</v>
      </c>
    </row>
    <row r="317" spans="1:27" x14ac:dyDescent="0.3">
      <c r="A317" s="95">
        <v>40302326</v>
      </c>
      <c r="B317" s="89" t="s">
        <v>632</v>
      </c>
      <c r="C317" s="289">
        <v>19.920000000000002</v>
      </c>
      <c r="D317" s="94" t="s">
        <v>419</v>
      </c>
      <c r="E317" s="94">
        <v>2.097</v>
      </c>
      <c r="F317" s="95"/>
      <c r="G317" s="95"/>
      <c r="H317" s="95"/>
      <c r="I317" s="96"/>
      <c r="J317" s="95">
        <v>40302326</v>
      </c>
      <c r="K317" s="89" t="s">
        <v>632</v>
      </c>
      <c r="L317" s="95">
        <v>83</v>
      </c>
      <c r="M317" s="95">
        <v>0</v>
      </c>
      <c r="N317" s="289">
        <v>19.920000000000002</v>
      </c>
      <c r="O317" s="95">
        <v>3</v>
      </c>
      <c r="P317" s="289">
        <v>0.72</v>
      </c>
      <c r="Q317" s="95">
        <v>80</v>
      </c>
      <c r="R317" s="289">
        <v>19.2</v>
      </c>
      <c r="S317" s="96"/>
      <c r="T317" s="95"/>
      <c r="U317" s="181"/>
      <c r="V317" s="201" t="s">
        <v>4787</v>
      </c>
      <c r="W317" s="130">
        <v>1</v>
      </c>
      <c r="X317" s="93"/>
      <c r="Y317" s="168" t="s">
        <v>4789</v>
      </c>
      <c r="Z317" s="168" t="s">
        <v>4854</v>
      </c>
      <c r="AA317" s="202" t="s">
        <v>4789</v>
      </c>
    </row>
    <row r="318" spans="1:27" x14ac:dyDescent="0.3">
      <c r="A318" s="278">
        <v>40302334</v>
      </c>
      <c r="B318" s="279" t="s">
        <v>633</v>
      </c>
      <c r="C318" s="289">
        <v>37.152000000000001</v>
      </c>
      <c r="D318" s="94" t="s">
        <v>419</v>
      </c>
      <c r="E318" s="94">
        <v>3.2669999999999999</v>
      </c>
      <c r="F318" s="95"/>
      <c r="G318" s="95"/>
      <c r="H318" s="95"/>
      <c r="I318" s="96"/>
      <c r="J318" s="95">
        <v>28011236</v>
      </c>
      <c r="K318" s="89" t="s">
        <v>634</v>
      </c>
      <c r="L318" s="95">
        <v>150</v>
      </c>
      <c r="M318" s="95">
        <v>0</v>
      </c>
      <c r="N318" s="289">
        <v>37.152000000000001</v>
      </c>
      <c r="O318" s="95"/>
      <c r="P318" s="289"/>
      <c r="Q318" s="95"/>
      <c r="R318" s="289"/>
      <c r="S318" s="96"/>
      <c r="T318" s="95"/>
      <c r="U318" s="181"/>
      <c r="V318" s="201" t="s">
        <v>4787</v>
      </c>
      <c r="W318" s="130">
        <v>1</v>
      </c>
      <c r="X318" s="93"/>
      <c r="Y318" s="168" t="s">
        <v>4789</v>
      </c>
      <c r="Z318" s="168" t="s">
        <v>4854</v>
      </c>
      <c r="AA318" s="202" t="s">
        <v>4789</v>
      </c>
    </row>
    <row r="319" spans="1:27" x14ac:dyDescent="0.3">
      <c r="A319" s="91">
        <v>40302342</v>
      </c>
      <c r="B319" s="93" t="s">
        <v>635</v>
      </c>
      <c r="C319" s="289">
        <v>30.72</v>
      </c>
      <c r="D319" s="94" t="s">
        <v>419</v>
      </c>
      <c r="E319" s="94">
        <v>3.2669999999999999</v>
      </c>
      <c r="F319" s="95"/>
      <c r="G319" s="95"/>
      <c r="H319" s="95"/>
      <c r="I319" s="96"/>
      <c r="J319" s="95">
        <v>40302342</v>
      </c>
      <c r="K319" s="89" t="s">
        <v>635</v>
      </c>
      <c r="L319" s="95">
        <f>O319+Q319</f>
        <v>128</v>
      </c>
      <c r="M319" s="95">
        <v>0</v>
      </c>
      <c r="N319" s="289">
        <v>30.72</v>
      </c>
      <c r="O319" s="95">
        <v>3</v>
      </c>
      <c r="P319" s="289">
        <v>0.72</v>
      </c>
      <c r="Q319" s="95">
        <v>125</v>
      </c>
      <c r="R319" s="289">
        <v>30</v>
      </c>
      <c r="S319" s="96"/>
      <c r="T319" s="95"/>
      <c r="U319" s="181"/>
      <c r="V319" s="201" t="s">
        <v>4787</v>
      </c>
      <c r="W319" s="130">
        <v>1</v>
      </c>
      <c r="X319" s="93"/>
      <c r="Y319" s="168" t="s">
        <v>4789</v>
      </c>
      <c r="Z319" s="168" t="s">
        <v>4854</v>
      </c>
      <c r="AA319" s="202" t="s">
        <v>4789</v>
      </c>
    </row>
    <row r="320" spans="1:27" x14ac:dyDescent="0.3">
      <c r="A320" s="91">
        <v>40302350</v>
      </c>
      <c r="B320" s="93" t="s">
        <v>636</v>
      </c>
      <c r="C320" s="289">
        <v>30.72</v>
      </c>
      <c r="D320" s="94" t="s">
        <v>419</v>
      </c>
      <c r="E320" s="94">
        <v>3.2669999999999999</v>
      </c>
      <c r="F320" s="95"/>
      <c r="G320" s="95"/>
      <c r="H320" s="95"/>
      <c r="I320" s="96"/>
      <c r="J320" s="95">
        <v>40302350</v>
      </c>
      <c r="K320" s="89" t="s">
        <v>636</v>
      </c>
      <c r="L320" s="95">
        <f>O320+Q320</f>
        <v>128</v>
      </c>
      <c r="M320" s="95">
        <v>0</v>
      </c>
      <c r="N320" s="289">
        <v>30.72</v>
      </c>
      <c r="O320" s="95">
        <v>3</v>
      </c>
      <c r="P320" s="289">
        <v>0.72</v>
      </c>
      <c r="Q320" s="95">
        <v>125</v>
      </c>
      <c r="R320" s="289">
        <v>30</v>
      </c>
      <c r="S320" s="96"/>
      <c r="T320" s="95"/>
      <c r="U320" s="181"/>
      <c r="V320" s="201" t="s">
        <v>4787</v>
      </c>
      <c r="W320" s="130">
        <v>1</v>
      </c>
      <c r="X320" s="93"/>
      <c r="Y320" s="168" t="s">
        <v>4789</v>
      </c>
      <c r="Z320" s="168" t="s">
        <v>4854</v>
      </c>
      <c r="AA320" s="202" t="s">
        <v>4789</v>
      </c>
    </row>
    <row r="321" spans="1:27" x14ac:dyDescent="0.3">
      <c r="A321" s="95">
        <v>40302377</v>
      </c>
      <c r="B321" s="89" t="s">
        <v>637</v>
      </c>
      <c r="C321" s="289">
        <v>3.4675199999999999</v>
      </c>
      <c r="D321" s="94" t="s">
        <v>430</v>
      </c>
      <c r="E321" s="94">
        <v>0.38700000000000001</v>
      </c>
      <c r="F321" s="95"/>
      <c r="G321" s="95"/>
      <c r="H321" s="95"/>
      <c r="I321" s="96"/>
      <c r="J321" s="95">
        <v>28011600</v>
      </c>
      <c r="K321" s="89" t="s">
        <v>638</v>
      </c>
      <c r="L321" s="95">
        <v>14</v>
      </c>
      <c r="M321" s="95">
        <v>0</v>
      </c>
      <c r="N321" s="289">
        <v>3.4675199999999999</v>
      </c>
      <c r="O321" s="95"/>
      <c r="P321" s="289"/>
      <c r="Q321" s="95"/>
      <c r="R321" s="289"/>
      <c r="S321" s="96"/>
      <c r="T321" s="95"/>
      <c r="U321" s="181"/>
      <c r="V321" s="201" t="s">
        <v>4787</v>
      </c>
      <c r="W321" s="130">
        <v>1</v>
      </c>
      <c r="X321" s="93"/>
      <c r="Y321" s="168" t="s">
        <v>4789</v>
      </c>
      <c r="Z321" s="168" t="s">
        <v>4854</v>
      </c>
      <c r="AA321" s="202" t="s">
        <v>4789</v>
      </c>
    </row>
    <row r="322" spans="1:27" ht="24" x14ac:dyDescent="0.3">
      <c r="A322" s="278">
        <v>40302385</v>
      </c>
      <c r="B322" s="279" t="s">
        <v>639</v>
      </c>
      <c r="C322" s="289">
        <v>3.7151999999999998</v>
      </c>
      <c r="D322" s="94" t="s">
        <v>430</v>
      </c>
      <c r="E322" s="94">
        <v>0.54</v>
      </c>
      <c r="F322" s="95"/>
      <c r="G322" s="95"/>
      <c r="H322" s="95"/>
      <c r="I322" s="96"/>
      <c r="J322" s="95">
        <v>28011244</v>
      </c>
      <c r="K322" s="89" t="s">
        <v>640</v>
      </c>
      <c r="L322" s="95">
        <v>15</v>
      </c>
      <c r="M322" s="95">
        <v>0</v>
      </c>
      <c r="N322" s="289">
        <v>3.7151999999999998</v>
      </c>
      <c r="O322" s="95"/>
      <c r="P322" s="289"/>
      <c r="Q322" s="95"/>
      <c r="R322" s="289"/>
      <c r="S322" s="96"/>
      <c r="T322" s="95"/>
      <c r="U322" s="181"/>
      <c r="V322" s="201" t="s">
        <v>4787</v>
      </c>
      <c r="W322" s="130">
        <v>1</v>
      </c>
      <c r="X322" s="93"/>
      <c r="Y322" s="168" t="s">
        <v>4789</v>
      </c>
      <c r="Z322" s="168" t="s">
        <v>4854</v>
      </c>
      <c r="AA322" s="202" t="s">
        <v>4789</v>
      </c>
    </row>
    <row r="323" spans="1:27" x14ac:dyDescent="0.3">
      <c r="A323" s="91">
        <v>40302393</v>
      </c>
      <c r="B323" s="93" t="s">
        <v>641</v>
      </c>
      <c r="C323" s="289">
        <v>30.72</v>
      </c>
      <c r="D323" s="94" t="s">
        <v>419</v>
      </c>
      <c r="E323" s="94">
        <v>3.2669999999999999</v>
      </c>
      <c r="F323" s="95"/>
      <c r="G323" s="95"/>
      <c r="H323" s="95"/>
      <c r="I323" s="96"/>
      <c r="J323" s="95">
        <v>40302393</v>
      </c>
      <c r="K323" s="89" t="s">
        <v>641</v>
      </c>
      <c r="L323" s="95">
        <f>O323+Q323</f>
        <v>128</v>
      </c>
      <c r="M323" s="95">
        <v>0</v>
      </c>
      <c r="N323" s="289">
        <v>30.72</v>
      </c>
      <c r="O323" s="95">
        <v>3</v>
      </c>
      <c r="P323" s="289">
        <v>0.72</v>
      </c>
      <c r="Q323" s="95">
        <v>125</v>
      </c>
      <c r="R323" s="289">
        <v>30</v>
      </c>
      <c r="S323" s="96"/>
      <c r="T323" s="95"/>
      <c r="U323" s="181"/>
      <c r="V323" s="201" t="s">
        <v>4787</v>
      </c>
      <c r="W323" s="130">
        <v>1</v>
      </c>
      <c r="X323" s="93"/>
      <c r="Y323" s="168" t="s">
        <v>4789</v>
      </c>
      <c r="Z323" s="168" t="s">
        <v>4854</v>
      </c>
      <c r="AA323" s="202" t="s">
        <v>4789</v>
      </c>
    </row>
    <row r="324" spans="1:27" ht="24" x14ac:dyDescent="0.3">
      <c r="A324" s="91">
        <v>40302407</v>
      </c>
      <c r="B324" s="93" t="s">
        <v>642</v>
      </c>
      <c r="C324" s="289">
        <v>3.4675199999999999</v>
      </c>
      <c r="D324" s="94" t="s">
        <v>430</v>
      </c>
      <c r="E324" s="94">
        <v>0.38700000000000001</v>
      </c>
      <c r="F324" s="95"/>
      <c r="G324" s="95"/>
      <c r="H324" s="95"/>
      <c r="I324" s="96"/>
      <c r="J324" s="95">
        <v>28011252</v>
      </c>
      <c r="K324" s="89" t="s">
        <v>643</v>
      </c>
      <c r="L324" s="95">
        <v>14</v>
      </c>
      <c r="M324" s="95">
        <v>0</v>
      </c>
      <c r="N324" s="289">
        <v>3.4675199999999999</v>
      </c>
      <c r="O324" s="95"/>
      <c r="P324" s="289"/>
      <c r="Q324" s="95"/>
      <c r="R324" s="289"/>
      <c r="S324" s="96"/>
      <c r="T324" s="95"/>
      <c r="U324" s="181"/>
      <c r="V324" s="201" t="s">
        <v>4787</v>
      </c>
      <c r="W324" s="130">
        <v>1</v>
      </c>
      <c r="X324" s="93"/>
      <c r="Y324" s="168" t="s">
        <v>4789</v>
      </c>
      <c r="Z324" s="168" t="s">
        <v>4854</v>
      </c>
      <c r="AA324" s="202" t="s">
        <v>4789</v>
      </c>
    </row>
    <row r="325" spans="1:27" x14ac:dyDescent="0.3">
      <c r="A325" s="95">
        <v>40302415</v>
      </c>
      <c r="B325" s="89" t="s">
        <v>644</v>
      </c>
      <c r="C325" s="289">
        <v>19.814399999999999</v>
      </c>
      <c r="D325" s="94" t="s">
        <v>419</v>
      </c>
      <c r="E325" s="94">
        <v>2.097</v>
      </c>
      <c r="F325" s="95"/>
      <c r="G325" s="95"/>
      <c r="H325" s="95"/>
      <c r="I325" s="96"/>
      <c r="J325" s="95">
        <v>28011619</v>
      </c>
      <c r="K325" s="89" t="s">
        <v>645</v>
      </c>
      <c r="L325" s="95">
        <v>80</v>
      </c>
      <c r="M325" s="95">
        <v>0</v>
      </c>
      <c r="N325" s="289">
        <v>19.814399999999999</v>
      </c>
      <c r="O325" s="95"/>
      <c r="P325" s="289"/>
      <c r="Q325" s="95"/>
      <c r="R325" s="289"/>
      <c r="S325" s="96"/>
      <c r="T325" s="95"/>
      <c r="U325" s="181"/>
      <c r="V325" s="201" t="s">
        <v>4787</v>
      </c>
      <c r="W325" s="130">
        <v>1</v>
      </c>
      <c r="X325" s="93"/>
      <c r="Y325" s="168" t="s">
        <v>4789</v>
      </c>
      <c r="Z325" s="168" t="s">
        <v>4854</v>
      </c>
      <c r="AA325" s="202" t="s">
        <v>4789</v>
      </c>
    </row>
    <row r="326" spans="1:27" x14ac:dyDescent="0.3">
      <c r="A326" s="278">
        <v>40302423</v>
      </c>
      <c r="B326" s="279" t="s">
        <v>646</v>
      </c>
      <c r="C326" s="289">
        <v>3.4675199999999999</v>
      </c>
      <c r="D326" s="94" t="s">
        <v>430</v>
      </c>
      <c r="E326" s="94">
        <v>0.38700000000000001</v>
      </c>
      <c r="F326" s="95"/>
      <c r="G326" s="95"/>
      <c r="H326" s="95"/>
      <c r="I326" s="96"/>
      <c r="J326" s="95">
        <v>28011279</v>
      </c>
      <c r="K326" s="89" t="s">
        <v>647</v>
      </c>
      <c r="L326" s="95">
        <v>14</v>
      </c>
      <c r="M326" s="95">
        <v>0</v>
      </c>
      <c r="N326" s="289">
        <v>3.4675199999999999</v>
      </c>
      <c r="O326" s="95"/>
      <c r="P326" s="289"/>
      <c r="Q326" s="95"/>
      <c r="R326" s="289"/>
      <c r="S326" s="96"/>
      <c r="T326" s="95"/>
      <c r="U326" s="181"/>
      <c r="V326" s="201" t="s">
        <v>4787</v>
      </c>
      <c r="W326" s="130">
        <v>1</v>
      </c>
      <c r="X326" s="93"/>
      <c r="Y326" s="168" t="s">
        <v>4789</v>
      </c>
      <c r="Z326" s="168" t="s">
        <v>4854</v>
      </c>
      <c r="AA326" s="202" t="s">
        <v>4789</v>
      </c>
    </row>
    <row r="327" spans="1:27" ht="24" x14ac:dyDescent="0.3">
      <c r="A327" s="91">
        <v>40302431</v>
      </c>
      <c r="B327" s="93" t="s">
        <v>648</v>
      </c>
      <c r="C327" s="289">
        <v>266.88</v>
      </c>
      <c r="D327" s="94" t="s">
        <v>433</v>
      </c>
      <c r="E327" s="94">
        <v>28.475999999999999</v>
      </c>
      <c r="F327" s="95"/>
      <c r="G327" s="95"/>
      <c r="H327" s="95"/>
      <c r="I327" s="96"/>
      <c r="J327" s="95">
        <v>40302431</v>
      </c>
      <c r="K327" s="89" t="s">
        <v>649</v>
      </c>
      <c r="L327" s="95">
        <v>1112</v>
      </c>
      <c r="M327" s="95">
        <v>0</v>
      </c>
      <c r="N327" s="289">
        <v>266.88</v>
      </c>
      <c r="O327" s="95">
        <v>20</v>
      </c>
      <c r="P327" s="289">
        <v>4.8</v>
      </c>
      <c r="Q327" s="95">
        <v>1092</v>
      </c>
      <c r="R327" s="289">
        <v>262.08</v>
      </c>
      <c r="S327" s="96"/>
      <c r="T327" s="95"/>
      <c r="U327" s="181"/>
      <c r="V327" s="201" t="s">
        <v>75</v>
      </c>
      <c r="W327" s="130"/>
      <c r="X327" s="93" t="s">
        <v>83</v>
      </c>
      <c r="Y327" s="168" t="s">
        <v>6124</v>
      </c>
      <c r="Z327" s="168" t="s">
        <v>6125</v>
      </c>
      <c r="AA327" s="202" t="s">
        <v>6126</v>
      </c>
    </row>
    <row r="328" spans="1:27" x14ac:dyDescent="0.3">
      <c r="A328" s="91">
        <v>40302458</v>
      </c>
      <c r="B328" s="93" t="s">
        <v>650</v>
      </c>
      <c r="C328" s="288">
        <v>146.63999999999999</v>
      </c>
      <c r="D328" s="90" t="s">
        <v>651</v>
      </c>
      <c r="E328" s="90">
        <v>15.587999999999999</v>
      </c>
      <c r="F328" s="91"/>
      <c r="G328" s="91"/>
      <c r="H328" s="91"/>
      <c r="I328" s="92"/>
      <c r="J328" s="91">
        <v>40302458</v>
      </c>
      <c r="K328" s="93" t="s">
        <v>650</v>
      </c>
      <c r="L328" s="91">
        <f>N328/0.24</f>
        <v>611</v>
      </c>
      <c r="M328" s="91">
        <v>0</v>
      </c>
      <c r="N328" s="288">
        <v>146.63999999999999</v>
      </c>
      <c r="O328" s="91">
        <v>13</v>
      </c>
      <c r="P328" s="288">
        <v>3.12</v>
      </c>
      <c r="Q328" s="91">
        <v>598</v>
      </c>
      <c r="R328" s="288">
        <v>143.52000000000001</v>
      </c>
      <c r="S328" s="92"/>
      <c r="T328" s="91"/>
      <c r="U328" s="180"/>
      <c r="V328" s="201" t="s">
        <v>4787</v>
      </c>
      <c r="W328" s="130">
        <v>1</v>
      </c>
      <c r="X328" s="93"/>
      <c r="Y328" s="168" t="s">
        <v>4789</v>
      </c>
      <c r="Z328" s="168" t="s">
        <v>4854</v>
      </c>
      <c r="AA328" s="202" t="s">
        <v>4789</v>
      </c>
    </row>
    <row r="329" spans="1:27" x14ac:dyDescent="0.3">
      <c r="A329" s="95">
        <v>40302474</v>
      </c>
      <c r="B329" s="89" t="s">
        <v>652</v>
      </c>
      <c r="C329" s="289">
        <v>37.152000000000001</v>
      </c>
      <c r="D329" s="94" t="s">
        <v>419</v>
      </c>
      <c r="E329" s="94">
        <v>3.2669999999999999</v>
      </c>
      <c r="F329" s="95"/>
      <c r="G329" s="95"/>
      <c r="H329" s="95"/>
      <c r="I329" s="96"/>
      <c r="J329" s="95">
        <v>28011333</v>
      </c>
      <c r="K329" s="89" t="s">
        <v>653</v>
      </c>
      <c r="L329" s="95">
        <v>150</v>
      </c>
      <c r="M329" s="95">
        <v>0</v>
      </c>
      <c r="N329" s="289">
        <v>37.152000000000001</v>
      </c>
      <c r="O329" s="95"/>
      <c r="P329" s="289"/>
      <c r="Q329" s="95"/>
      <c r="R329" s="289"/>
      <c r="S329" s="96"/>
      <c r="T329" s="95"/>
      <c r="U329" s="181"/>
      <c r="V329" s="201" t="s">
        <v>4787</v>
      </c>
      <c r="W329" s="130">
        <v>1</v>
      </c>
      <c r="X329" s="93"/>
      <c r="Y329" s="168" t="s">
        <v>4789</v>
      </c>
      <c r="Z329" s="168" t="s">
        <v>4854</v>
      </c>
      <c r="AA329" s="202" t="s">
        <v>4789</v>
      </c>
    </row>
    <row r="330" spans="1:27" s="116" customFormat="1" ht="24" x14ac:dyDescent="0.3">
      <c r="A330" s="278">
        <v>40302482</v>
      </c>
      <c r="B330" s="279" t="s">
        <v>654</v>
      </c>
      <c r="C330" s="289">
        <v>22.2912</v>
      </c>
      <c r="D330" s="94" t="s">
        <v>6</v>
      </c>
      <c r="E330" s="94">
        <v>2.097</v>
      </c>
      <c r="F330" s="95"/>
      <c r="G330" s="95"/>
      <c r="H330" s="95"/>
      <c r="I330" s="96"/>
      <c r="J330" s="95">
        <v>28011325</v>
      </c>
      <c r="K330" s="89" t="s">
        <v>655</v>
      </c>
      <c r="L330" s="95">
        <v>90</v>
      </c>
      <c r="M330" s="95">
        <v>0</v>
      </c>
      <c r="N330" s="289">
        <v>22.2912</v>
      </c>
      <c r="O330" s="95"/>
      <c r="P330" s="289"/>
      <c r="Q330" s="95"/>
      <c r="R330" s="289"/>
      <c r="S330" s="96"/>
      <c r="T330" s="95"/>
      <c r="U330" s="181"/>
      <c r="V330" s="201" t="s">
        <v>4787</v>
      </c>
      <c r="W330" s="130">
        <v>1</v>
      </c>
      <c r="X330" s="93"/>
      <c r="Y330" s="168" t="s">
        <v>4789</v>
      </c>
      <c r="Z330" s="168" t="s">
        <v>4854</v>
      </c>
      <c r="AA330" s="202" t="s">
        <v>4789</v>
      </c>
    </row>
    <row r="331" spans="1:27" x14ac:dyDescent="0.3">
      <c r="A331" s="91">
        <v>40302490</v>
      </c>
      <c r="B331" s="93" t="s">
        <v>656</v>
      </c>
      <c r="C331" s="289">
        <v>14.36544</v>
      </c>
      <c r="D331" s="94" t="s">
        <v>419</v>
      </c>
      <c r="E331" s="94">
        <v>3.2669999999999999</v>
      </c>
      <c r="F331" s="95"/>
      <c r="G331" s="95"/>
      <c r="H331" s="95"/>
      <c r="I331" s="96"/>
      <c r="J331" s="95">
        <v>26060060</v>
      </c>
      <c r="K331" s="89" t="s">
        <v>657</v>
      </c>
      <c r="L331" s="95">
        <v>58</v>
      </c>
      <c r="M331" s="95">
        <v>0</v>
      </c>
      <c r="N331" s="289">
        <v>14.36544</v>
      </c>
      <c r="O331" s="95"/>
      <c r="P331" s="289"/>
      <c r="Q331" s="95"/>
      <c r="R331" s="289"/>
      <c r="S331" s="96"/>
      <c r="T331" s="95"/>
      <c r="U331" s="181"/>
      <c r="V331" s="201" t="s">
        <v>4787</v>
      </c>
      <c r="W331" s="130">
        <v>1</v>
      </c>
      <c r="X331" s="93"/>
      <c r="Y331" s="168" t="s">
        <v>4789</v>
      </c>
      <c r="Z331" s="168" t="s">
        <v>4854</v>
      </c>
      <c r="AA331" s="202" t="s">
        <v>4789</v>
      </c>
    </row>
    <row r="332" spans="1:27" ht="24" x14ac:dyDescent="0.3">
      <c r="A332" s="91">
        <v>40302504</v>
      </c>
      <c r="B332" s="93" t="s">
        <v>658</v>
      </c>
      <c r="C332" s="289">
        <v>3.4675199999999999</v>
      </c>
      <c r="D332" s="94" t="s">
        <v>430</v>
      </c>
      <c r="E332" s="94">
        <v>0.72</v>
      </c>
      <c r="F332" s="95"/>
      <c r="G332" s="95"/>
      <c r="H332" s="95"/>
      <c r="I332" s="96"/>
      <c r="J332" s="95">
        <v>28011368</v>
      </c>
      <c r="K332" s="89" t="s">
        <v>659</v>
      </c>
      <c r="L332" s="95">
        <v>14</v>
      </c>
      <c r="M332" s="95">
        <v>0</v>
      </c>
      <c r="N332" s="289">
        <v>3.4675199999999999</v>
      </c>
      <c r="O332" s="95"/>
      <c r="P332" s="289"/>
      <c r="Q332" s="95"/>
      <c r="R332" s="289"/>
      <c r="S332" s="96"/>
      <c r="T332" s="95"/>
      <c r="U332" s="181"/>
      <c r="V332" s="201" t="s">
        <v>4787</v>
      </c>
      <c r="W332" s="130">
        <v>1</v>
      </c>
      <c r="X332" s="93"/>
      <c r="Y332" s="168" t="s">
        <v>4789</v>
      </c>
      <c r="Z332" s="168" t="s">
        <v>4854</v>
      </c>
      <c r="AA332" s="202" t="s">
        <v>4789</v>
      </c>
    </row>
    <row r="333" spans="1:27" ht="24" x14ac:dyDescent="0.3">
      <c r="A333" s="95">
        <v>40302512</v>
      </c>
      <c r="B333" s="89" t="s">
        <v>660</v>
      </c>
      <c r="C333" s="289">
        <v>3.4675199999999999</v>
      </c>
      <c r="D333" s="94" t="s">
        <v>430</v>
      </c>
      <c r="E333" s="94">
        <v>0.72</v>
      </c>
      <c r="F333" s="95"/>
      <c r="G333" s="95"/>
      <c r="H333" s="95"/>
      <c r="I333" s="96"/>
      <c r="J333" s="95">
        <v>28011376</v>
      </c>
      <c r="K333" s="89" t="s">
        <v>661</v>
      </c>
      <c r="L333" s="95">
        <v>14</v>
      </c>
      <c r="M333" s="95">
        <v>0</v>
      </c>
      <c r="N333" s="289">
        <v>3.4675199999999999</v>
      </c>
      <c r="O333" s="95"/>
      <c r="P333" s="289"/>
      <c r="Q333" s="95"/>
      <c r="R333" s="289"/>
      <c r="S333" s="96"/>
      <c r="T333" s="95"/>
      <c r="U333" s="181"/>
      <c r="V333" s="201" t="s">
        <v>4787</v>
      </c>
      <c r="W333" s="130">
        <v>1</v>
      </c>
      <c r="X333" s="93"/>
      <c r="Y333" s="168" t="s">
        <v>4789</v>
      </c>
      <c r="Z333" s="168" t="s">
        <v>4854</v>
      </c>
      <c r="AA333" s="202" t="s">
        <v>4789</v>
      </c>
    </row>
    <row r="334" spans="1:27" x14ac:dyDescent="0.3">
      <c r="A334" s="278">
        <v>40302520</v>
      </c>
      <c r="B334" s="279" t="s">
        <v>662</v>
      </c>
      <c r="C334" s="289">
        <v>14.860799999999999</v>
      </c>
      <c r="D334" s="94" t="s">
        <v>430</v>
      </c>
      <c r="E334" s="94">
        <v>1.413</v>
      </c>
      <c r="F334" s="95"/>
      <c r="G334" s="95"/>
      <c r="H334" s="95"/>
      <c r="I334" s="96"/>
      <c r="J334" s="95">
        <v>28011384</v>
      </c>
      <c r="K334" s="89" t="s">
        <v>663</v>
      </c>
      <c r="L334" s="95">
        <v>60</v>
      </c>
      <c r="M334" s="95">
        <v>0</v>
      </c>
      <c r="N334" s="289">
        <v>14.860799999999999</v>
      </c>
      <c r="O334" s="95"/>
      <c r="P334" s="289"/>
      <c r="Q334" s="95"/>
      <c r="R334" s="289"/>
      <c r="S334" s="96"/>
      <c r="T334" s="95"/>
      <c r="U334" s="181"/>
      <c r="V334" s="201" t="s">
        <v>4787</v>
      </c>
      <c r="W334" s="130">
        <v>1</v>
      </c>
      <c r="X334" s="93"/>
      <c r="Y334" s="168" t="s">
        <v>4789</v>
      </c>
      <c r="Z334" s="168" t="s">
        <v>4854</v>
      </c>
      <c r="AA334" s="202" t="s">
        <v>4789</v>
      </c>
    </row>
    <row r="335" spans="1:27" x14ac:dyDescent="0.3">
      <c r="A335" s="91">
        <v>40302539</v>
      </c>
      <c r="B335" s="93" t="s">
        <v>664</v>
      </c>
      <c r="C335" s="289">
        <v>45.839999999999996</v>
      </c>
      <c r="D335" s="94" t="s">
        <v>438</v>
      </c>
      <c r="E335" s="94">
        <v>4.7969999999999997</v>
      </c>
      <c r="F335" s="95"/>
      <c r="G335" s="95"/>
      <c r="H335" s="95"/>
      <c r="I335" s="96"/>
      <c r="J335" s="95">
        <v>40302539</v>
      </c>
      <c r="K335" s="89" t="s">
        <v>664</v>
      </c>
      <c r="L335" s="95">
        <f>O335+Q335</f>
        <v>191</v>
      </c>
      <c r="M335" s="95">
        <v>0</v>
      </c>
      <c r="N335" s="289">
        <v>45.839999999999996</v>
      </c>
      <c r="O335" s="95">
        <v>7</v>
      </c>
      <c r="P335" s="289">
        <v>1.68</v>
      </c>
      <c r="Q335" s="95">
        <v>184</v>
      </c>
      <c r="R335" s="289">
        <v>44.16</v>
      </c>
      <c r="S335" s="96"/>
      <c r="T335" s="95"/>
      <c r="U335" s="181"/>
      <c r="V335" s="201" t="s">
        <v>4787</v>
      </c>
      <c r="W335" s="130">
        <v>1</v>
      </c>
      <c r="X335" s="93"/>
      <c r="Y335" s="168" t="s">
        <v>4789</v>
      </c>
      <c r="Z335" s="168" t="s">
        <v>4854</v>
      </c>
      <c r="AA335" s="202" t="s">
        <v>4789</v>
      </c>
    </row>
    <row r="336" spans="1:27" x14ac:dyDescent="0.3">
      <c r="A336" s="91">
        <v>40302547</v>
      </c>
      <c r="B336" s="93" t="s">
        <v>665</v>
      </c>
      <c r="C336" s="289">
        <v>4.9535999999999998</v>
      </c>
      <c r="D336" s="94" t="s">
        <v>430</v>
      </c>
      <c r="E336" s="94">
        <v>0.54</v>
      </c>
      <c r="F336" s="95"/>
      <c r="G336" s="95"/>
      <c r="H336" s="95"/>
      <c r="I336" s="96"/>
      <c r="J336" s="95">
        <v>28011392</v>
      </c>
      <c r="K336" s="89" t="s">
        <v>666</v>
      </c>
      <c r="L336" s="95">
        <v>20</v>
      </c>
      <c r="M336" s="95">
        <v>0</v>
      </c>
      <c r="N336" s="289">
        <v>4.9535999999999998</v>
      </c>
      <c r="O336" s="95"/>
      <c r="P336" s="289"/>
      <c r="Q336" s="95"/>
      <c r="R336" s="289"/>
      <c r="S336" s="96"/>
      <c r="T336" s="95"/>
      <c r="U336" s="181"/>
      <c r="V336" s="201" t="s">
        <v>4787</v>
      </c>
      <c r="W336" s="130">
        <v>1</v>
      </c>
      <c r="X336" s="93"/>
      <c r="Y336" s="168" t="s">
        <v>4789</v>
      </c>
      <c r="Z336" s="168" t="s">
        <v>4854</v>
      </c>
      <c r="AA336" s="202" t="s">
        <v>4789</v>
      </c>
    </row>
    <row r="337" spans="1:27" x14ac:dyDescent="0.3">
      <c r="A337" s="95">
        <v>40302555</v>
      </c>
      <c r="B337" s="89" t="s">
        <v>667</v>
      </c>
      <c r="C337" s="289">
        <v>17.337600000000002</v>
      </c>
      <c r="D337" s="94" t="s">
        <v>419</v>
      </c>
      <c r="E337" s="94">
        <v>3.2669999999999999</v>
      </c>
      <c r="F337" s="95"/>
      <c r="G337" s="95"/>
      <c r="H337" s="95"/>
      <c r="I337" s="96"/>
      <c r="J337" s="95">
        <v>28011651</v>
      </c>
      <c r="K337" s="89" t="s">
        <v>470</v>
      </c>
      <c r="L337" s="95">
        <v>70</v>
      </c>
      <c r="M337" s="95">
        <v>0</v>
      </c>
      <c r="N337" s="289">
        <v>17.337600000000002</v>
      </c>
      <c r="O337" s="95" t="s">
        <v>59</v>
      </c>
      <c r="P337" s="289" t="s">
        <v>59</v>
      </c>
      <c r="Q337" s="95" t="s">
        <v>59</v>
      </c>
      <c r="R337" s="289" t="s">
        <v>59</v>
      </c>
      <c r="S337" s="96"/>
      <c r="T337" s="95"/>
      <c r="U337" s="181"/>
      <c r="V337" s="201" t="s">
        <v>4787</v>
      </c>
      <c r="W337" s="130">
        <v>1</v>
      </c>
      <c r="X337" s="93"/>
      <c r="Y337" s="168" t="s">
        <v>4789</v>
      </c>
      <c r="Z337" s="168" t="s">
        <v>4854</v>
      </c>
      <c r="AA337" s="202" t="s">
        <v>4789</v>
      </c>
    </row>
    <row r="338" spans="1:27" ht="24" x14ac:dyDescent="0.3">
      <c r="A338" s="278">
        <v>40302563</v>
      </c>
      <c r="B338" s="279" t="s">
        <v>668</v>
      </c>
      <c r="C338" s="289">
        <v>14.36544</v>
      </c>
      <c r="D338" s="94" t="s">
        <v>430</v>
      </c>
      <c r="E338" s="94">
        <v>1.413</v>
      </c>
      <c r="F338" s="95"/>
      <c r="G338" s="95"/>
      <c r="H338" s="95"/>
      <c r="I338" s="96"/>
      <c r="J338" s="95">
        <v>28011716</v>
      </c>
      <c r="K338" s="89" t="s">
        <v>669</v>
      </c>
      <c r="L338" s="95">
        <v>58</v>
      </c>
      <c r="M338" s="95">
        <v>0</v>
      </c>
      <c r="N338" s="289">
        <v>14.36544</v>
      </c>
      <c r="O338" s="95"/>
      <c r="P338" s="289"/>
      <c r="Q338" s="95"/>
      <c r="R338" s="289"/>
      <c r="S338" s="96"/>
      <c r="T338" s="95"/>
      <c r="U338" s="181"/>
      <c r="V338" s="201" t="s">
        <v>4787</v>
      </c>
      <c r="W338" s="130">
        <v>1</v>
      </c>
      <c r="X338" s="93"/>
      <c r="Y338" s="168" t="s">
        <v>4789</v>
      </c>
      <c r="Z338" s="168" t="s">
        <v>4854</v>
      </c>
      <c r="AA338" s="202" t="s">
        <v>4789</v>
      </c>
    </row>
    <row r="339" spans="1:27" x14ac:dyDescent="0.3">
      <c r="A339" s="91">
        <v>40302571</v>
      </c>
      <c r="B339" s="93" t="s">
        <v>670</v>
      </c>
      <c r="C339" s="289">
        <v>21.30048</v>
      </c>
      <c r="D339" s="94" t="s">
        <v>419</v>
      </c>
      <c r="E339" s="94">
        <v>3.2669999999999999</v>
      </c>
      <c r="F339" s="95"/>
      <c r="G339" s="95"/>
      <c r="H339" s="95"/>
      <c r="I339" s="96"/>
      <c r="J339" s="95">
        <v>28011783</v>
      </c>
      <c r="K339" s="89" t="s">
        <v>671</v>
      </c>
      <c r="L339" s="95">
        <v>86</v>
      </c>
      <c r="M339" s="95">
        <v>0</v>
      </c>
      <c r="N339" s="289">
        <v>21.30048</v>
      </c>
      <c r="O339" s="95"/>
      <c r="P339" s="289"/>
      <c r="Q339" s="95"/>
      <c r="R339" s="289"/>
      <c r="S339" s="96"/>
      <c r="T339" s="95"/>
      <c r="U339" s="181"/>
      <c r="V339" s="201" t="s">
        <v>4787</v>
      </c>
      <c r="W339" s="130">
        <v>1</v>
      </c>
      <c r="X339" s="93"/>
      <c r="Y339" s="168" t="s">
        <v>4789</v>
      </c>
      <c r="Z339" s="168" t="s">
        <v>4854</v>
      </c>
      <c r="AA339" s="202" t="s">
        <v>4789</v>
      </c>
    </row>
    <row r="340" spans="1:27" x14ac:dyDescent="0.3">
      <c r="A340" s="91">
        <v>40302580</v>
      </c>
      <c r="B340" s="93" t="s">
        <v>672</v>
      </c>
      <c r="C340" s="289">
        <v>3.4675199999999999</v>
      </c>
      <c r="D340" s="94" t="s">
        <v>430</v>
      </c>
      <c r="E340" s="94">
        <v>0.38700000000000001</v>
      </c>
      <c r="F340" s="95"/>
      <c r="G340" s="95"/>
      <c r="H340" s="95"/>
      <c r="I340" s="96"/>
      <c r="J340" s="95">
        <v>28011414</v>
      </c>
      <c r="K340" s="89" t="s">
        <v>673</v>
      </c>
      <c r="L340" s="95">
        <v>14</v>
      </c>
      <c r="M340" s="95">
        <v>0</v>
      </c>
      <c r="N340" s="289">
        <v>3.4675199999999999</v>
      </c>
      <c r="O340" s="95"/>
      <c r="P340" s="289"/>
      <c r="Q340" s="95"/>
      <c r="R340" s="289"/>
      <c r="S340" s="96"/>
      <c r="T340" s="95"/>
      <c r="U340" s="181"/>
      <c r="V340" s="201" t="s">
        <v>4787</v>
      </c>
      <c r="W340" s="130">
        <v>1</v>
      </c>
      <c r="X340" s="93"/>
      <c r="Y340" s="168" t="s">
        <v>4789</v>
      </c>
      <c r="Z340" s="168" t="s">
        <v>4854</v>
      </c>
      <c r="AA340" s="202" t="s">
        <v>4789</v>
      </c>
    </row>
    <row r="341" spans="1:27" x14ac:dyDescent="0.3">
      <c r="A341" s="95">
        <v>40302598</v>
      </c>
      <c r="B341" s="89" t="s">
        <v>674</v>
      </c>
      <c r="C341" s="289">
        <v>2.4767999999999999</v>
      </c>
      <c r="D341" s="94" t="s">
        <v>430</v>
      </c>
      <c r="E341" s="94">
        <v>0.38700000000000001</v>
      </c>
      <c r="F341" s="95"/>
      <c r="G341" s="95"/>
      <c r="H341" s="95"/>
      <c r="I341" s="96"/>
      <c r="J341" s="95">
        <v>28011422</v>
      </c>
      <c r="K341" s="89" t="s">
        <v>675</v>
      </c>
      <c r="L341" s="95">
        <v>10</v>
      </c>
      <c r="M341" s="95">
        <v>0</v>
      </c>
      <c r="N341" s="289">
        <v>2.4767999999999999</v>
      </c>
      <c r="O341" s="95"/>
      <c r="P341" s="289"/>
      <c r="Q341" s="95"/>
      <c r="R341" s="289"/>
      <c r="S341" s="96"/>
      <c r="T341" s="95"/>
      <c r="U341" s="181"/>
      <c r="V341" s="201" t="s">
        <v>4787</v>
      </c>
      <c r="W341" s="130">
        <v>1</v>
      </c>
      <c r="X341" s="93"/>
      <c r="Y341" s="168" t="s">
        <v>4789</v>
      </c>
      <c r="Z341" s="168" t="s">
        <v>4854</v>
      </c>
      <c r="AA341" s="202" t="s">
        <v>4789</v>
      </c>
    </row>
    <row r="342" spans="1:27" x14ac:dyDescent="0.3">
      <c r="A342" s="278">
        <v>40302601</v>
      </c>
      <c r="B342" s="279" t="s">
        <v>676</v>
      </c>
      <c r="C342" s="289">
        <v>17.585280000000001</v>
      </c>
      <c r="D342" s="94" t="s">
        <v>430</v>
      </c>
      <c r="E342" s="94">
        <v>8.9909999999999997</v>
      </c>
      <c r="F342" s="95"/>
      <c r="G342" s="95"/>
      <c r="H342" s="95"/>
      <c r="I342" s="96"/>
      <c r="J342" s="95">
        <v>28011724</v>
      </c>
      <c r="K342" s="89" t="s">
        <v>677</v>
      </c>
      <c r="L342" s="95">
        <v>71</v>
      </c>
      <c r="M342" s="95">
        <v>0</v>
      </c>
      <c r="N342" s="289">
        <v>17.585280000000001</v>
      </c>
      <c r="O342" s="95"/>
      <c r="P342" s="289"/>
      <c r="Q342" s="95"/>
      <c r="R342" s="289"/>
      <c r="S342" s="96"/>
      <c r="T342" s="95"/>
      <c r="U342" s="181"/>
      <c r="V342" s="201" t="s">
        <v>4787</v>
      </c>
      <c r="W342" s="130">
        <v>1</v>
      </c>
      <c r="X342" s="93"/>
      <c r="Y342" s="168" t="s">
        <v>4789</v>
      </c>
      <c r="Z342" s="168" t="s">
        <v>4854</v>
      </c>
      <c r="AA342" s="202" t="s">
        <v>4789</v>
      </c>
    </row>
    <row r="343" spans="1:27" ht="24" x14ac:dyDescent="0.3">
      <c r="A343" s="91">
        <v>40302610</v>
      </c>
      <c r="B343" s="93" t="s">
        <v>678</v>
      </c>
      <c r="C343" s="288">
        <v>82.8</v>
      </c>
      <c r="D343" s="90" t="s">
        <v>430</v>
      </c>
      <c r="E343" s="90">
        <v>8.9909999999999997</v>
      </c>
      <c r="F343" s="91"/>
      <c r="G343" s="91"/>
      <c r="H343" s="91"/>
      <c r="I343" s="92"/>
      <c r="J343" s="91">
        <v>40302610</v>
      </c>
      <c r="K343" s="93" t="s">
        <v>679</v>
      </c>
      <c r="L343" s="91">
        <f>N343/0.24</f>
        <v>345</v>
      </c>
      <c r="M343" s="91">
        <v>0</v>
      </c>
      <c r="N343" s="288">
        <v>82.8</v>
      </c>
      <c r="O343" s="91">
        <v>0.3</v>
      </c>
      <c r="P343" s="288">
        <v>7.0000000000000007E-2</v>
      </c>
      <c r="Q343" s="91">
        <v>344.7</v>
      </c>
      <c r="R343" s="288">
        <v>82.73</v>
      </c>
      <c r="S343" s="92"/>
      <c r="T343" s="91"/>
      <c r="U343" s="180"/>
      <c r="V343" s="201" t="s">
        <v>4857</v>
      </c>
      <c r="W343" s="130">
        <v>1</v>
      </c>
      <c r="X343" s="93"/>
      <c r="Y343" s="168" t="s">
        <v>4845</v>
      </c>
      <c r="Z343" s="168" t="s">
        <v>4854</v>
      </c>
      <c r="AA343" s="202" t="s">
        <v>4845</v>
      </c>
    </row>
    <row r="344" spans="1:27" ht="24" x14ac:dyDescent="0.3">
      <c r="A344" s="91">
        <v>40302628</v>
      </c>
      <c r="B344" s="93" t="s">
        <v>680</v>
      </c>
      <c r="C344" s="289">
        <v>19.814399999999999</v>
      </c>
      <c r="D344" s="94" t="s">
        <v>419</v>
      </c>
      <c r="E344" s="94">
        <v>2.097</v>
      </c>
      <c r="F344" s="95"/>
      <c r="G344" s="95"/>
      <c r="H344" s="95"/>
      <c r="I344" s="96"/>
      <c r="J344" s="95">
        <v>28010701</v>
      </c>
      <c r="K344" s="89" t="s">
        <v>681</v>
      </c>
      <c r="L344" s="95">
        <v>80</v>
      </c>
      <c r="M344" s="95">
        <v>0</v>
      </c>
      <c r="N344" s="289">
        <v>19.814399999999999</v>
      </c>
      <c r="O344" s="95"/>
      <c r="P344" s="289"/>
      <c r="Q344" s="95"/>
      <c r="R344" s="289"/>
      <c r="S344" s="96"/>
      <c r="T344" s="95"/>
      <c r="U344" s="181"/>
      <c r="V344" s="201" t="s">
        <v>4787</v>
      </c>
      <c r="W344" s="130">
        <v>1</v>
      </c>
      <c r="X344" s="93"/>
      <c r="Y344" s="168" t="s">
        <v>4789</v>
      </c>
      <c r="Z344" s="168" t="s">
        <v>4854</v>
      </c>
      <c r="AA344" s="202" t="s">
        <v>4789</v>
      </c>
    </row>
    <row r="345" spans="1:27" s="116" customFormat="1" x14ac:dyDescent="0.3">
      <c r="A345" s="95">
        <v>40302636</v>
      </c>
      <c r="B345" s="89" t="s">
        <v>682</v>
      </c>
      <c r="C345" s="289">
        <v>2.4767999999999999</v>
      </c>
      <c r="D345" s="94" t="s">
        <v>430</v>
      </c>
      <c r="E345" s="94">
        <v>0.70199999999999996</v>
      </c>
      <c r="F345" s="95"/>
      <c r="G345" s="95"/>
      <c r="H345" s="95"/>
      <c r="I345" s="96"/>
      <c r="J345" s="95">
        <v>28011090</v>
      </c>
      <c r="K345" s="89" t="s">
        <v>683</v>
      </c>
      <c r="L345" s="95">
        <v>10</v>
      </c>
      <c r="M345" s="95">
        <v>0</v>
      </c>
      <c r="N345" s="289">
        <v>2.4767999999999999</v>
      </c>
      <c r="O345" s="95"/>
      <c r="P345" s="289"/>
      <c r="Q345" s="95"/>
      <c r="R345" s="289"/>
      <c r="S345" s="96"/>
      <c r="T345" s="95"/>
      <c r="U345" s="181"/>
      <c r="V345" s="201" t="s">
        <v>4787</v>
      </c>
      <c r="W345" s="130">
        <v>1</v>
      </c>
      <c r="X345" s="93"/>
      <c r="Y345" s="168" t="s">
        <v>4789</v>
      </c>
      <c r="Z345" s="168" t="s">
        <v>4854</v>
      </c>
      <c r="AA345" s="202" t="s">
        <v>4789</v>
      </c>
    </row>
    <row r="346" spans="1:27" x14ac:dyDescent="0.3">
      <c r="A346" s="278">
        <v>40302644</v>
      </c>
      <c r="B346" s="279" t="s">
        <v>684</v>
      </c>
      <c r="C346" s="289">
        <v>19.814399999999999</v>
      </c>
      <c r="D346" s="94" t="s">
        <v>419</v>
      </c>
      <c r="E346" s="94">
        <v>2.097</v>
      </c>
      <c r="F346" s="95"/>
      <c r="G346" s="95"/>
      <c r="H346" s="95"/>
      <c r="I346" s="96"/>
      <c r="J346" s="95">
        <v>28011589</v>
      </c>
      <c r="K346" s="89" t="s">
        <v>685</v>
      </c>
      <c r="L346" s="95">
        <v>80</v>
      </c>
      <c r="M346" s="95">
        <v>0</v>
      </c>
      <c r="N346" s="289">
        <v>19.814399999999999</v>
      </c>
      <c r="O346" s="95"/>
      <c r="P346" s="289"/>
      <c r="Q346" s="95"/>
      <c r="R346" s="289"/>
      <c r="S346" s="96"/>
      <c r="T346" s="95"/>
      <c r="U346" s="181"/>
      <c r="V346" s="201" t="s">
        <v>4787</v>
      </c>
      <c r="W346" s="130">
        <v>1</v>
      </c>
      <c r="X346" s="93"/>
      <c r="Y346" s="168" t="s">
        <v>4789</v>
      </c>
      <c r="Z346" s="168" t="s">
        <v>4854</v>
      </c>
      <c r="AA346" s="202" t="s">
        <v>4789</v>
      </c>
    </row>
    <row r="347" spans="1:27" x14ac:dyDescent="0.3">
      <c r="A347" s="91">
        <v>40302652</v>
      </c>
      <c r="B347" s="93" t="s">
        <v>686</v>
      </c>
      <c r="C347" s="289">
        <v>4.9535999999999998</v>
      </c>
      <c r="D347" s="94" t="s">
        <v>419</v>
      </c>
      <c r="E347" s="94">
        <v>1.764</v>
      </c>
      <c r="F347" s="95"/>
      <c r="G347" s="95"/>
      <c r="H347" s="95"/>
      <c r="I347" s="96"/>
      <c r="J347" s="95">
        <v>28011597</v>
      </c>
      <c r="K347" s="89" t="s">
        <v>687</v>
      </c>
      <c r="L347" s="95">
        <v>20</v>
      </c>
      <c r="M347" s="95">
        <v>0</v>
      </c>
      <c r="N347" s="289">
        <v>4.9535999999999998</v>
      </c>
      <c r="O347" s="95"/>
      <c r="P347" s="289"/>
      <c r="Q347" s="95"/>
      <c r="R347" s="289"/>
      <c r="S347" s="96"/>
      <c r="T347" s="95"/>
      <c r="U347" s="181"/>
      <c r="V347" s="201" t="s">
        <v>4787</v>
      </c>
      <c r="W347" s="130">
        <v>1</v>
      </c>
      <c r="X347" s="93"/>
      <c r="Y347" s="168" t="s">
        <v>4789</v>
      </c>
      <c r="Z347" s="168" t="s">
        <v>4854</v>
      </c>
      <c r="AA347" s="202" t="s">
        <v>4789</v>
      </c>
    </row>
    <row r="348" spans="1:27" x14ac:dyDescent="0.3">
      <c r="A348" s="91">
        <v>40302679</v>
      </c>
      <c r="B348" s="93" t="s">
        <v>688</v>
      </c>
      <c r="C348" s="289">
        <v>7.4303999999999997</v>
      </c>
      <c r="D348" s="94" t="s">
        <v>419</v>
      </c>
      <c r="E348" s="94">
        <v>1.764</v>
      </c>
      <c r="F348" s="95"/>
      <c r="G348" s="95"/>
      <c r="H348" s="95"/>
      <c r="I348" s="96"/>
      <c r="J348" s="95">
        <v>28011643</v>
      </c>
      <c r="K348" s="89" t="s">
        <v>689</v>
      </c>
      <c r="L348" s="95">
        <v>30</v>
      </c>
      <c r="M348" s="95">
        <v>0</v>
      </c>
      <c r="N348" s="289">
        <v>7.4303999999999997</v>
      </c>
      <c r="O348" s="95"/>
      <c r="P348" s="289"/>
      <c r="Q348" s="95"/>
      <c r="R348" s="289"/>
      <c r="S348" s="96"/>
      <c r="T348" s="95"/>
      <c r="U348" s="181"/>
      <c r="V348" s="201" t="s">
        <v>4787</v>
      </c>
      <c r="W348" s="130">
        <v>1</v>
      </c>
      <c r="X348" s="93"/>
      <c r="Y348" s="168" t="s">
        <v>4789</v>
      </c>
      <c r="Z348" s="168" t="s">
        <v>4854</v>
      </c>
      <c r="AA348" s="202" t="s">
        <v>4789</v>
      </c>
    </row>
    <row r="349" spans="1:27" x14ac:dyDescent="0.3">
      <c r="A349" s="95">
        <v>40302695</v>
      </c>
      <c r="B349" s="89" t="s">
        <v>690</v>
      </c>
      <c r="C349" s="289">
        <v>7.4304000000000006</v>
      </c>
      <c r="D349" s="94" t="s">
        <v>430</v>
      </c>
      <c r="E349" s="94">
        <v>0.72</v>
      </c>
      <c r="F349" s="95"/>
      <c r="G349" s="95"/>
      <c r="H349" s="95"/>
      <c r="I349" s="96"/>
      <c r="J349" s="95">
        <v>28011520</v>
      </c>
      <c r="K349" s="89" t="s">
        <v>691</v>
      </c>
      <c r="L349" s="95">
        <v>30</v>
      </c>
      <c r="M349" s="95">
        <v>0</v>
      </c>
      <c r="N349" s="289">
        <v>7.4304000000000006</v>
      </c>
      <c r="O349" s="95"/>
      <c r="P349" s="289"/>
      <c r="Q349" s="95"/>
      <c r="R349" s="289"/>
      <c r="S349" s="96"/>
      <c r="T349" s="95"/>
      <c r="U349" s="181"/>
      <c r="V349" s="201" t="s">
        <v>4787</v>
      </c>
      <c r="W349" s="130">
        <v>1</v>
      </c>
      <c r="X349" s="93"/>
      <c r="Y349" s="168" t="s">
        <v>4789</v>
      </c>
      <c r="Z349" s="168" t="s">
        <v>4854</v>
      </c>
      <c r="AA349" s="202" t="s">
        <v>4789</v>
      </c>
    </row>
    <row r="350" spans="1:27" x14ac:dyDescent="0.3">
      <c r="A350" s="278">
        <v>40302709</v>
      </c>
      <c r="B350" s="279" t="s">
        <v>692</v>
      </c>
      <c r="C350" s="289">
        <v>14.4</v>
      </c>
      <c r="D350" s="94" t="s">
        <v>419</v>
      </c>
      <c r="E350" s="94">
        <v>1.506</v>
      </c>
      <c r="F350" s="95"/>
      <c r="G350" s="95"/>
      <c r="H350" s="95"/>
      <c r="I350" s="96"/>
      <c r="J350" s="95">
        <v>40302709</v>
      </c>
      <c r="K350" s="89" t="s">
        <v>692</v>
      </c>
      <c r="L350" s="95">
        <v>60</v>
      </c>
      <c r="M350" s="95">
        <v>0</v>
      </c>
      <c r="N350" s="289">
        <v>14.4</v>
      </c>
      <c r="O350" s="95">
        <v>3</v>
      </c>
      <c r="P350" s="289">
        <v>0.72</v>
      </c>
      <c r="Q350" s="95">
        <v>57</v>
      </c>
      <c r="R350" s="289">
        <v>13.68</v>
      </c>
      <c r="S350" s="96"/>
      <c r="T350" s="95"/>
      <c r="U350" s="181"/>
      <c r="V350" s="201" t="s">
        <v>4787</v>
      </c>
      <c r="W350" s="130">
        <v>1</v>
      </c>
      <c r="X350" s="93"/>
      <c r="Y350" s="168" t="s">
        <v>4789</v>
      </c>
      <c r="Z350" s="168" t="s">
        <v>4854</v>
      </c>
      <c r="AA350" s="202" t="s">
        <v>4789</v>
      </c>
    </row>
    <row r="351" spans="1:27" ht="24" x14ac:dyDescent="0.3">
      <c r="A351" s="91">
        <v>40302717</v>
      </c>
      <c r="B351" s="93" t="s">
        <v>693</v>
      </c>
      <c r="C351" s="289">
        <v>30.72</v>
      </c>
      <c r="D351" s="94" t="s">
        <v>419</v>
      </c>
      <c r="E351" s="94">
        <v>3.2669999999999999</v>
      </c>
      <c r="F351" s="95"/>
      <c r="G351" s="95"/>
      <c r="H351" s="95"/>
      <c r="I351" s="96"/>
      <c r="J351" s="95">
        <v>40302717</v>
      </c>
      <c r="K351" s="89" t="s">
        <v>694</v>
      </c>
      <c r="L351" s="95">
        <v>128</v>
      </c>
      <c r="M351" s="95">
        <v>0</v>
      </c>
      <c r="N351" s="289">
        <v>30.72</v>
      </c>
      <c r="O351" s="95">
        <v>3</v>
      </c>
      <c r="P351" s="289">
        <v>0.72</v>
      </c>
      <c r="Q351" s="95">
        <v>125</v>
      </c>
      <c r="R351" s="289">
        <v>30</v>
      </c>
      <c r="S351" s="96"/>
      <c r="T351" s="95"/>
      <c r="U351" s="181"/>
      <c r="V351" s="201" t="s">
        <v>75</v>
      </c>
      <c r="W351" s="130"/>
      <c r="X351" s="93" t="s">
        <v>83</v>
      </c>
      <c r="Y351" s="168" t="s">
        <v>6124</v>
      </c>
      <c r="Z351" s="168" t="s">
        <v>6125</v>
      </c>
      <c r="AA351" s="202" t="s">
        <v>6126</v>
      </c>
    </row>
    <row r="352" spans="1:27" ht="24" x14ac:dyDescent="0.3">
      <c r="A352" s="91">
        <v>40302725</v>
      </c>
      <c r="B352" s="93" t="s">
        <v>695</v>
      </c>
      <c r="C352" s="289">
        <v>30.72</v>
      </c>
      <c r="D352" s="94" t="s">
        <v>419</v>
      </c>
      <c r="E352" s="94">
        <v>3.2669999999999999</v>
      </c>
      <c r="F352" s="95"/>
      <c r="G352" s="95"/>
      <c r="H352" s="95"/>
      <c r="I352" s="96"/>
      <c r="J352" s="95">
        <v>40302725</v>
      </c>
      <c r="K352" s="89" t="s">
        <v>696</v>
      </c>
      <c r="L352" s="95">
        <v>128</v>
      </c>
      <c r="M352" s="95">
        <v>0</v>
      </c>
      <c r="N352" s="289">
        <v>30.72</v>
      </c>
      <c r="O352" s="95">
        <v>3</v>
      </c>
      <c r="P352" s="289">
        <v>0.72</v>
      </c>
      <c r="Q352" s="95">
        <v>125</v>
      </c>
      <c r="R352" s="289">
        <v>30</v>
      </c>
      <c r="S352" s="96"/>
      <c r="T352" s="95"/>
      <c r="U352" s="181"/>
      <c r="V352" s="201" t="s">
        <v>75</v>
      </c>
      <c r="W352" s="130"/>
      <c r="X352" s="93" t="s">
        <v>83</v>
      </c>
      <c r="Y352" s="168" t="s">
        <v>6124</v>
      </c>
      <c r="Z352" s="168" t="s">
        <v>6125</v>
      </c>
      <c r="AA352" s="202" t="s">
        <v>6126</v>
      </c>
    </row>
    <row r="353" spans="1:27" ht="24" x14ac:dyDescent="0.3">
      <c r="A353" s="95">
        <v>40302733</v>
      </c>
      <c r="B353" s="89" t="s">
        <v>697</v>
      </c>
      <c r="C353" s="289">
        <v>11.1456</v>
      </c>
      <c r="D353" s="94" t="s">
        <v>419</v>
      </c>
      <c r="E353" s="94">
        <v>3.2669999999999999</v>
      </c>
      <c r="F353" s="95"/>
      <c r="G353" s="95"/>
      <c r="H353" s="95"/>
      <c r="I353" s="96"/>
      <c r="J353" s="95">
        <v>28011023</v>
      </c>
      <c r="K353" s="89" t="s">
        <v>698</v>
      </c>
      <c r="L353" s="95">
        <v>45</v>
      </c>
      <c r="M353" s="95">
        <v>0</v>
      </c>
      <c r="N353" s="289">
        <v>11.1456</v>
      </c>
      <c r="O353" s="95"/>
      <c r="P353" s="289"/>
      <c r="Q353" s="95"/>
      <c r="R353" s="289"/>
      <c r="S353" s="96"/>
      <c r="T353" s="95"/>
      <c r="U353" s="181"/>
      <c r="V353" s="201" t="s">
        <v>4787</v>
      </c>
      <c r="W353" s="130">
        <v>1</v>
      </c>
      <c r="X353" s="93"/>
      <c r="Y353" s="168" t="s">
        <v>4789</v>
      </c>
      <c r="Z353" s="168" t="s">
        <v>4854</v>
      </c>
      <c r="AA353" s="202" t="s">
        <v>4789</v>
      </c>
    </row>
    <row r="354" spans="1:27" x14ac:dyDescent="0.3">
      <c r="A354" s="278">
        <v>40302741</v>
      </c>
      <c r="B354" s="279" t="s">
        <v>699</v>
      </c>
      <c r="C354" s="288">
        <v>259.44</v>
      </c>
      <c r="D354" s="90" t="s">
        <v>433</v>
      </c>
      <c r="E354" s="90">
        <v>27.684000000000001</v>
      </c>
      <c r="F354" s="91"/>
      <c r="G354" s="91"/>
      <c r="H354" s="91"/>
      <c r="I354" s="92"/>
      <c r="J354" s="91">
        <v>40302741</v>
      </c>
      <c r="K354" s="93" t="s">
        <v>699</v>
      </c>
      <c r="L354" s="91">
        <f>O354+Q354</f>
        <v>1081</v>
      </c>
      <c r="M354" s="91">
        <v>0</v>
      </c>
      <c r="N354" s="288">
        <v>259.44</v>
      </c>
      <c r="O354" s="91">
        <v>20</v>
      </c>
      <c r="P354" s="288">
        <v>4.8</v>
      </c>
      <c r="Q354" s="91">
        <v>1061</v>
      </c>
      <c r="R354" s="288">
        <v>254.64</v>
      </c>
      <c r="S354" s="92"/>
      <c r="T354" s="91"/>
      <c r="U354" s="180"/>
      <c r="V354" s="201" t="s">
        <v>4858</v>
      </c>
      <c r="W354" s="130">
        <v>1</v>
      </c>
      <c r="X354" s="93"/>
      <c r="Y354" s="168" t="s">
        <v>4845</v>
      </c>
      <c r="Z354" s="168" t="s">
        <v>4854</v>
      </c>
      <c r="AA354" s="202" t="s">
        <v>4845</v>
      </c>
    </row>
    <row r="355" spans="1:27" ht="36" x14ac:dyDescent="0.3">
      <c r="A355" s="91">
        <v>40302750</v>
      </c>
      <c r="B355" s="93" t="s">
        <v>700</v>
      </c>
      <c r="C355" s="289">
        <v>17.337600000000002</v>
      </c>
      <c r="D355" s="94" t="s">
        <v>419</v>
      </c>
      <c r="E355" s="94">
        <v>3.2669999999999999</v>
      </c>
      <c r="F355" s="95"/>
      <c r="G355" s="95"/>
      <c r="H355" s="95"/>
      <c r="I355" s="96"/>
      <c r="J355" s="95">
        <v>28011104</v>
      </c>
      <c r="K355" s="89" t="s">
        <v>701</v>
      </c>
      <c r="L355" s="95">
        <v>70</v>
      </c>
      <c r="M355" s="95">
        <v>0</v>
      </c>
      <c r="N355" s="289">
        <v>17.337600000000002</v>
      </c>
      <c r="O355" s="95"/>
      <c r="P355" s="289"/>
      <c r="Q355" s="95"/>
      <c r="R355" s="289"/>
      <c r="S355" s="96"/>
      <c r="T355" s="95"/>
      <c r="U355" s="181"/>
      <c r="V355" s="201" t="s">
        <v>4787</v>
      </c>
      <c r="W355" s="130">
        <v>1</v>
      </c>
      <c r="X355" s="93"/>
      <c r="Y355" s="168" t="s">
        <v>4789</v>
      </c>
      <c r="Z355" s="168" t="s">
        <v>4854</v>
      </c>
      <c r="AA355" s="202" t="s">
        <v>4789</v>
      </c>
    </row>
    <row r="356" spans="1:27" s="116" customFormat="1" x14ac:dyDescent="0.3">
      <c r="A356" s="91">
        <v>40302768</v>
      </c>
      <c r="B356" s="93" t="s">
        <v>702</v>
      </c>
      <c r="C356" s="289">
        <v>87.6</v>
      </c>
      <c r="D356" s="94" t="s">
        <v>12</v>
      </c>
      <c r="E356" s="94">
        <v>7.4340000000000002</v>
      </c>
      <c r="F356" s="95"/>
      <c r="G356" s="95"/>
      <c r="H356" s="95"/>
      <c r="I356" s="96"/>
      <c r="J356" s="95">
        <v>40302768</v>
      </c>
      <c r="K356" s="89" t="s">
        <v>702</v>
      </c>
      <c r="L356" s="95">
        <v>365</v>
      </c>
      <c r="M356" s="95">
        <v>0</v>
      </c>
      <c r="N356" s="289">
        <v>87.6</v>
      </c>
      <c r="O356" s="95">
        <v>80</v>
      </c>
      <c r="P356" s="289">
        <v>19.2</v>
      </c>
      <c r="Q356" s="95">
        <v>285</v>
      </c>
      <c r="R356" s="289">
        <v>68.400000000000006</v>
      </c>
      <c r="S356" s="96"/>
      <c r="T356" s="95"/>
      <c r="U356" s="181"/>
      <c r="V356" s="201" t="s">
        <v>4787</v>
      </c>
      <c r="W356" s="130">
        <v>1</v>
      </c>
      <c r="X356" s="93"/>
      <c r="Y356" s="168" t="s">
        <v>4789</v>
      </c>
      <c r="Z356" s="168" t="s">
        <v>4854</v>
      </c>
      <c r="AA356" s="202" t="s">
        <v>4789</v>
      </c>
    </row>
    <row r="357" spans="1:27" ht="24" x14ac:dyDescent="0.3">
      <c r="A357" s="95">
        <v>40302776</v>
      </c>
      <c r="B357" s="89" t="s">
        <v>703</v>
      </c>
      <c r="C357" s="289">
        <v>75.12</v>
      </c>
      <c r="D357" s="94" t="s">
        <v>419</v>
      </c>
      <c r="E357" s="94">
        <v>8.0909999999999993</v>
      </c>
      <c r="F357" s="95"/>
      <c r="G357" s="95"/>
      <c r="H357" s="95"/>
      <c r="I357" s="96"/>
      <c r="J357" s="95">
        <v>40302776</v>
      </c>
      <c r="K357" s="89" t="s">
        <v>703</v>
      </c>
      <c r="L357" s="95">
        <v>313</v>
      </c>
      <c r="M357" s="95">
        <v>0</v>
      </c>
      <c r="N357" s="289">
        <v>75.12</v>
      </c>
      <c r="O357" s="95">
        <v>3</v>
      </c>
      <c r="P357" s="289">
        <v>0.72</v>
      </c>
      <c r="Q357" s="95">
        <v>310</v>
      </c>
      <c r="R357" s="289">
        <v>74.400000000000006</v>
      </c>
      <c r="S357" s="96"/>
      <c r="T357" s="95"/>
      <c r="U357" s="181"/>
      <c r="V357" s="201" t="s">
        <v>4787</v>
      </c>
      <c r="W357" s="130">
        <v>1</v>
      </c>
      <c r="X357" s="93"/>
      <c r="Y357" s="168" t="s">
        <v>4789</v>
      </c>
      <c r="Z357" s="168" t="s">
        <v>4854</v>
      </c>
      <c r="AA357" s="202" t="s">
        <v>4789</v>
      </c>
    </row>
    <row r="358" spans="1:27" ht="24" x14ac:dyDescent="0.3">
      <c r="A358" s="278">
        <v>40302830</v>
      </c>
      <c r="B358" s="279" t="s">
        <v>704</v>
      </c>
      <c r="C358" s="289">
        <v>16.559999999999999</v>
      </c>
      <c r="D358" s="94" t="s">
        <v>430</v>
      </c>
      <c r="E358" s="94">
        <v>1.796</v>
      </c>
      <c r="F358" s="95"/>
      <c r="G358" s="95"/>
      <c r="H358" s="95"/>
      <c r="I358" s="96"/>
      <c r="J358" s="95" t="s">
        <v>705</v>
      </c>
      <c r="K358" s="89" t="s">
        <v>706</v>
      </c>
      <c r="L358" s="95">
        <f>N358/0.24</f>
        <v>69</v>
      </c>
      <c r="M358" s="95">
        <v>0</v>
      </c>
      <c r="N358" s="289">
        <v>16.559999999999999</v>
      </c>
      <c r="O358" s="95">
        <v>0.3</v>
      </c>
      <c r="P358" s="289">
        <v>7.0000000000000007E-2</v>
      </c>
      <c r="Q358" s="95">
        <v>68.7</v>
      </c>
      <c r="R358" s="289">
        <v>16.489999999999998</v>
      </c>
      <c r="S358" s="96"/>
      <c r="T358" s="95"/>
      <c r="U358" s="181"/>
      <c r="V358" s="201" t="s">
        <v>4787</v>
      </c>
      <c r="W358" s="130">
        <v>1</v>
      </c>
      <c r="X358" s="93"/>
      <c r="Y358" s="168" t="s">
        <v>4789</v>
      </c>
      <c r="Z358" s="168" t="s">
        <v>4854</v>
      </c>
      <c r="AA358" s="202" t="s">
        <v>4789</v>
      </c>
    </row>
    <row r="359" spans="1:27" x14ac:dyDescent="0.3">
      <c r="A359" s="91">
        <v>40302881</v>
      </c>
      <c r="B359" s="93" t="s">
        <v>707</v>
      </c>
      <c r="C359" s="288">
        <v>329.58</v>
      </c>
      <c r="D359" s="90" t="s">
        <v>651</v>
      </c>
      <c r="E359" s="90">
        <v>35.475999999999999</v>
      </c>
      <c r="F359" s="91"/>
      <c r="G359" s="91"/>
      <c r="H359" s="91"/>
      <c r="I359" s="92"/>
      <c r="J359" s="91">
        <v>40302881</v>
      </c>
      <c r="K359" s="93" t="s">
        <v>707</v>
      </c>
      <c r="L359" s="91">
        <v>1373</v>
      </c>
      <c r="M359" s="91"/>
      <c r="N359" s="288">
        <v>329.58</v>
      </c>
      <c r="O359" s="91">
        <v>13</v>
      </c>
      <c r="P359" s="288">
        <v>3.2</v>
      </c>
      <c r="Q359" s="91">
        <v>1360</v>
      </c>
      <c r="R359" s="288">
        <v>326.38</v>
      </c>
      <c r="S359" s="92"/>
      <c r="T359" s="91"/>
      <c r="U359" s="180"/>
      <c r="V359" s="201" t="s">
        <v>75</v>
      </c>
      <c r="W359" s="130"/>
      <c r="X359" s="93" t="s">
        <v>709</v>
      </c>
      <c r="Y359" s="168" t="s">
        <v>6133</v>
      </c>
      <c r="Z359" s="168" t="s">
        <v>6130</v>
      </c>
      <c r="AA359" s="202" t="s">
        <v>6131</v>
      </c>
    </row>
    <row r="360" spans="1:27" x14ac:dyDescent="0.3">
      <c r="A360" s="91">
        <v>40302890</v>
      </c>
      <c r="B360" s="93" t="s">
        <v>710</v>
      </c>
      <c r="C360" s="289">
        <v>1089.72</v>
      </c>
      <c r="D360" s="94" t="s">
        <v>17</v>
      </c>
      <c r="E360" s="94">
        <v>105.578</v>
      </c>
      <c r="F360" s="95"/>
      <c r="G360" s="95"/>
      <c r="H360" s="95"/>
      <c r="I360" s="96"/>
      <c r="J360" s="95">
        <v>40302890</v>
      </c>
      <c r="K360" s="89" t="s">
        <v>710</v>
      </c>
      <c r="L360" s="95">
        <v>4540</v>
      </c>
      <c r="M360" s="95"/>
      <c r="N360" s="289">
        <v>1089.72</v>
      </c>
      <c r="O360" s="95">
        <v>493</v>
      </c>
      <c r="P360" s="289">
        <v>118.4</v>
      </c>
      <c r="Q360" s="95">
        <v>4047</v>
      </c>
      <c r="R360" s="289">
        <v>971.32</v>
      </c>
      <c r="S360" s="96"/>
      <c r="T360" s="95"/>
      <c r="U360" s="181"/>
      <c r="V360" s="201" t="s">
        <v>75</v>
      </c>
      <c r="W360" s="130"/>
      <c r="X360" s="93" t="s">
        <v>709</v>
      </c>
      <c r="Y360" s="168" t="s">
        <v>6124</v>
      </c>
      <c r="Z360" s="168" t="s">
        <v>6125</v>
      </c>
      <c r="AA360" s="202" t="s">
        <v>6126</v>
      </c>
    </row>
    <row r="361" spans="1:27" x14ac:dyDescent="0.3">
      <c r="A361" s="91">
        <v>40302903</v>
      </c>
      <c r="B361" s="93" t="s">
        <v>711</v>
      </c>
      <c r="C361" s="288">
        <v>1109.6300000000001</v>
      </c>
      <c r="D361" s="90" t="s">
        <v>17</v>
      </c>
      <c r="E361" s="90">
        <v>107.742</v>
      </c>
      <c r="F361" s="91"/>
      <c r="G361" s="91"/>
      <c r="H361" s="91"/>
      <c r="I361" s="92"/>
      <c r="J361" s="91">
        <v>40302903</v>
      </c>
      <c r="K361" s="93" t="s">
        <v>711</v>
      </c>
      <c r="L361" s="91">
        <v>4623</v>
      </c>
      <c r="M361" s="91"/>
      <c r="N361" s="288">
        <v>1109.6300000000001</v>
      </c>
      <c r="O361" s="91">
        <v>493</v>
      </c>
      <c r="P361" s="288">
        <v>118.4</v>
      </c>
      <c r="Q361" s="91">
        <v>4130</v>
      </c>
      <c r="R361" s="288">
        <v>991.23</v>
      </c>
      <c r="S361" s="92"/>
      <c r="T361" s="91"/>
      <c r="U361" s="180"/>
      <c r="V361" s="201" t="s">
        <v>75</v>
      </c>
      <c r="W361" s="130"/>
      <c r="X361" s="93" t="s">
        <v>709</v>
      </c>
      <c r="Y361" s="168" t="s">
        <v>6124</v>
      </c>
      <c r="Z361" s="168" t="s">
        <v>6125</v>
      </c>
      <c r="AA361" s="202" t="s">
        <v>6126</v>
      </c>
    </row>
    <row r="362" spans="1:27" s="116" customFormat="1" x14ac:dyDescent="0.3">
      <c r="A362" s="278">
        <v>40303012</v>
      </c>
      <c r="B362" s="279" t="s">
        <v>712</v>
      </c>
      <c r="C362" s="289">
        <v>12.96</v>
      </c>
      <c r="D362" s="94" t="s">
        <v>430</v>
      </c>
      <c r="E362" s="94">
        <v>1.413</v>
      </c>
      <c r="F362" s="95"/>
      <c r="G362" s="95"/>
      <c r="H362" s="95"/>
      <c r="I362" s="96"/>
      <c r="J362" s="95">
        <v>40303012</v>
      </c>
      <c r="K362" s="89" t="s">
        <v>712</v>
      </c>
      <c r="L362" s="95">
        <v>54</v>
      </c>
      <c r="M362" s="95">
        <v>0</v>
      </c>
      <c r="N362" s="289">
        <v>12.96</v>
      </c>
      <c r="O362" s="95">
        <v>0.3</v>
      </c>
      <c r="P362" s="289">
        <v>7.0000000000000007E-2</v>
      </c>
      <c r="Q362" s="95">
        <v>53.7</v>
      </c>
      <c r="R362" s="289">
        <v>12.89</v>
      </c>
      <c r="S362" s="96"/>
      <c r="T362" s="95"/>
      <c r="U362" s="181"/>
      <c r="V362" s="201" t="s">
        <v>4787</v>
      </c>
      <c r="W362" s="130">
        <v>1</v>
      </c>
      <c r="X362" s="93"/>
      <c r="Y362" s="168" t="s">
        <v>4789</v>
      </c>
      <c r="Z362" s="168" t="s">
        <v>4854</v>
      </c>
      <c r="AA362" s="202" t="s">
        <v>4789</v>
      </c>
    </row>
    <row r="363" spans="1:27" x14ac:dyDescent="0.3">
      <c r="A363" s="91">
        <v>40303020</v>
      </c>
      <c r="B363" s="93" t="s">
        <v>713</v>
      </c>
      <c r="C363" s="289">
        <v>3.7151999999999998</v>
      </c>
      <c r="D363" s="94" t="s">
        <v>441</v>
      </c>
      <c r="E363" s="94">
        <v>0.42299999999999999</v>
      </c>
      <c r="F363" s="95"/>
      <c r="G363" s="95"/>
      <c r="H363" s="95"/>
      <c r="I363" s="96"/>
      <c r="J363" s="95">
        <v>28030133</v>
      </c>
      <c r="K363" s="89" t="s">
        <v>714</v>
      </c>
      <c r="L363" s="95">
        <v>15</v>
      </c>
      <c r="M363" s="95">
        <v>0</v>
      </c>
      <c r="N363" s="289">
        <v>3.7151999999999998</v>
      </c>
      <c r="O363" s="95"/>
      <c r="P363" s="289"/>
      <c r="Q363" s="95"/>
      <c r="R363" s="289"/>
      <c r="S363" s="96"/>
      <c r="T363" s="95"/>
      <c r="U363" s="181"/>
      <c r="V363" s="201" t="s">
        <v>4787</v>
      </c>
      <c r="W363" s="130">
        <v>1</v>
      </c>
      <c r="X363" s="93"/>
      <c r="Y363" s="168" t="s">
        <v>4789</v>
      </c>
      <c r="Z363" s="168" t="s">
        <v>4854</v>
      </c>
      <c r="AA363" s="202" t="s">
        <v>4789</v>
      </c>
    </row>
    <row r="364" spans="1:27" s="116" customFormat="1" ht="36" x14ac:dyDescent="0.3">
      <c r="A364" s="91">
        <v>40303039</v>
      </c>
      <c r="B364" s="93" t="s">
        <v>715</v>
      </c>
      <c r="C364" s="289">
        <v>12.384</v>
      </c>
      <c r="D364" s="94" t="s">
        <v>441</v>
      </c>
      <c r="E364" s="94">
        <v>1.5840000000000001</v>
      </c>
      <c r="F364" s="95"/>
      <c r="G364" s="95"/>
      <c r="H364" s="95"/>
      <c r="I364" s="96"/>
      <c r="J364" s="95">
        <v>28030010</v>
      </c>
      <c r="K364" s="89" t="s">
        <v>716</v>
      </c>
      <c r="L364" s="95">
        <v>50</v>
      </c>
      <c r="M364" s="95">
        <v>0</v>
      </c>
      <c r="N364" s="289">
        <v>12.384</v>
      </c>
      <c r="O364" s="95"/>
      <c r="P364" s="289"/>
      <c r="Q364" s="95"/>
      <c r="R364" s="289"/>
      <c r="S364" s="96"/>
      <c r="T364" s="95"/>
      <c r="U364" s="181"/>
      <c r="V364" s="201" t="s">
        <v>4787</v>
      </c>
      <c r="W364" s="130">
        <v>1</v>
      </c>
      <c r="X364" s="93"/>
      <c r="Y364" s="168" t="s">
        <v>4789</v>
      </c>
      <c r="Z364" s="168" t="s">
        <v>4854</v>
      </c>
      <c r="AA364" s="202" t="s">
        <v>4789</v>
      </c>
    </row>
    <row r="365" spans="1:27" x14ac:dyDescent="0.3">
      <c r="A365" s="95">
        <v>40303055</v>
      </c>
      <c r="B365" s="89" t="s">
        <v>717</v>
      </c>
      <c r="C365" s="289">
        <v>4.9535999999999998</v>
      </c>
      <c r="D365" s="94" t="s">
        <v>441</v>
      </c>
      <c r="E365" s="94">
        <v>2.7269999999999999</v>
      </c>
      <c r="F365" s="95"/>
      <c r="G365" s="95"/>
      <c r="H365" s="95"/>
      <c r="I365" s="96"/>
      <c r="J365" s="95">
        <v>28030060</v>
      </c>
      <c r="K365" s="89" t="s">
        <v>717</v>
      </c>
      <c r="L365" s="95">
        <v>20</v>
      </c>
      <c r="M365" s="95">
        <v>0</v>
      </c>
      <c r="N365" s="289">
        <v>4.9535999999999998</v>
      </c>
      <c r="O365" s="95"/>
      <c r="P365" s="289"/>
      <c r="Q365" s="95"/>
      <c r="R365" s="289"/>
      <c r="S365" s="96"/>
      <c r="T365" s="95"/>
      <c r="U365" s="181"/>
      <c r="V365" s="201" t="s">
        <v>4787</v>
      </c>
      <c r="W365" s="130">
        <v>1</v>
      </c>
      <c r="X365" s="93"/>
      <c r="Y365" s="168" t="s">
        <v>4789</v>
      </c>
      <c r="Z365" s="168" t="s">
        <v>4854</v>
      </c>
      <c r="AA365" s="202" t="s">
        <v>4789</v>
      </c>
    </row>
    <row r="366" spans="1:27" ht="24" x14ac:dyDescent="0.3">
      <c r="A366" s="278">
        <v>40303063</v>
      </c>
      <c r="B366" s="279" t="s">
        <v>718</v>
      </c>
      <c r="C366" s="289">
        <v>3.4675199999999999</v>
      </c>
      <c r="D366" s="94" t="s">
        <v>441</v>
      </c>
      <c r="E366" s="94">
        <v>0.65700000000000003</v>
      </c>
      <c r="F366" s="95"/>
      <c r="G366" s="95"/>
      <c r="H366" s="95"/>
      <c r="I366" s="96"/>
      <c r="J366" s="95">
        <v>28030087</v>
      </c>
      <c r="K366" s="89" t="s">
        <v>719</v>
      </c>
      <c r="L366" s="95">
        <v>14</v>
      </c>
      <c r="M366" s="95">
        <v>0</v>
      </c>
      <c r="N366" s="289">
        <v>3.4675199999999999</v>
      </c>
      <c r="O366" s="95"/>
      <c r="P366" s="289"/>
      <c r="Q366" s="95"/>
      <c r="R366" s="289"/>
      <c r="S366" s="96"/>
      <c r="T366" s="95"/>
      <c r="U366" s="181"/>
      <c r="V366" s="201" t="s">
        <v>4787</v>
      </c>
      <c r="W366" s="130">
        <v>1</v>
      </c>
      <c r="X366" s="93"/>
      <c r="Y366" s="168" t="s">
        <v>4789</v>
      </c>
      <c r="Z366" s="168" t="s">
        <v>4854</v>
      </c>
      <c r="AA366" s="202" t="s">
        <v>4789</v>
      </c>
    </row>
    <row r="367" spans="1:27" ht="24" x14ac:dyDescent="0.3">
      <c r="A367" s="91">
        <v>40303071</v>
      </c>
      <c r="B367" s="93" t="s">
        <v>720</v>
      </c>
      <c r="C367" s="289">
        <v>2.4767999999999999</v>
      </c>
      <c r="D367" s="94" t="s">
        <v>441</v>
      </c>
      <c r="E367" s="94">
        <v>0.42299999999999999</v>
      </c>
      <c r="F367" s="95"/>
      <c r="G367" s="95"/>
      <c r="H367" s="95"/>
      <c r="I367" s="96"/>
      <c r="J367" s="95">
        <v>28030095</v>
      </c>
      <c r="K367" s="89" t="s">
        <v>721</v>
      </c>
      <c r="L367" s="95">
        <v>10</v>
      </c>
      <c r="M367" s="95">
        <v>0</v>
      </c>
      <c r="N367" s="289">
        <v>2.4767999999999999</v>
      </c>
      <c r="O367" s="95"/>
      <c r="P367" s="289"/>
      <c r="Q367" s="95"/>
      <c r="R367" s="289"/>
      <c r="S367" s="96"/>
      <c r="T367" s="95"/>
      <c r="U367" s="181"/>
      <c r="V367" s="201" t="s">
        <v>4787</v>
      </c>
      <c r="W367" s="130">
        <v>1</v>
      </c>
      <c r="X367" s="93"/>
      <c r="Y367" s="168" t="s">
        <v>4789</v>
      </c>
      <c r="Z367" s="168" t="s">
        <v>4854</v>
      </c>
      <c r="AA367" s="202" t="s">
        <v>4789</v>
      </c>
    </row>
    <row r="368" spans="1:27" x14ac:dyDescent="0.3">
      <c r="A368" s="91">
        <v>40303080</v>
      </c>
      <c r="B368" s="93" t="s">
        <v>722</v>
      </c>
      <c r="C368" s="289">
        <v>2.4767999999999999</v>
      </c>
      <c r="D368" s="94" t="s">
        <v>441</v>
      </c>
      <c r="E368" s="94">
        <v>0.65700000000000003</v>
      </c>
      <c r="F368" s="95"/>
      <c r="G368" s="95"/>
      <c r="H368" s="95"/>
      <c r="I368" s="96"/>
      <c r="J368" s="95">
        <v>28030109</v>
      </c>
      <c r="K368" s="89" t="s">
        <v>723</v>
      </c>
      <c r="L368" s="95">
        <v>10</v>
      </c>
      <c r="M368" s="95">
        <v>0</v>
      </c>
      <c r="N368" s="289">
        <v>2.4767999999999999</v>
      </c>
      <c r="O368" s="95"/>
      <c r="P368" s="289"/>
      <c r="Q368" s="95"/>
      <c r="R368" s="289"/>
      <c r="S368" s="96"/>
      <c r="T368" s="95"/>
      <c r="U368" s="181"/>
      <c r="V368" s="201" t="s">
        <v>4787</v>
      </c>
      <c r="W368" s="130">
        <v>1</v>
      </c>
      <c r="X368" s="93"/>
      <c r="Y368" s="168" t="s">
        <v>4789</v>
      </c>
      <c r="Z368" s="168" t="s">
        <v>4854</v>
      </c>
      <c r="AA368" s="202" t="s">
        <v>4789</v>
      </c>
    </row>
    <row r="369" spans="1:27" x14ac:dyDescent="0.3">
      <c r="A369" s="95">
        <v>40303098</v>
      </c>
      <c r="B369" s="89" t="s">
        <v>724</v>
      </c>
      <c r="C369" s="289">
        <v>2.4767999999999999</v>
      </c>
      <c r="D369" s="94" t="s">
        <v>441</v>
      </c>
      <c r="E369" s="94">
        <v>0.42299999999999999</v>
      </c>
      <c r="F369" s="95"/>
      <c r="G369" s="95"/>
      <c r="H369" s="95"/>
      <c r="I369" s="96"/>
      <c r="J369" s="95">
        <v>28030117</v>
      </c>
      <c r="K369" s="89" t="s">
        <v>725</v>
      </c>
      <c r="L369" s="95">
        <v>10</v>
      </c>
      <c r="M369" s="95">
        <v>0</v>
      </c>
      <c r="N369" s="289">
        <v>2.4767999999999999</v>
      </c>
      <c r="O369" s="95"/>
      <c r="P369" s="289"/>
      <c r="Q369" s="95"/>
      <c r="R369" s="289"/>
      <c r="S369" s="96"/>
      <c r="T369" s="95"/>
      <c r="U369" s="181"/>
      <c r="V369" s="201" t="s">
        <v>4787</v>
      </c>
      <c r="W369" s="130">
        <v>1</v>
      </c>
      <c r="X369" s="93"/>
      <c r="Y369" s="168" t="s">
        <v>4789</v>
      </c>
      <c r="Z369" s="168" t="s">
        <v>4854</v>
      </c>
      <c r="AA369" s="202" t="s">
        <v>4789</v>
      </c>
    </row>
    <row r="370" spans="1:27" x14ac:dyDescent="0.3">
      <c r="A370" s="278">
        <v>40303101</v>
      </c>
      <c r="B370" s="279" t="s">
        <v>726</v>
      </c>
      <c r="C370" s="289">
        <v>2.4767999999999999</v>
      </c>
      <c r="D370" s="94" t="s">
        <v>441</v>
      </c>
      <c r="E370" s="94">
        <v>0.42299999999999999</v>
      </c>
      <c r="F370" s="95"/>
      <c r="G370" s="95"/>
      <c r="H370" s="95"/>
      <c r="I370" s="96"/>
      <c r="J370" s="95">
        <v>28030125</v>
      </c>
      <c r="K370" s="89" t="s">
        <v>727</v>
      </c>
      <c r="L370" s="95">
        <v>10</v>
      </c>
      <c r="M370" s="95">
        <v>0</v>
      </c>
      <c r="N370" s="289">
        <v>2.4767999999999999</v>
      </c>
      <c r="O370" s="95"/>
      <c r="P370" s="289"/>
      <c r="Q370" s="95"/>
      <c r="R370" s="289"/>
      <c r="S370" s="96"/>
      <c r="T370" s="95"/>
      <c r="U370" s="181"/>
      <c r="V370" s="201" t="s">
        <v>4787</v>
      </c>
      <c r="W370" s="130">
        <v>1</v>
      </c>
      <c r="X370" s="93"/>
      <c r="Y370" s="168" t="s">
        <v>4789</v>
      </c>
      <c r="Z370" s="168" t="s">
        <v>4854</v>
      </c>
      <c r="AA370" s="202" t="s">
        <v>4789</v>
      </c>
    </row>
    <row r="371" spans="1:27" ht="24" x14ac:dyDescent="0.3">
      <c r="A371" s="91">
        <v>40303110</v>
      </c>
      <c r="B371" s="93" t="s">
        <v>728</v>
      </c>
      <c r="C371" s="289">
        <v>4.9535999999999998</v>
      </c>
      <c r="D371" s="94" t="s">
        <v>441</v>
      </c>
      <c r="E371" s="94">
        <v>0.92700000000000005</v>
      </c>
      <c r="F371" s="95"/>
      <c r="G371" s="95"/>
      <c r="H371" s="95"/>
      <c r="I371" s="96"/>
      <c r="J371" s="95">
        <v>28030141</v>
      </c>
      <c r="K371" s="89" t="s">
        <v>729</v>
      </c>
      <c r="L371" s="95">
        <v>20</v>
      </c>
      <c r="M371" s="95">
        <v>0</v>
      </c>
      <c r="N371" s="289">
        <v>4.9535999999999998</v>
      </c>
      <c r="O371" s="95"/>
      <c r="P371" s="289"/>
      <c r="Q371" s="95"/>
      <c r="R371" s="289"/>
      <c r="S371" s="96"/>
      <c r="T371" s="95"/>
      <c r="U371" s="181"/>
      <c r="V371" s="201" t="s">
        <v>4787</v>
      </c>
      <c r="W371" s="130">
        <v>3</v>
      </c>
      <c r="X371" s="93"/>
      <c r="Y371" s="168" t="s">
        <v>4789</v>
      </c>
      <c r="Z371" s="168" t="s">
        <v>4854</v>
      </c>
      <c r="AA371" s="202" t="s">
        <v>4789</v>
      </c>
    </row>
    <row r="372" spans="1:27" ht="24" x14ac:dyDescent="0.3">
      <c r="A372" s="91">
        <v>40303128</v>
      </c>
      <c r="B372" s="93" t="s">
        <v>730</v>
      </c>
      <c r="C372" s="289">
        <v>4.9535999999999998</v>
      </c>
      <c r="D372" s="94" t="s">
        <v>441</v>
      </c>
      <c r="E372" s="94">
        <v>0.92700000000000005</v>
      </c>
      <c r="F372" s="95"/>
      <c r="G372" s="95"/>
      <c r="H372" s="95"/>
      <c r="I372" s="96"/>
      <c r="J372" s="95">
        <v>28030150</v>
      </c>
      <c r="K372" s="89" t="s">
        <v>731</v>
      </c>
      <c r="L372" s="95">
        <v>20</v>
      </c>
      <c r="M372" s="95">
        <v>0</v>
      </c>
      <c r="N372" s="289">
        <v>4.9535999999999998</v>
      </c>
      <c r="O372" s="95"/>
      <c r="P372" s="289"/>
      <c r="Q372" s="95"/>
      <c r="R372" s="289"/>
      <c r="S372" s="96"/>
      <c r="T372" s="95"/>
      <c r="U372" s="181"/>
      <c r="V372" s="201" t="s">
        <v>4787</v>
      </c>
      <c r="W372" s="130">
        <v>3</v>
      </c>
      <c r="X372" s="93"/>
      <c r="Y372" s="168" t="s">
        <v>4789</v>
      </c>
      <c r="Z372" s="168" t="s">
        <v>4854</v>
      </c>
      <c r="AA372" s="202" t="s">
        <v>4789</v>
      </c>
    </row>
    <row r="373" spans="1:27" x14ac:dyDescent="0.3">
      <c r="A373" s="95">
        <v>40303136</v>
      </c>
      <c r="B373" s="89" t="s">
        <v>732</v>
      </c>
      <c r="C373" s="289">
        <v>2.4767999999999999</v>
      </c>
      <c r="D373" s="94" t="s">
        <v>441</v>
      </c>
      <c r="E373" s="94">
        <v>0.92700000000000005</v>
      </c>
      <c r="F373" s="95"/>
      <c r="G373" s="95"/>
      <c r="H373" s="95"/>
      <c r="I373" s="96"/>
      <c r="J373" s="95">
        <v>28030176</v>
      </c>
      <c r="K373" s="89" t="s">
        <v>733</v>
      </c>
      <c r="L373" s="95">
        <v>10</v>
      </c>
      <c r="M373" s="95">
        <v>0</v>
      </c>
      <c r="N373" s="289">
        <v>2.4767999999999999</v>
      </c>
      <c r="O373" s="95"/>
      <c r="P373" s="289"/>
      <c r="Q373" s="95"/>
      <c r="R373" s="289"/>
      <c r="S373" s="96"/>
      <c r="T373" s="95"/>
      <c r="U373" s="181"/>
      <c r="V373" s="201" t="s">
        <v>4787</v>
      </c>
      <c r="W373" s="130">
        <v>1</v>
      </c>
      <c r="X373" s="93"/>
      <c r="Y373" s="168" t="s">
        <v>4789</v>
      </c>
      <c r="Z373" s="168" t="s">
        <v>4854</v>
      </c>
      <c r="AA373" s="202" t="s">
        <v>4789</v>
      </c>
    </row>
    <row r="374" spans="1:27" ht="24" x14ac:dyDescent="0.3">
      <c r="A374" s="278">
        <v>40303144</v>
      </c>
      <c r="B374" s="279" t="s">
        <v>734</v>
      </c>
      <c r="C374" s="289">
        <v>6.1920000000000002</v>
      </c>
      <c r="D374" s="94" t="s">
        <v>441</v>
      </c>
      <c r="E374" s="94">
        <v>0.92700000000000005</v>
      </c>
      <c r="F374" s="95"/>
      <c r="G374" s="95"/>
      <c r="H374" s="95"/>
      <c r="I374" s="96"/>
      <c r="J374" s="95">
        <v>28030184</v>
      </c>
      <c r="K374" s="89" t="s">
        <v>735</v>
      </c>
      <c r="L374" s="95">
        <v>25</v>
      </c>
      <c r="M374" s="95">
        <v>0</v>
      </c>
      <c r="N374" s="289">
        <v>6.1920000000000002</v>
      </c>
      <c r="O374" s="95"/>
      <c r="P374" s="289"/>
      <c r="Q374" s="95"/>
      <c r="R374" s="289"/>
      <c r="S374" s="96"/>
      <c r="T374" s="95"/>
      <c r="U374" s="181"/>
      <c r="V374" s="201" t="s">
        <v>4787</v>
      </c>
      <c r="W374" s="130">
        <v>1</v>
      </c>
      <c r="X374" s="93"/>
      <c r="Y374" s="168" t="s">
        <v>4789</v>
      </c>
      <c r="Z374" s="168" t="s">
        <v>4854</v>
      </c>
      <c r="AA374" s="202" t="s">
        <v>4789</v>
      </c>
    </row>
    <row r="375" spans="1:27" x14ac:dyDescent="0.3">
      <c r="A375" s="91">
        <v>40303152</v>
      </c>
      <c r="B375" s="93" t="s">
        <v>736</v>
      </c>
      <c r="C375" s="289">
        <v>2.4767999999999999</v>
      </c>
      <c r="D375" s="94" t="s">
        <v>441</v>
      </c>
      <c r="E375" s="94">
        <v>0.42299999999999999</v>
      </c>
      <c r="F375" s="95"/>
      <c r="G375" s="95"/>
      <c r="H375" s="95"/>
      <c r="I375" s="96"/>
      <c r="J375" s="95">
        <v>28030249</v>
      </c>
      <c r="K375" s="89" t="s">
        <v>737</v>
      </c>
      <c r="L375" s="95">
        <v>10</v>
      </c>
      <c r="M375" s="95">
        <v>0</v>
      </c>
      <c r="N375" s="289">
        <v>2.4767999999999999</v>
      </c>
      <c r="O375" s="95"/>
      <c r="P375" s="289"/>
      <c r="Q375" s="95"/>
      <c r="R375" s="289"/>
      <c r="S375" s="96"/>
      <c r="T375" s="95"/>
      <c r="U375" s="181"/>
      <c r="V375" s="201" t="s">
        <v>4787</v>
      </c>
      <c r="W375" s="130">
        <v>1</v>
      </c>
      <c r="X375" s="93"/>
      <c r="Y375" s="168" t="s">
        <v>4789</v>
      </c>
      <c r="Z375" s="168" t="s">
        <v>4854</v>
      </c>
      <c r="AA375" s="202" t="s">
        <v>4789</v>
      </c>
    </row>
    <row r="376" spans="1:27" x14ac:dyDescent="0.3">
      <c r="A376" s="91">
        <v>40303160</v>
      </c>
      <c r="B376" s="93" t="s">
        <v>738</v>
      </c>
      <c r="C376" s="289">
        <v>3.4675199999999999</v>
      </c>
      <c r="D376" s="94" t="s">
        <v>441</v>
      </c>
      <c r="E376" s="94">
        <v>0.42299999999999999</v>
      </c>
      <c r="F376" s="95"/>
      <c r="G376" s="95"/>
      <c r="H376" s="95"/>
      <c r="I376" s="96"/>
      <c r="J376" s="95">
        <v>28030206</v>
      </c>
      <c r="K376" s="89" t="s">
        <v>739</v>
      </c>
      <c r="L376" s="95">
        <v>14</v>
      </c>
      <c r="M376" s="95">
        <v>0</v>
      </c>
      <c r="N376" s="289">
        <v>3.4675199999999999</v>
      </c>
      <c r="O376" s="95"/>
      <c r="P376" s="289"/>
      <c r="Q376" s="95"/>
      <c r="R376" s="289"/>
      <c r="S376" s="96"/>
      <c r="T376" s="95"/>
      <c r="U376" s="181"/>
      <c r="V376" s="201" t="s">
        <v>4787</v>
      </c>
      <c r="W376" s="130">
        <v>1</v>
      </c>
      <c r="X376" s="93"/>
      <c r="Y376" s="168" t="s">
        <v>4789</v>
      </c>
      <c r="Z376" s="168" t="s">
        <v>4854</v>
      </c>
      <c r="AA376" s="202" t="s">
        <v>4789</v>
      </c>
    </row>
    <row r="377" spans="1:27" x14ac:dyDescent="0.3">
      <c r="A377" s="95">
        <v>40303179</v>
      </c>
      <c r="B377" s="89" t="s">
        <v>740</v>
      </c>
      <c r="C377" s="289">
        <v>25.44</v>
      </c>
      <c r="D377" s="94" t="s">
        <v>441</v>
      </c>
      <c r="E377" s="94">
        <v>2.7269999999999999</v>
      </c>
      <c r="F377" s="95"/>
      <c r="G377" s="95"/>
      <c r="H377" s="95"/>
      <c r="I377" s="96"/>
      <c r="J377" s="95">
        <v>40303179</v>
      </c>
      <c r="K377" s="89" t="s">
        <v>740</v>
      </c>
      <c r="L377" s="95">
        <v>106</v>
      </c>
      <c r="M377" s="95">
        <v>0</v>
      </c>
      <c r="N377" s="289">
        <v>25.44</v>
      </c>
      <c r="O377" s="95">
        <v>1</v>
      </c>
      <c r="P377" s="289">
        <v>0.24</v>
      </c>
      <c r="Q377" s="95">
        <v>105</v>
      </c>
      <c r="R377" s="289">
        <v>25.2</v>
      </c>
      <c r="S377" s="96"/>
      <c r="T377" s="95"/>
      <c r="U377" s="181"/>
      <c r="V377" s="201" t="s">
        <v>4787</v>
      </c>
      <c r="W377" s="130">
        <v>1</v>
      </c>
      <c r="X377" s="93"/>
      <c r="Y377" s="168" t="s">
        <v>4789</v>
      </c>
      <c r="Z377" s="168" t="s">
        <v>4854</v>
      </c>
      <c r="AA377" s="202" t="s">
        <v>4789</v>
      </c>
    </row>
    <row r="378" spans="1:27" x14ac:dyDescent="0.3">
      <c r="A378" s="278">
        <v>40303187</v>
      </c>
      <c r="B378" s="279" t="s">
        <v>741</v>
      </c>
      <c r="C378" s="289">
        <v>3.4675199999999999</v>
      </c>
      <c r="D378" s="94" t="s">
        <v>441</v>
      </c>
      <c r="E378" s="94">
        <v>0.42299999999999999</v>
      </c>
      <c r="F378" s="95"/>
      <c r="G378" s="95"/>
      <c r="H378" s="95"/>
      <c r="I378" s="96"/>
      <c r="J378" s="95">
        <v>28030052</v>
      </c>
      <c r="K378" s="89" t="s">
        <v>742</v>
      </c>
      <c r="L378" s="95">
        <v>14</v>
      </c>
      <c r="M378" s="95">
        <v>0</v>
      </c>
      <c r="N378" s="289">
        <v>3.4675199999999999</v>
      </c>
      <c r="O378" s="95"/>
      <c r="P378" s="289"/>
      <c r="Q378" s="95"/>
      <c r="R378" s="289"/>
      <c r="S378" s="96"/>
      <c r="T378" s="95"/>
      <c r="U378" s="181"/>
      <c r="V378" s="201" t="s">
        <v>4787</v>
      </c>
      <c r="W378" s="130">
        <v>1</v>
      </c>
      <c r="X378" s="93"/>
      <c r="Y378" s="168" t="s">
        <v>4789</v>
      </c>
      <c r="Z378" s="168" t="s">
        <v>4854</v>
      </c>
      <c r="AA378" s="202" t="s">
        <v>4789</v>
      </c>
    </row>
    <row r="379" spans="1:27" x14ac:dyDescent="0.3">
      <c r="A379" s="91">
        <v>40303250</v>
      </c>
      <c r="B379" s="93" t="s">
        <v>743</v>
      </c>
      <c r="C379" s="289">
        <v>17.47</v>
      </c>
      <c r="D379" s="94" t="s">
        <v>744</v>
      </c>
      <c r="E379" s="94">
        <v>1.893</v>
      </c>
      <c r="F379" s="95"/>
      <c r="G379" s="95"/>
      <c r="H379" s="95"/>
      <c r="I379" s="96"/>
      <c r="J379" s="95">
        <v>40303250</v>
      </c>
      <c r="K379" s="89" t="s">
        <v>743</v>
      </c>
      <c r="L379" s="95">
        <v>72</v>
      </c>
      <c r="M379" s="95"/>
      <c r="N379" s="289">
        <v>17.47</v>
      </c>
      <c r="O379" s="95">
        <v>0.25</v>
      </c>
      <c r="P379" s="289">
        <v>0.06</v>
      </c>
      <c r="Q379" s="95">
        <v>72</v>
      </c>
      <c r="R379" s="289">
        <v>17.41</v>
      </c>
      <c r="S379" s="96"/>
      <c r="T379" s="95"/>
      <c r="U379" s="181"/>
      <c r="V379" s="201" t="s">
        <v>4787</v>
      </c>
      <c r="W379" s="130">
        <v>1</v>
      </c>
      <c r="X379" s="93"/>
      <c r="Y379" s="168" t="s">
        <v>4789</v>
      </c>
      <c r="Z379" s="168" t="s">
        <v>4854</v>
      </c>
      <c r="AA379" s="202" t="s">
        <v>4789</v>
      </c>
    </row>
    <row r="380" spans="1:27" x14ac:dyDescent="0.3">
      <c r="A380" s="91">
        <v>40303268</v>
      </c>
      <c r="B380" s="93" t="s">
        <v>745</v>
      </c>
      <c r="C380" s="289">
        <v>4.9535999999999998</v>
      </c>
      <c r="D380" s="94"/>
      <c r="E380" s="94"/>
      <c r="F380" s="95"/>
      <c r="G380" s="95"/>
      <c r="H380" s="95"/>
      <c r="I380" s="96"/>
      <c r="J380" s="95">
        <v>28030230</v>
      </c>
      <c r="K380" s="89" t="s">
        <v>745</v>
      </c>
      <c r="L380" s="95">
        <v>20</v>
      </c>
      <c r="M380" s="95"/>
      <c r="N380" s="289">
        <v>4.9535999999999998</v>
      </c>
      <c r="O380" s="95"/>
      <c r="P380" s="289"/>
      <c r="Q380" s="95"/>
      <c r="R380" s="289"/>
      <c r="S380" s="96"/>
      <c r="T380" s="95"/>
      <c r="U380" s="181"/>
      <c r="V380" s="201" t="s">
        <v>4787</v>
      </c>
      <c r="W380" s="130">
        <v>1</v>
      </c>
      <c r="X380" s="93"/>
      <c r="Y380" s="168" t="s">
        <v>4789</v>
      </c>
      <c r="Z380" s="168" t="s">
        <v>4854</v>
      </c>
      <c r="AA380" s="202" t="s">
        <v>4789</v>
      </c>
    </row>
    <row r="381" spans="1:27" x14ac:dyDescent="0.3">
      <c r="A381" s="95">
        <v>40304019</v>
      </c>
      <c r="B381" s="89" t="s">
        <v>746</v>
      </c>
      <c r="C381" s="289">
        <v>16.594559999999998</v>
      </c>
      <c r="D381" s="94" t="s">
        <v>441</v>
      </c>
      <c r="E381" s="94">
        <v>1.8540000000000001</v>
      </c>
      <c r="F381" s="95"/>
      <c r="G381" s="95"/>
      <c r="H381" s="95"/>
      <c r="I381" s="96"/>
      <c r="J381" s="95">
        <v>28041003</v>
      </c>
      <c r="K381" s="89" t="s">
        <v>747</v>
      </c>
      <c r="L381" s="95">
        <v>67</v>
      </c>
      <c r="M381" s="95">
        <v>0</v>
      </c>
      <c r="N381" s="289">
        <v>16.594559999999998</v>
      </c>
      <c r="O381" s="95"/>
      <c r="P381" s="289"/>
      <c r="Q381" s="95"/>
      <c r="R381" s="289"/>
      <c r="S381" s="96"/>
      <c r="T381" s="95"/>
      <c r="U381" s="181"/>
      <c r="V381" s="201" t="s">
        <v>4787</v>
      </c>
      <c r="W381" s="130">
        <v>1</v>
      </c>
      <c r="X381" s="93"/>
      <c r="Y381" s="168" t="s">
        <v>4789</v>
      </c>
      <c r="Z381" s="168" t="s">
        <v>4854</v>
      </c>
      <c r="AA381" s="202" t="s">
        <v>4789</v>
      </c>
    </row>
    <row r="382" spans="1:27" x14ac:dyDescent="0.3">
      <c r="A382" s="278">
        <v>40304027</v>
      </c>
      <c r="B382" s="279" t="s">
        <v>748</v>
      </c>
      <c r="C382" s="289">
        <v>9.9071999999999996</v>
      </c>
      <c r="D382" s="94" t="s">
        <v>430</v>
      </c>
      <c r="E382" s="94">
        <v>1.35</v>
      </c>
      <c r="F382" s="95"/>
      <c r="G382" s="95"/>
      <c r="H382" s="95"/>
      <c r="I382" s="96"/>
      <c r="J382" s="95">
        <v>28040040</v>
      </c>
      <c r="K382" s="89" t="s">
        <v>749</v>
      </c>
      <c r="L382" s="95">
        <v>40</v>
      </c>
      <c r="M382" s="95">
        <v>0</v>
      </c>
      <c r="N382" s="289">
        <v>9.9071999999999996</v>
      </c>
      <c r="O382" s="95"/>
      <c r="P382" s="289"/>
      <c r="Q382" s="95"/>
      <c r="R382" s="289"/>
      <c r="S382" s="96"/>
      <c r="T382" s="95"/>
      <c r="U382" s="181"/>
      <c r="V382" s="201" t="s">
        <v>4787</v>
      </c>
      <c r="W382" s="130">
        <v>1</v>
      </c>
      <c r="X382" s="93"/>
      <c r="Y382" s="168" t="s">
        <v>4789</v>
      </c>
      <c r="Z382" s="168" t="s">
        <v>4854</v>
      </c>
      <c r="AA382" s="202" t="s">
        <v>4789</v>
      </c>
    </row>
    <row r="383" spans="1:27" x14ac:dyDescent="0.3">
      <c r="A383" s="91">
        <v>40304035</v>
      </c>
      <c r="B383" s="93" t="s">
        <v>750</v>
      </c>
      <c r="C383" s="289">
        <v>23.03424</v>
      </c>
      <c r="D383" s="94" t="s">
        <v>433</v>
      </c>
      <c r="E383" s="94">
        <v>3.6539999999999999</v>
      </c>
      <c r="F383" s="95"/>
      <c r="G383" s="95"/>
      <c r="H383" s="95"/>
      <c r="I383" s="96"/>
      <c r="J383" s="95">
        <v>28040031</v>
      </c>
      <c r="K383" s="89" t="s">
        <v>751</v>
      </c>
      <c r="L383" s="95">
        <v>93</v>
      </c>
      <c r="M383" s="95">
        <v>0</v>
      </c>
      <c r="N383" s="289">
        <v>23.03424</v>
      </c>
      <c r="O383" s="95"/>
      <c r="P383" s="289"/>
      <c r="Q383" s="95"/>
      <c r="R383" s="289"/>
      <c r="S383" s="96"/>
      <c r="T383" s="95"/>
      <c r="U383" s="181"/>
      <c r="V383" s="201" t="s">
        <v>4787</v>
      </c>
      <c r="W383" s="130">
        <v>1</v>
      </c>
      <c r="X383" s="93"/>
      <c r="Y383" s="168" t="s">
        <v>4789</v>
      </c>
      <c r="Z383" s="168" t="s">
        <v>4854</v>
      </c>
      <c r="AA383" s="202" t="s">
        <v>4789</v>
      </c>
    </row>
    <row r="384" spans="1:27" x14ac:dyDescent="0.3">
      <c r="A384" s="91">
        <v>40304043</v>
      </c>
      <c r="B384" s="93" t="s">
        <v>752</v>
      </c>
      <c r="C384" s="289">
        <v>33.436799999999998</v>
      </c>
      <c r="D384" s="94" t="s">
        <v>419</v>
      </c>
      <c r="E384" s="94">
        <v>3.2040000000000002</v>
      </c>
      <c r="F384" s="95"/>
      <c r="G384" s="95"/>
      <c r="H384" s="95"/>
      <c r="I384" s="96"/>
      <c r="J384" s="95">
        <v>28040058</v>
      </c>
      <c r="K384" s="89" t="s">
        <v>753</v>
      </c>
      <c r="L384" s="95">
        <v>135</v>
      </c>
      <c r="M384" s="95">
        <v>0</v>
      </c>
      <c r="N384" s="289">
        <v>33.436799999999998</v>
      </c>
      <c r="O384" s="95"/>
      <c r="P384" s="289"/>
      <c r="Q384" s="95"/>
      <c r="R384" s="289"/>
      <c r="S384" s="96"/>
      <c r="T384" s="95"/>
      <c r="U384" s="181"/>
      <c r="V384" s="201" t="s">
        <v>4787</v>
      </c>
      <c r="W384" s="130">
        <v>1</v>
      </c>
      <c r="X384" s="93"/>
      <c r="Y384" s="168" t="s">
        <v>4789</v>
      </c>
      <c r="Z384" s="168" t="s">
        <v>4854</v>
      </c>
      <c r="AA384" s="202" t="s">
        <v>4789</v>
      </c>
    </row>
    <row r="385" spans="1:27" ht="36" x14ac:dyDescent="0.3">
      <c r="A385" s="95">
        <v>40304051</v>
      </c>
      <c r="B385" s="89" t="s">
        <v>754</v>
      </c>
      <c r="C385" s="289">
        <v>9.9071999999999996</v>
      </c>
      <c r="D385" s="94" t="s">
        <v>441</v>
      </c>
      <c r="E385" s="94">
        <v>0.83699999999999997</v>
      </c>
      <c r="F385" s="95"/>
      <c r="G385" s="95"/>
      <c r="H385" s="95"/>
      <c r="I385" s="96"/>
      <c r="J385" s="95">
        <v>28040082</v>
      </c>
      <c r="K385" s="89" t="s">
        <v>755</v>
      </c>
      <c r="L385" s="95">
        <v>40</v>
      </c>
      <c r="M385" s="95">
        <v>0</v>
      </c>
      <c r="N385" s="289">
        <v>9.9071999999999996</v>
      </c>
      <c r="O385" s="95"/>
      <c r="P385" s="289"/>
      <c r="Q385" s="95"/>
      <c r="R385" s="289"/>
      <c r="S385" s="96"/>
      <c r="T385" s="95"/>
      <c r="U385" s="181"/>
      <c r="V385" s="201" t="s">
        <v>4787</v>
      </c>
      <c r="W385" s="130">
        <v>1</v>
      </c>
      <c r="X385" s="93"/>
      <c r="Y385" s="168" t="s">
        <v>4789</v>
      </c>
      <c r="Z385" s="168" t="s">
        <v>4854</v>
      </c>
      <c r="AA385" s="202" t="s">
        <v>4789</v>
      </c>
    </row>
    <row r="386" spans="1:27" x14ac:dyDescent="0.3">
      <c r="A386" s="278">
        <v>40304060</v>
      </c>
      <c r="B386" s="279" t="s">
        <v>756</v>
      </c>
      <c r="C386" s="289">
        <v>19.814399999999999</v>
      </c>
      <c r="D386" s="94" t="s">
        <v>441</v>
      </c>
      <c r="E386" s="94">
        <v>3.6539999999999999</v>
      </c>
      <c r="F386" s="95"/>
      <c r="G386" s="95"/>
      <c r="H386" s="95"/>
      <c r="I386" s="96"/>
      <c r="J386" s="95">
        <v>28040090</v>
      </c>
      <c r="K386" s="89" t="s">
        <v>756</v>
      </c>
      <c r="L386" s="95">
        <v>80</v>
      </c>
      <c r="M386" s="95">
        <v>0</v>
      </c>
      <c r="N386" s="289">
        <v>19.814399999999999</v>
      </c>
      <c r="O386" s="95"/>
      <c r="P386" s="289"/>
      <c r="Q386" s="95"/>
      <c r="R386" s="289"/>
      <c r="S386" s="96"/>
      <c r="T386" s="95"/>
      <c r="U386" s="181"/>
      <c r="V386" s="201" t="s">
        <v>4787</v>
      </c>
      <c r="W386" s="130">
        <v>1</v>
      </c>
      <c r="X386" s="93"/>
      <c r="Y386" s="168" t="s">
        <v>4789</v>
      </c>
      <c r="Z386" s="168" t="s">
        <v>4854</v>
      </c>
      <c r="AA386" s="202" t="s">
        <v>4789</v>
      </c>
    </row>
    <row r="387" spans="1:27" ht="24" x14ac:dyDescent="0.3">
      <c r="A387" s="91">
        <v>40304078</v>
      </c>
      <c r="B387" s="93" t="s">
        <v>757</v>
      </c>
      <c r="C387" s="289">
        <v>24.768000000000001</v>
      </c>
      <c r="D387" s="94" t="s">
        <v>651</v>
      </c>
      <c r="E387" s="94">
        <v>14.742000000000001</v>
      </c>
      <c r="F387" s="95"/>
      <c r="G387" s="95"/>
      <c r="H387" s="95"/>
      <c r="I387" s="96"/>
      <c r="J387" s="95">
        <v>28041011</v>
      </c>
      <c r="K387" s="89" t="s">
        <v>758</v>
      </c>
      <c r="L387" s="95">
        <v>100</v>
      </c>
      <c r="M387" s="95">
        <v>0</v>
      </c>
      <c r="N387" s="289">
        <v>24.768000000000001</v>
      </c>
      <c r="O387" s="95"/>
      <c r="P387" s="289"/>
      <c r="Q387" s="95"/>
      <c r="R387" s="289"/>
      <c r="S387" s="96"/>
      <c r="T387" s="95"/>
      <c r="U387" s="181"/>
      <c r="V387" s="201" t="s">
        <v>4787</v>
      </c>
      <c r="W387" s="130">
        <v>1</v>
      </c>
      <c r="X387" s="93"/>
      <c r="Y387" s="168" t="s">
        <v>4789</v>
      </c>
      <c r="Z387" s="168" t="s">
        <v>4854</v>
      </c>
      <c r="AA387" s="202" t="s">
        <v>4789</v>
      </c>
    </row>
    <row r="388" spans="1:27" ht="24" x14ac:dyDescent="0.3">
      <c r="A388" s="91">
        <v>40304086</v>
      </c>
      <c r="B388" s="93" t="s">
        <v>759</v>
      </c>
      <c r="C388" s="289">
        <v>49.536000000000001</v>
      </c>
      <c r="D388" s="94" t="s">
        <v>419</v>
      </c>
      <c r="E388" s="94">
        <v>7.4340000000000002</v>
      </c>
      <c r="F388" s="95"/>
      <c r="G388" s="95"/>
      <c r="H388" s="95"/>
      <c r="I388" s="96"/>
      <c r="J388" s="95">
        <v>28041186</v>
      </c>
      <c r="K388" s="89" t="s">
        <v>760</v>
      </c>
      <c r="L388" s="95">
        <v>200</v>
      </c>
      <c r="M388" s="95">
        <v>0</v>
      </c>
      <c r="N388" s="289">
        <v>49.536000000000001</v>
      </c>
      <c r="O388" s="95"/>
      <c r="P388" s="289"/>
      <c r="Q388" s="95"/>
      <c r="R388" s="289"/>
      <c r="S388" s="96"/>
      <c r="T388" s="95"/>
      <c r="U388" s="181"/>
      <c r="V388" s="201" t="s">
        <v>4787</v>
      </c>
      <c r="W388" s="130">
        <v>9</v>
      </c>
      <c r="X388" s="93"/>
      <c r="Y388" s="168" t="s">
        <v>4789</v>
      </c>
      <c r="Z388" s="168" t="s">
        <v>4854</v>
      </c>
      <c r="AA388" s="202" t="s">
        <v>4789</v>
      </c>
    </row>
    <row r="389" spans="1:27" ht="36" x14ac:dyDescent="0.3">
      <c r="A389" s="95">
        <v>40304094</v>
      </c>
      <c r="B389" s="89" t="s">
        <v>761</v>
      </c>
      <c r="C389" s="289">
        <v>12.384</v>
      </c>
      <c r="D389" s="94" t="s">
        <v>419</v>
      </c>
      <c r="E389" s="94">
        <v>1.35</v>
      </c>
      <c r="F389" s="95"/>
      <c r="G389" s="95"/>
      <c r="H389" s="95"/>
      <c r="I389" s="96"/>
      <c r="J389" s="95">
        <v>28040120</v>
      </c>
      <c r="K389" s="89" t="s">
        <v>762</v>
      </c>
      <c r="L389" s="95">
        <v>50</v>
      </c>
      <c r="M389" s="95">
        <v>0</v>
      </c>
      <c r="N389" s="289">
        <v>12.384</v>
      </c>
      <c r="O389" s="95"/>
      <c r="P389" s="289"/>
      <c r="Q389" s="95"/>
      <c r="R389" s="289"/>
      <c r="S389" s="96"/>
      <c r="T389" s="95"/>
      <c r="U389" s="181"/>
      <c r="V389" s="201" t="s">
        <v>4787</v>
      </c>
      <c r="W389" s="130">
        <v>5</v>
      </c>
      <c r="X389" s="93"/>
      <c r="Y389" s="168" t="s">
        <v>4789</v>
      </c>
      <c r="Z389" s="168" t="s">
        <v>4854</v>
      </c>
      <c r="AA389" s="202" t="s">
        <v>4789</v>
      </c>
    </row>
    <row r="390" spans="1:27" x14ac:dyDescent="0.3">
      <c r="A390" s="278">
        <v>40304108</v>
      </c>
      <c r="B390" s="279" t="s">
        <v>763</v>
      </c>
      <c r="C390" s="289">
        <v>4.9535999999999998</v>
      </c>
      <c r="D390" s="94" t="s">
        <v>430</v>
      </c>
      <c r="E390" s="94">
        <v>0.63</v>
      </c>
      <c r="F390" s="95"/>
      <c r="G390" s="95"/>
      <c r="H390" s="95"/>
      <c r="I390" s="96"/>
      <c r="J390" s="95">
        <v>28040155</v>
      </c>
      <c r="K390" s="89" t="s">
        <v>763</v>
      </c>
      <c r="L390" s="95">
        <v>20</v>
      </c>
      <c r="M390" s="95">
        <v>0</v>
      </c>
      <c r="N390" s="289">
        <v>4.9535999999999998</v>
      </c>
      <c r="O390" s="95"/>
      <c r="P390" s="289"/>
      <c r="Q390" s="95"/>
      <c r="R390" s="289"/>
      <c r="S390" s="96"/>
      <c r="T390" s="95"/>
      <c r="U390" s="181"/>
      <c r="V390" s="201" t="s">
        <v>4787</v>
      </c>
      <c r="W390" s="130">
        <v>1</v>
      </c>
      <c r="X390" s="93"/>
      <c r="Y390" s="168" t="s">
        <v>4789</v>
      </c>
      <c r="Z390" s="168" t="s">
        <v>4854</v>
      </c>
      <c r="AA390" s="202" t="s">
        <v>4789</v>
      </c>
    </row>
    <row r="391" spans="1:27" ht="72" x14ac:dyDescent="0.3">
      <c r="A391" s="91">
        <v>40304116</v>
      </c>
      <c r="B391" s="93" t="s">
        <v>764</v>
      </c>
      <c r="C391" s="289">
        <v>6.68736</v>
      </c>
      <c r="D391" s="94" t="s">
        <v>419</v>
      </c>
      <c r="E391" s="94">
        <v>1.35</v>
      </c>
      <c r="F391" s="95"/>
      <c r="G391" s="95"/>
      <c r="H391" s="95"/>
      <c r="I391" s="96"/>
      <c r="J391" s="95">
        <v>28040163</v>
      </c>
      <c r="K391" s="89" t="s">
        <v>765</v>
      </c>
      <c r="L391" s="95">
        <v>27</v>
      </c>
      <c r="M391" s="95">
        <v>0</v>
      </c>
      <c r="N391" s="289">
        <v>6.68736</v>
      </c>
      <c r="O391" s="95"/>
      <c r="P391" s="289"/>
      <c r="Q391" s="95"/>
      <c r="R391" s="289"/>
      <c r="S391" s="96"/>
      <c r="T391" s="95"/>
      <c r="U391" s="181"/>
      <c r="V391" s="201" t="s">
        <v>4787</v>
      </c>
      <c r="W391" s="130">
        <v>1</v>
      </c>
      <c r="X391" s="93"/>
      <c r="Y391" s="168" t="s">
        <v>4789</v>
      </c>
      <c r="Z391" s="168" t="s">
        <v>4854</v>
      </c>
      <c r="AA391" s="202" t="s">
        <v>4789</v>
      </c>
    </row>
    <row r="392" spans="1:27" x14ac:dyDescent="0.3">
      <c r="A392" s="91">
        <v>40304132</v>
      </c>
      <c r="B392" s="93" t="s">
        <v>766</v>
      </c>
      <c r="C392" s="289">
        <v>2.4767999999999999</v>
      </c>
      <c r="D392" s="94" t="s">
        <v>441</v>
      </c>
      <c r="E392" s="94">
        <v>0.38700000000000001</v>
      </c>
      <c r="F392" s="95"/>
      <c r="G392" s="95"/>
      <c r="H392" s="95"/>
      <c r="I392" s="96"/>
      <c r="J392" s="95">
        <v>28040198</v>
      </c>
      <c r="K392" s="89" t="s">
        <v>767</v>
      </c>
      <c r="L392" s="95">
        <v>10</v>
      </c>
      <c r="M392" s="95">
        <v>0</v>
      </c>
      <c r="N392" s="289">
        <v>2.4767999999999999</v>
      </c>
      <c r="O392" s="95"/>
      <c r="P392" s="289"/>
      <c r="Q392" s="95"/>
      <c r="R392" s="289"/>
      <c r="S392" s="96"/>
      <c r="T392" s="95"/>
      <c r="U392" s="181"/>
      <c r="V392" s="201" t="s">
        <v>4787</v>
      </c>
      <c r="W392" s="130">
        <v>1</v>
      </c>
      <c r="X392" s="93"/>
      <c r="Y392" s="168" t="s">
        <v>4789</v>
      </c>
      <c r="Z392" s="168" t="s">
        <v>4854</v>
      </c>
      <c r="AA392" s="202" t="s">
        <v>4789</v>
      </c>
    </row>
    <row r="393" spans="1:27" x14ac:dyDescent="0.3">
      <c r="A393" s="95">
        <v>40304140</v>
      </c>
      <c r="B393" s="89" t="s">
        <v>768</v>
      </c>
      <c r="C393" s="289">
        <v>13.127039999999999</v>
      </c>
      <c r="D393" s="94" t="s">
        <v>419</v>
      </c>
      <c r="E393" s="94">
        <v>5.0039999999999996</v>
      </c>
      <c r="F393" s="95"/>
      <c r="G393" s="95"/>
      <c r="H393" s="95"/>
      <c r="I393" s="96"/>
      <c r="J393" s="95">
        <v>28040309</v>
      </c>
      <c r="K393" s="89" t="s">
        <v>769</v>
      </c>
      <c r="L393" s="95">
        <v>53</v>
      </c>
      <c r="M393" s="95">
        <v>0</v>
      </c>
      <c r="N393" s="289">
        <v>13.127039999999999</v>
      </c>
      <c r="O393" s="95"/>
      <c r="P393" s="289"/>
      <c r="Q393" s="95"/>
      <c r="R393" s="289"/>
      <c r="S393" s="96"/>
      <c r="T393" s="95"/>
      <c r="U393" s="181"/>
      <c r="V393" s="201" t="s">
        <v>4787</v>
      </c>
      <c r="W393" s="130">
        <v>1</v>
      </c>
      <c r="X393" s="93"/>
      <c r="Y393" s="168" t="s">
        <v>4789</v>
      </c>
      <c r="Z393" s="168" t="s">
        <v>4854</v>
      </c>
      <c r="AA393" s="202" t="s">
        <v>4789</v>
      </c>
    </row>
    <row r="394" spans="1:27" x14ac:dyDescent="0.3">
      <c r="A394" s="278">
        <v>40304159</v>
      </c>
      <c r="B394" s="279" t="s">
        <v>770</v>
      </c>
      <c r="C394" s="289">
        <v>7.4303999999999997</v>
      </c>
      <c r="D394" s="94" t="s">
        <v>419</v>
      </c>
      <c r="E394" s="94">
        <v>5.0039999999999996</v>
      </c>
      <c r="F394" s="95"/>
      <c r="G394" s="95"/>
      <c r="H394" s="95"/>
      <c r="I394" s="96"/>
      <c r="J394" s="95">
        <v>28040201</v>
      </c>
      <c r="K394" s="89" t="s">
        <v>770</v>
      </c>
      <c r="L394" s="95">
        <v>30</v>
      </c>
      <c r="M394" s="95">
        <v>0</v>
      </c>
      <c r="N394" s="289">
        <v>7.4303999999999997</v>
      </c>
      <c r="O394" s="95"/>
      <c r="P394" s="289"/>
      <c r="Q394" s="95"/>
      <c r="R394" s="289"/>
      <c r="S394" s="96"/>
      <c r="T394" s="95"/>
      <c r="U394" s="181"/>
      <c r="V394" s="201" t="s">
        <v>4787</v>
      </c>
      <c r="W394" s="130">
        <v>1</v>
      </c>
      <c r="X394" s="93"/>
      <c r="Y394" s="168" t="s">
        <v>4789</v>
      </c>
      <c r="Z394" s="168" t="s">
        <v>4854</v>
      </c>
      <c r="AA394" s="202" t="s">
        <v>4789</v>
      </c>
    </row>
    <row r="395" spans="1:27" x14ac:dyDescent="0.3">
      <c r="A395" s="91">
        <v>40304167</v>
      </c>
      <c r="B395" s="93" t="s">
        <v>771</v>
      </c>
      <c r="C395" s="289">
        <v>9.9071999999999996</v>
      </c>
      <c r="D395" s="94" t="s">
        <v>419</v>
      </c>
      <c r="E395" s="94">
        <v>5.0039999999999996</v>
      </c>
      <c r="F395" s="95"/>
      <c r="G395" s="95"/>
      <c r="H395" s="95"/>
      <c r="I395" s="96"/>
      <c r="J395" s="95">
        <v>28040260</v>
      </c>
      <c r="K395" s="89" t="s">
        <v>771</v>
      </c>
      <c r="L395" s="95">
        <v>40</v>
      </c>
      <c r="M395" s="95">
        <v>0</v>
      </c>
      <c r="N395" s="289">
        <v>9.9071999999999996</v>
      </c>
      <c r="O395" s="95"/>
      <c r="P395" s="289"/>
      <c r="Q395" s="95"/>
      <c r="R395" s="289"/>
      <c r="S395" s="96"/>
      <c r="T395" s="95"/>
      <c r="U395" s="181"/>
      <c r="V395" s="201" t="s">
        <v>4787</v>
      </c>
      <c r="W395" s="130">
        <v>1</v>
      </c>
      <c r="X395" s="93"/>
      <c r="Y395" s="168" t="s">
        <v>4789</v>
      </c>
      <c r="Z395" s="168" t="s">
        <v>4854</v>
      </c>
      <c r="AA395" s="202" t="s">
        <v>4789</v>
      </c>
    </row>
    <row r="396" spans="1:27" x14ac:dyDescent="0.3">
      <c r="A396" s="91">
        <v>40304175</v>
      </c>
      <c r="B396" s="93" t="s">
        <v>772</v>
      </c>
      <c r="C396" s="289">
        <v>7.4303999999999997</v>
      </c>
      <c r="D396" s="94" t="s">
        <v>419</v>
      </c>
      <c r="E396" s="94">
        <v>5.0039999999999996</v>
      </c>
      <c r="F396" s="95"/>
      <c r="G396" s="95"/>
      <c r="H396" s="95"/>
      <c r="I396" s="96"/>
      <c r="J396" s="95">
        <v>28040210</v>
      </c>
      <c r="K396" s="89" t="s">
        <v>772</v>
      </c>
      <c r="L396" s="95">
        <v>30</v>
      </c>
      <c r="M396" s="95">
        <v>0</v>
      </c>
      <c r="N396" s="289">
        <v>7.4303999999999997</v>
      </c>
      <c r="O396" s="95"/>
      <c r="P396" s="289"/>
      <c r="Q396" s="95"/>
      <c r="R396" s="289"/>
      <c r="S396" s="96"/>
      <c r="T396" s="95"/>
      <c r="U396" s="181"/>
      <c r="V396" s="201" t="s">
        <v>4787</v>
      </c>
      <c r="W396" s="130">
        <v>1</v>
      </c>
      <c r="X396" s="93"/>
      <c r="Y396" s="168" t="s">
        <v>4789</v>
      </c>
      <c r="Z396" s="168" t="s">
        <v>4854</v>
      </c>
      <c r="AA396" s="202" t="s">
        <v>4789</v>
      </c>
    </row>
    <row r="397" spans="1:27" x14ac:dyDescent="0.3">
      <c r="A397" s="95">
        <v>40304183</v>
      </c>
      <c r="B397" s="89" t="s">
        <v>773</v>
      </c>
      <c r="C397" s="289">
        <v>9.9071999999999996</v>
      </c>
      <c r="D397" s="94" t="s">
        <v>419</v>
      </c>
      <c r="E397" s="94">
        <v>5.0039999999999996</v>
      </c>
      <c r="F397" s="95"/>
      <c r="G397" s="95"/>
      <c r="H397" s="95"/>
      <c r="I397" s="96"/>
      <c r="J397" s="95">
        <v>28040236</v>
      </c>
      <c r="K397" s="89" t="s">
        <v>773</v>
      </c>
      <c r="L397" s="95">
        <v>40</v>
      </c>
      <c r="M397" s="95">
        <v>0</v>
      </c>
      <c r="N397" s="289">
        <v>9.9071999999999996</v>
      </c>
      <c r="O397" s="95"/>
      <c r="P397" s="289"/>
      <c r="Q397" s="95"/>
      <c r="R397" s="289"/>
      <c r="S397" s="96"/>
      <c r="T397" s="95"/>
      <c r="U397" s="181"/>
      <c r="V397" s="201" t="s">
        <v>4787</v>
      </c>
      <c r="W397" s="130">
        <v>1</v>
      </c>
      <c r="X397" s="93"/>
      <c r="Y397" s="168" t="s">
        <v>4789</v>
      </c>
      <c r="Z397" s="168" t="s">
        <v>4854</v>
      </c>
      <c r="AA397" s="202" t="s">
        <v>4789</v>
      </c>
    </row>
    <row r="398" spans="1:27" x14ac:dyDescent="0.3">
      <c r="A398" s="278">
        <v>40304191</v>
      </c>
      <c r="B398" s="279" t="s">
        <v>774</v>
      </c>
      <c r="C398" s="288">
        <v>105.38159999999999</v>
      </c>
      <c r="D398" s="90" t="s">
        <v>419</v>
      </c>
      <c r="E398" s="90">
        <v>11.385</v>
      </c>
      <c r="F398" s="91"/>
      <c r="G398" s="91"/>
      <c r="H398" s="91"/>
      <c r="I398" s="92"/>
      <c r="J398" s="91">
        <v>40304191</v>
      </c>
      <c r="K398" s="93" t="s">
        <v>774</v>
      </c>
      <c r="L398" s="91">
        <f>SUM(O398,Q398)</f>
        <v>439.09000000000003</v>
      </c>
      <c r="M398" s="91">
        <v>0</v>
      </c>
      <c r="N398" s="288">
        <v>105.38159999999999</v>
      </c>
      <c r="O398" s="91">
        <v>2.67</v>
      </c>
      <c r="P398" s="288">
        <v>0.64079999999999993</v>
      </c>
      <c r="Q398" s="91">
        <v>436.42</v>
      </c>
      <c r="R398" s="288">
        <v>104.74079999999999</v>
      </c>
      <c r="S398" s="92"/>
      <c r="T398" s="91"/>
      <c r="U398" s="180"/>
      <c r="V398" s="201" t="s">
        <v>4787</v>
      </c>
      <c r="W398" s="130">
        <v>1</v>
      </c>
      <c r="X398" s="93"/>
      <c r="Y398" s="168" t="s">
        <v>4789</v>
      </c>
      <c r="Z398" s="168" t="s">
        <v>4854</v>
      </c>
      <c r="AA398" s="202" t="s">
        <v>4789</v>
      </c>
    </row>
    <row r="399" spans="1:27" x14ac:dyDescent="0.3">
      <c r="A399" s="91">
        <v>40304205</v>
      </c>
      <c r="B399" s="93" t="s">
        <v>775</v>
      </c>
      <c r="C399" s="289">
        <v>13.127039999999999</v>
      </c>
      <c r="D399" s="94" t="s">
        <v>419</v>
      </c>
      <c r="E399" s="94">
        <v>11.385</v>
      </c>
      <c r="F399" s="95"/>
      <c r="G399" s="95"/>
      <c r="H399" s="95"/>
      <c r="I399" s="96"/>
      <c r="J399" s="95">
        <v>28040252</v>
      </c>
      <c r="K399" s="89" t="s">
        <v>775</v>
      </c>
      <c r="L399" s="95">
        <v>53</v>
      </c>
      <c r="M399" s="95">
        <v>0</v>
      </c>
      <c r="N399" s="289">
        <v>13.127039999999999</v>
      </c>
      <c r="O399" s="95"/>
      <c r="P399" s="289"/>
      <c r="Q399" s="95"/>
      <c r="R399" s="289"/>
      <c r="S399" s="96"/>
      <c r="T399" s="95"/>
      <c r="U399" s="181"/>
      <c r="V399" s="201" t="s">
        <v>4787</v>
      </c>
      <c r="W399" s="130">
        <v>1</v>
      </c>
      <c r="X399" s="93"/>
      <c r="Y399" s="168" t="s">
        <v>4789</v>
      </c>
      <c r="Z399" s="168" t="s">
        <v>4854</v>
      </c>
      <c r="AA399" s="202" t="s">
        <v>4789</v>
      </c>
    </row>
    <row r="400" spans="1:27" s="116" customFormat="1" x14ac:dyDescent="0.3">
      <c r="A400" s="91">
        <v>40304213</v>
      </c>
      <c r="B400" s="93" t="s">
        <v>776</v>
      </c>
      <c r="C400" s="289">
        <v>13.127039999999999</v>
      </c>
      <c r="D400" s="94" t="s">
        <v>419</v>
      </c>
      <c r="E400" s="94">
        <v>5.0039999999999996</v>
      </c>
      <c r="F400" s="95"/>
      <c r="G400" s="95"/>
      <c r="H400" s="95"/>
      <c r="I400" s="96"/>
      <c r="J400" s="95">
        <v>28040228</v>
      </c>
      <c r="K400" s="89" t="s">
        <v>777</v>
      </c>
      <c r="L400" s="95">
        <v>53</v>
      </c>
      <c r="M400" s="95">
        <v>0</v>
      </c>
      <c r="N400" s="289">
        <v>13.127039999999999</v>
      </c>
      <c r="O400" s="95"/>
      <c r="P400" s="289"/>
      <c r="Q400" s="95"/>
      <c r="R400" s="289"/>
      <c r="S400" s="96"/>
      <c r="T400" s="95"/>
      <c r="U400" s="181"/>
      <c r="V400" s="201" t="s">
        <v>4787</v>
      </c>
      <c r="W400" s="130">
        <v>1</v>
      </c>
      <c r="X400" s="93"/>
      <c r="Y400" s="168" t="s">
        <v>4789</v>
      </c>
      <c r="Z400" s="168" t="s">
        <v>4854</v>
      </c>
      <c r="AA400" s="202" t="s">
        <v>4789</v>
      </c>
    </row>
    <row r="401" spans="1:27" x14ac:dyDescent="0.3">
      <c r="A401" s="95">
        <v>40304221</v>
      </c>
      <c r="B401" s="89" t="s">
        <v>778</v>
      </c>
      <c r="C401" s="289">
        <v>9.9071999999999996</v>
      </c>
      <c r="D401" s="94" t="s">
        <v>419</v>
      </c>
      <c r="E401" s="94">
        <v>5.0039999999999996</v>
      </c>
      <c r="F401" s="95"/>
      <c r="G401" s="95"/>
      <c r="H401" s="95"/>
      <c r="I401" s="96"/>
      <c r="J401" s="95">
        <v>28040279</v>
      </c>
      <c r="K401" s="89" t="s">
        <v>778</v>
      </c>
      <c r="L401" s="95">
        <v>40</v>
      </c>
      <c r="M401" s="95">
        <v>0</v>
      </c>
      <c r="N401" s="289">
        <v>9.9071999999999996</v>
      </c>
      <c r="O401" s="95"/>
      <c r="P401" s="289"/>
      <c r="Q401" s="95"/>
      <c r="R401" s="289"/>
      <c r="S401" s="96"/>
      <c r="T401" s="95"/>
      <c r="U401" s="181"/>
      <c r="V401" s="201" t="s">
        <v>4787</v>
      </c>
      <c r="W401" s="130">
        <v>1</v>
      </c>
      <c r="X401" s="93"/>
      <c r="Y401" s="168" t="s">
        <v>4789</v>
      </c>
      <c r="Z401" s="168" t="s">
        <v>4854</v>
      </c>
      <c r="AA401" s="202" t="s">
        <v>4789</v>
      </c>
    </row>
    <row r="402" spans="1:27" x14ac:dyDescent="0.3">
      <c r="A402" s="278">
        <v>40304230</v>
      </c>
      <c r="B402" s="279" t="s">
        <v>779</v>
      </c>
      <c r="C402" s="289">
        <v>9.9071999999999996</v>
      </c>
      <c r="D402" s="94" t="s">
        <v>419</v>
      </c>
      <c r="E402" s="94">
        <v>5.0039999999999996</v>
      </c>
      <c r="F402" s="95"/>
      <c r="G402" s="95"/>
      <c r="H402" s="95"/>
      <c r="I402" s="96"/>
      <c r="J402" s="95">
        <v>28040287</v>
      </c>
      <c r="K402" s="89" t="s">
        <v>779</v>
      </c>
      <c r="L402" s="95">
        <v>40</v>
      </c>
      <c r="M402" s="95">
        <v>0</v>
      </c>
      <c r="N402" s="289">
        <v>9.9071999999999996</v>
      </c>
      <c r="O402" s="95"/>
      <c r="P402" s="289"/>
      <c r="Q402" s="95"/>
      <c r="R402" s="289"/>
      <c r="S402" s="96"/>
      <c r="T402" s="95"/>
      <c r="U402" s="181"/>
      <c r="V402" s="201" t="s">
        <v>4787</v>
      </c>
      <c r="W402" s="130">
        <v>1</v>
      </c>
      <c r="X402" s="93"/>
      <c r="Y402" s="168" t="s">
        <v>4789</v>
      </c>
      <c r="Z402" s="168" t="s">
        <v>4854</v>
      </c>
      <c r="AA402" s="202" t="s">
        <v>4789</v>
      </c>
    </row>
    <row r="403" spans="1:27" x14ac:dyDescent="0.3">
      <c r="A403" s="91">
        <v>40304248</v>
      </c>
      <c r="B403" s="93" t="s">
        <v>780</v>
      </c>
      <c r="C403" s="289">
        <v>9.9071999999999996</v>
      </c>
      <c r="D403" s="94" t="s">
        <v>419</v>
      </c>
      <c r="E403" s="94">
        <v>4.6260000000000003</v>
      </c>
      <c r="F403" s="95"/>
      <c r="G403" s="95"/>
      <c r="H403" s="95"/>
      <c r="I403" s="96"/>
      <c r="J403" s="95">
        <v>28040295</v>
      </c>
      <c r="K403" s="89" t="s">
        <v>780</v>
      </c>
      <c r="L403" s="95">
        <v>40</v>
      </c>
      <c r="M403" s="95">
        <v>0</v>
      </c>
      <c r="N403" s="289">
        <v>9.9071999999999996</v>
      </c>
      <c r="O403" s="95"/>
      <c r="P403" s="289"/>
      <c r="Q403" s="95"/>
      <c r="R403" s="289"/>
      <c r="S403" s="96"/>
      <c r="T403" s="95"/>
      <c r="U403" s="181"/>
      <c r="V403" s="201" t="s">
        <v>4787</v>
      </c>
      <c r="W403" s="130">
        <v>1</v>
      </c>
      <c r="X403" s="93"/>
      <c r="Y403" s="168" t="s">
        <v>4789</v>
      </c>
      <c r="Z403" s="168" t="s">
        <v>4854</v>
      </c>
      <c r="AA403" s="202" t="s">
        <v>4789</v>
      </c>
    </row>
    <row r="404" spans="1:27" ht="24" x14ac:dyDescent="0.3">
      <c r="A404" s="91">
        <v>40304256</v>
      </c>
      <c r="B404" s="93" t="s">
        <v>781</v>
      </c>
      <c r="C404" s="289">
        <v>16.594559999999998</v>
      </c>
      <c r="D404" s="94" t="s">
        <v>419</v>
      </c>
      <c r="E404" s="94">
        <v>3.2040000000000002</v>
      </c>
      <c r="F404" s="95"/>
      <c r="G404" s="95"/>
      <c r="H404" s="95"/>
      <c r="I404" s="96"/>
      <c r="J404" s="95">
        <v>28040325</v>
      </c>
      <c r="K404" s="89" t="s">
        <v>782</v>
      </c>
      <c r="L404" s="95">
        <v>67</v>
      </c>
      <c r="M404" s="95">
        <v>0</v>
      </c>
      <c r="N404" s="289">
        <v>16.594559999999998</v>
      </c>
      <c r="O404" s="95"/>
      <c r="P404" s="289"/>
      <c r="Q404" s="95"/>
      <c r="R404" s="289"/>
      <c r="S404" s="96"/>
      <c r="T404" s="95"/>
      <c r="U404" s="181"/>
      <c r="V404" s="201" t="s">
        <v>4787</v>
      </c>
      <c r="W404" s="130">
        <v>1</v>
      </c>
      <c r="X404" s="93"/>
      <c r="Y404" s="168" t="s">
        <v>4789</v>
      </c>
      <c r="Z404" s="168" t="s">
        <v>4854</v>
      </c>
      <c r="AA404" s="202" t="s">
        <v>4789</v>
      </c>
    </row>
    <row r="405" spans="1:27" x14ac:dyDescent="0.3">
      <c r="A405" s="95">
        <v>40304264</v>
      </c>
      <c r="B405" s="89" t="s">
        <v>783</v>
      </c>
      <c r="C405" s="289">
        <v>4.9535999999999998</v>
      </c>
      <c r="D405" s="94" t="s">
        <v>430</v>
      </c>
      <c r="E405" s="94">
        <v>0.56699999999999995</v>
      </c>
      <c r="F405" s="95"/>
      <c r="G405" s="95"/>
      <c r="H405" s="95"/>
      <c r="I405" s="96"/>
      <c r="J405" s="95">
        <v>28040333</v>
      </c>
      <c r="K405" s="89" t="s">
        <v>784</v>
      </c>
      <c r="L405" s="95">
        <v>20</v>
      </c>
      <c r="M405" s="95">
        <v>0</v>
      </c>
      <c r="N405" s="289">
        <v>4.9535999999999998</v>
      </c>
      <c r="O405" s="95"/>
      <c r="P405" s="289"/>
      <c r="Q405" s="95"/>
      <c r="R405" s="289"/>
      <c r="S405" s="96"/>
      <c r="T405" s="95"/>
      <c r="U405" s="181"/>
      <c r="V405" s="201" t="s">
        <v>4787</v>
      </c>
      <c r="W405" s="130">
        <v>1</v>
      </c>
      <c r="X405" s="93"/>
      <c r="Y405" s="168" t="s">
        <v>4789</v>
      </c>
      <c r="Z405" s="168" t="s">
        <v>4854</v>
      </c>
      <c r="AA405" s="202" t="s">
        <v>4789</v>
      </c>
    </row>
    <row r="406" spans="1:27" x14ac:dyDescent="0.3">
      <c r="A406" s="278">
        <v>40304272</v>
      </c>
      <c r="B406" s="279" t="s">
        <v>785</v>
      </c>
      <c r="C406" s="289">
        <v>3.4675199999999999</v>
      </c>
      <c r="D406" s="94" t="s">
        <v>441</v>
      </c>
      <c r="E406" s="94">
        <v>0.38700000000000001</v>
      </c>
      <c r="F406" s="95"/>
      <c r="G406" s="95"/>
      <c r="H406" s="95"/>
      <c r="I406" s="96"/>
      <c r="J406" s="95">
        <v>28040341</v>
      </c>
      <c r="K406" s="89" t="s">
        <v>786</v>
      </c>
      <c r="L406" s="95">
        <v>14</v>
      </c>
      <c r="M406" s="95">
        <v>0</v>
      </c>
      <c r="N406" s="289">
        <v>3.4675199999999999</v>
      </c>
      <c r="O406" s="95"/>
      <c r="P406" s="289"/>
      <c r="Q406" s="95"/>
      <c r="R406" s="289"/>
      <c r="S406" s="96"/>
      <c r="T406" s="95"/>
      <c r="U406" s="181"/>
      <c r="V406" s="201" t="s">
        <v>4787</v>
      </c>
      <c r="W406" s="130">
        <v>1</v>
      </c>
      <c r="X406" s="93"/>
      <c r="Y406" s="168" t="s">
        <v>4789</v>
      </c>
      <c r="Z406" s="168" t="s">
        <v>4854</v>
      </c>
      <c r="AA406" s="202" t="s">
        <v>4789</v>
      </c>
    </row>
    <row r="407" spans="1:27" x14ac:dyDescent="0.3">
      <c r="A407" s="91">
        <v>40304280</v>
      </c>
      <c r="B407" s="93" t="s">
        <v>787</v>
      </c>
      <c r="C407" s="289">
        <v>7.44</v>
      </c>
      <c r="D407" s="94" t="s">
        <v>430</v>
      </c>
      <c r="E407" s="94">
        <v>0.81</v>
      </c>
      <c r="F407" s="95"/>
      <c r="G407" s="95"/>
      <c r="H407" s="95"/>
      <c r="I407" s="96"/>
      <c r="J407" s="95">
        <v>40304280</v>
      </c>
      <c r="K407" s="89" t="s">
        <v>787</v>
      </c>
      <c r="L407" s="95">
        <v>31</v>
      </c>
      <c r="M407" s="95">
        <v>0</v>
      </c>
      <c r="N407" s="289">
        <v>7.44</v>
      </c>
      <c r="O407" s="95">
        <v>0.3</v>
      </c>
      <c r="P407" s="289">
        <v>7.0000000000000007E-2</v>
      </c>
      <c r="Q407" s="95">
        <v>30.7</v>
      </c>
      <c r="R407" s="289">
        <v>7.37</v>
      </c>
      <c r="S407" s="96"/>
      <c r="T407" s="95"/>
      <c r="U407" s="181"/>
      <c r="V407" s="201" t="s">
        <v>4787</v>
      </c>
      <c r="W407" s="130">
        <v>1</v>
      </c>
      <c r="X407" s="93"/>
      <c r="Y407" s="168" t="s">
        <v>4789</v>
      </c>
      <c r="Z407" s="168" t="s">
        <v>4854</v>
      </c>
      <c r="AA407" s="202" t="s">
        <v>4789</v>
      </c>
    </row>
    <row r="408" spans="1:27" ht="24" x14ac:dyDescent="0.3">
      <c r="A408" s="91">
        <v>40304299</v>
      </c>
      <c r="B408" s="93" t="s">
        <v>788</v>
      </c>
      <c r="C408" s="289">
        <v>7.4303999999999997</v>
      </c>
      <c r="D408" s="94" t="s">
        <v>430</v>
      </c>
      <c r="E408" s="94">
        <v>0.63</v>
      </c>
      <c r="F408" s="95"/>
      <c r="G408" s="95"/>
      <c r="H408" s="95"/>
      <c r="I408" s="96"/>
      <c r="J408" s="95">
        <v>28040317</v>
      </c>
      <c r="K408" s="89" t="s">
        <v>789</v>
      </c>
      <c r="L408" s="95">
        <v>30</v>
      </c>
      <c r="M408" s="95">
        <v>0</v>
      </c>
      <c r="N408" s="289">
        <v>7.4303999999999997</v>
      </c>
      <c r="O408" s="95"/>
      <c r="P408" s="289"/>
      <c r="Q408" s="95"/>
      <c r="R408" s="289"/>
      <c r="S408" s="96"/>
      <c r="T408" s="95"/>
      <c r="U408" s="181"/>
      <c r="V408" s="201" t="s">
        <v>4787</v>
      </c>
      <c r="W408" s="130">
        <v>1</v>
      </c>
      <c r="X408" s="93"/>
      <c r="Y408" s="168" t="s">
        <v>4789</v>
      </c>
      <c r="Z408" s="168" t="s">
        <v>4854</v>
      </c>
      <c r="AA408" s="202" t="s">
        <v>4789</v>
      </c>
    </row>
    <row r="409" spans="1:27" x14ac:dyDescent="0.3">
      <c r="A409" s="95">
        <v>40304302</v>
      </c>
      <c r="B409" s="89" t="s">
        <v>790</v>
      </c>
      <c r="C409" s="289">
        <v>4.9535999999999998</v>
      </c>
      <c r="D409" s="94" t="s">
        <v>430</v>
      </c>
      <c r="E409" s="94">
        <v>0.63</v>
      </c>
      <c r="F409" s="95"/>
      <c r="G409" s="95"/>
      <c r="H409" s="95"/>
      <c r="I409" s="96"/>
      <c r="J409" s="95">
        <v>28040368</v>
      </c>
      <c r="K409" s="89" t="s">
        <v>791</v>
      </c>
      <c r="L409" s="95">
        <v>20</v>
      </c>
      <c r="M409" s="95">
        <v>0</v>
      </c>
      <c r="N409" s="289">
        <v>4.9535999999999998</v>
      </c>
      <c r="O409" s="95"/>
      <c r="P409" s="289"/>
      <c r="Q409" s="95"/>
      <c r="R409" s="289"/>
      <c r="S409" s="96"/>
      <c r="T409" s="95"/>
      <c r="U409" s="181"/>
      <c r="V409" s="201" t="s">
        <v>4787</v>
      </c>
      <c r="W409" s="130">
        <v>1</v>
      </c>
      <c r="X409" s="93"/>
      <c r="Y409" s="168" t="s">
        <v>4789</v>
      </c>
      <c r="Z409" s="168" t="s">
        <v>4854</v>
      </c>
      <c r="AA409" s="202" t="s">
        <v>4789</v>
      </c>
    </row>
    <row r="410" spans="1:27" x14ac:dyDescent="0.3">
      <c r="A410" s="278">
        <v>40304310</v>
      </c>
      <c r="B410" s="279" t="s">
        <v>792</v>
      </c>
      <c r="C410" s="289">
        <v>2.4767999999999999</v>
      </c>
      <c r="D410" s="94" t="s">
        <v>441</v>
      </c>
      <c r="E410" s="94">
        <v>0.38700000000000001</v>
      </c>
      <c r="F410" s="95"/>
      <c r="G410" s="95"/>
      <c r="H410" s="95"/>
      <c r="I410" s="96"/>
      <c r="J410" s="95">
        <v>28040376</v>
      </c>
      <c r="K410" s="89" t="s">
        <v>793</v>
      </c>
      <c r="L410" s="95">
        <v>10</v>
      </c>
      <c r="M410" s="95">
        <v>0</v>
      </c>
      <c r="N410" s="289">
        <v>2.4767999999999999</v>
      </c>
      <c r="O410" s="95"/>
      <c r="P410" s="289"/>
      <c r="Q410" s="95"/>
      <c r="R410" s="289"/>
      <c r="S410" s="96"/>
      <c r="T410" s="95"/>
      <c r="U410" s="181"/>
      <c r="V410" s="201" t="s">
        <v>4787</v>
      </c>
      <c r="W410" s="130">
        <v>1</v>
      </c>
      <c r="X410" s="93"/>
      <c r="Y410" s="168" t="s">
        <v>4789</v>
      </c>
      <c r="Z410" s="168" t="s">
        <v>4854</v>
      </c>
      <c r="AA410" s="202" t="s">
        <v>4789</v>
      </c>
    </row>
    <row r="411" spans="1:27" x14ac:dyDescent="0.3">
      <c r="A411" s="91">
        <v>40304337</v>
      </c>
      <c r="B411" s="93" t="s">
        <v>796</v>
      </c>
      <c r="C411" s="289">
        <v>2.4767999999999999</v>
      </c>
      <c r="D411" s="94" t="s">
        <v>430</v>
      </c>
      <c r="E411" s="94">
        <v>0.63</v>
      </c>
      <c r="F411" s="95"/>
      <c r="G411" s="95"/>
      <c r="H411" s="95"/>
      <c r="I411" s="96"/>
      <c r="J411" s="95">
        <v>28040414</v>
      </c>
      <c r="K411" s="89" t="s">
        <v>797</v>
      </c>
      <c r="L411" s="95">
        <v>10</v>
      </c>
      <c r="M411" s="95">
        <v>0</v>
      </c>
      <c r="N411" s="289">
        <v>2.4767999999999999</v>
      </c>
      <c r="O411" s="95"/>
      <c r="P411" s="289"/>
      <c r="Q411" s="95"/>
      <c r="R411" s="289"/>
      <c r="S411" s="96"/>
      <c r="T411" s="95"/>
      <c r="U411" s="181"/>
      <c r="V411" s="201" t="s">
        <v>4787</v>
      </c>
      <c r="W411" s="130">
        <v>1</v>
      </c>
      <c r="X411" s="93"/>
      <c r="Y411" s="168" t="s">
        <v>4789</v>
      </c>
      <c r="Z411" s="168" t="s">
        <v>4854</v>
      </c>
      <c r="AA411" s="202" t="s">
        <v>4789</v>
      </c>
    </row>
    <row r="412" spans="1:27" x14ac:dyDescent="0.3">
      <c r="A412" s="91">
        <v>40304345</v>
      </c>
      <c r="B412" s="93" t="s">
        <v>798</v>
      </c>
      <c r="C412" s="289">
        <v>2.4767999999999999</v>
      </c>
      <c r="D412" s="94" t="s">
        <v>430</v>
      </c>
      <c r="E412" s="94">
        <v>0.63</v>
      </c>
      <c r="F412" s="95"/>
      <c r="G412" s="95"/>
      <c r="H412" s="95"/>
      <c r="I412" s="96"/>
      <c r="J412" s="95">
        <v>28040422</v>
      </c>
      <c r="K412" s="89" t="s">
        <v>798</v>
      </c>
      <c r="L412" s="95">
        <v>10</v>
      </c>
      <c r="M412" s="95">
        <v>0</v>
      </c>
      <c r="N412" s="289">
        <v>2.4767999999999999</v>
      </c>
      <c r="O412" s="95"/>
      <c r="P412" s="289"/>
      <c r="Q412" s="95"/>
      <c r="R412" s="289"/>
      <c r="S412" s="96"/>
      <c r="T412" s="95"/>
      <c r="U412" s="181"/>
      <c r="V412" s="201" t="s">
        <v>4787</v>
      </c>
      <c r="W412" s="130">
        <v>1</v>
      </c>
      <c r="X412" s="93"/>
      <c r="Y412" s="168" t="s">
        <v>4789</v>
      </c>
      <c r="Z412" s="168" t="s">
        <v>4854</v>
      </c>
      <c r="AA412" s="202" t="s">
        <v>4789</v>
      </c>
    </row>
    <row r="413" spans="1:27" ht="24" x14ac:dyDescent="0.3">
      <c r="A413" s="95">
        <v>40304353</v>
      </c>
      <c r="B413" s="89" t="s">
        <v>799</v>
      </c>
      <c r="C413" s="289">
        <v>9.9071999999999996</v>
      </c>
      <c r="D413" s="94" t="s">
        <v>419</v>
      </c>
      <c r="E413" s="94">
        <v>2.097</v>
      </c>
      <c r="F413" s="95"/>
      <c r="G413" s="95"/>
      <c r="H413" s="95"/>
      <c r="I413" s="96"/>
      <c r="J413" s="95">
        <v>28040430</v>
      </c>
      <c r="K413" s="89" t="s">
        <v>800</v>
      </c>
      <c r="L413" s="95">
        <v>40</v>
      </c>
      <c r="M413" s="95">
        <v>0</v>
      </c>
      <c r="N413" s="289">
        <v>9.9071999999999996</v>
      </c>
      <c r="O413" s="95"/>
      <c r="P413" s="289"/>
      <c r="Q413" s="95"/>
      <c r="R413" s="289"/>
      <c r="S413" s="96"/>
      <c r="T413" s="95"/>
      <c r="U413" s="181"/>
      <c r="V413" s="201" t="s">
        <v>4787</v>
      </c>
      <c r="W413" s="130">
        <v>1</v>
      </c>
      <c r="X413" s="93"/>
      <c r="Y413" s="168" t="s">
        <v>4789</v>
      </c>
      <c r="Z413" s="168" t="s">
        <v>4854</v>
      </c>
      <c r="AA413" s="202" t="s">
        <v>4789</v>
      </c>
    </row>
    <row r="414" spans="1:27" ht="24" x14ac:dyDescent="0.3">
      <c r="A414" s="278">
        <v>40304361</v>
      </c>
      <c r="B414" s="279" t="s">
        <v>801</v>
      </c>
      <c r="C414" s="289">
        <v>7.4303999999999997</v>
      </c>
      <c r="D414" s="94" t="s">
        <v>430</v>
      </c>
      <c r="E414" s="94">
        <v>0.87</v>
      </c>
      <c r="F414" s="95"/>
      <c r="G414" s="95"/>
      <c r="H414" s="95"/>
      <c r="I414" s="96"/>
      <c r="J414" s="95">
        <v>28040481</v>
      </c>
      <c r="K414" s="89" t="s">
        <v>802</v>
      </c>
      <c r="L414" s="95">
        <v>30</v>
      </c>
      <c r="M414" s="95">
        <v>0</v>
      </c>
      <c r="N414" s="289">
        <v>7.4303999999999997</v>
      </c>
      <c r="O414" s="95"/>
      <c r="P414" s="289"/>
      <c r="Q414" s="95"/>
      <c r="R414" s="289"/>
      <c r="S414" s="96"/>
      <c r="T414" s="95"/>
      <c r="U414" s="181"/>
      <c r="V414" s="201" t="s">
        <v>4787</v>
      </c>
      <c r="W414" s="130">
        <v>1</v>
      </c>
      <c r="X414" s="93"/>
      <c r="Y414" s="168" t="s">
        <v>4789</v>
      </c>
      <c r="Z414" s="168" t="s">
        <v>4854</v>
      </c>
      <c r="AA414" s="202" t="s">
        <v>4789</v>
      </c>
    </row>
    <row r="415" spans="1:27" x14ac:dyDescent="0.3">
      <c r="A415" s="91">
        <v>40304370</v>
      </c>
      <c r="B415" s="93" t="s">
        <v>803</v>
      </c>
      <c r="C415" s="289">
        <v>2.4767999999999999</v>
      </c>
      <c r="D415" s="94" t="s">
        <v>430</v>
      </c>
      <c r="E415" s="94">
        <v>0.38700000000000001</v>
      </c>
      <c r="F415" s="95"/>
      <c r="G415" s="95"/>
      <c r="H415" s="95"/>
      <c r="I415" s="96"/>
      <c r="J415" s="95">
        <v>28040490</v>
      </c>
      <c r="K415" s="89" t="s">
        <v>804</v>
      </c>
      <c r="L415" s="95">
        <v>10</v>
      </c>
      <c r="M415" s="95">
        <v>0</v>
      </c>
      <c r="N415" s="289">
        <v>2.4767999999999999</v>
      </c>
      <c r="O415" s="95"/>
      <c r="P415" s="289"/>
      <c r="Q415" s="95"/>
      <c r="R415" s="289"/>
      <c r="S415" s="96"/>
      <c r="T415" s="95"/>
      <c r="U415" s="181"/>
      <c r="V415" s="201" t="s">
        <v>4787</v>
      </c>
      <c r="W415" s="130">
        <v>1</v>
      </c>
      <c r="X415" s="93"/>
      <c r="Y415" s="168" t="s">
        <v>4789</v>
      </c>
      <c r="Z415" s="168" t="s">
        <v>4854</v>
      </c>
      <c r="AA415" s="202" t="s">
        <v>4789</v>
      </c>
    </row>
    <row r="416" spans="1:27" ht="24" x14ac:dyDescent="0.3">
      <c r="A416" s="91">
        <v>40304388</v>
      </c>
      <c r="B416" s="93" t="s">
        <v>805</v>
      </c>
      <c r="C416" s="289">
        <v>2.4767999999999999</v>
      </c>
      <c r="D416" s="94" t="s">
        <v>430</v>
      </c>
      <c r="E416" s="94">
        <v>1.1659999999999999</v>
      </c>
      <c r="F416" s="95"/>
      <c r="G416" s="95"/>
      <c r="H416" s="95"/>
      <c r="I416" s="96"/>
      <c r="J416" s="95">
        <v>28040503</v>
      </c>
      <c r="K416" s="89" t="s">
        <v>806</v>
      </c>
      <c r="L416" s="95">
        <v>10</v>
      </c>
      <c r="M416" s="95">
        <v>0</v>
      </c>
      <c r="N416" s="289">
        <v>2.4767999999999999</v>
      </c>
      <c r="O416" s="95"/>
      <c r="P416" s="289"/>
      <c r="Q416" s="95"/>
      <c r="R416" s="289"/>
      <c r="S416" s="96"/>
      <c r="T416" s="95"/>
      <c r="U416" s="181"/>
      <c r="V416" s="201" t="s">
        <v>4787</v>
      </c>
      <c r="W416" s="130">
        <v>1</v>
      </c>
      <c r="X416" s="93"/>
      <c r="Y416" s="168" t="s">
        <v>4789</v>
      </c>
      <c r="Z416" s="168" t="s">
        <v>4854</v>
      </c>
      <c r="AA416" s="202" t="s">
        <v>4789</v>
      </c>
    </row>
    <row r="417" spans="1:27" x14ac:dyDescent="0.3">
      <c r="A417" s="95">
        <v>40304418</v>
      </c>
      <c r="B417" s="89" t="s">
        <v>807</v>
      </c>
      <c r="C417" s="289">
        <v>2.4767999999999999</v>
      </c>
      <c r="D417" s="94" t="s">
        <v>430</v>
      </c>
      <c r="E417" s="94">
        <v>0.63</v>
      </c>
      <c r="F417" s="95"/>
      <c r="G417" s="95"/>
      <c r="H417" s="95"/>
      <c r="I417" s="96"/>
      <c r="J417" s="95">
        <v>28040520</v>
      </c>
      <c r="K417" s="89" t="s">
        <v>808</v>
      </c>
      <c r="L417" s="95">
        <v>10</v>
      </c>
      <c r="M417" s="95">
        <v>0</v>
      </c>
      <c r="N417" s="289">
        <v>2.4767999999999999</v>
      </c>
      <c r="O417" s="95"/>
      <c r="P417" s="289"/>
      <c r="Q417" s="95"/>
      <c r="R417" s="289"/>
      <c r="S417" s="96"/>
      <c r="T417" s="95"/>
      <c r="U417" s="181"/>
      <c r="V417" s="201" t="s">
        <v>4787</v>
      </c>
      <c r="W417" s="130">
        <v>1</v>
      </c>
      <c r="X417" s="93"/>
      <c r="Y417" s="168" t="s">
        <v>4789</v>
      </c>
      <c r="Z417" s="168" t="s">
        <v>4854</v>
      </c>
      <c r="AA417" s="202" t="s">
        <v>4789</v>
      </c>
    </row>
    <row r="418" spans="1:27" x14ac:dyDescent="0.3">
      <c r="A418" s="278">
        <v>40304434</v>
      </c>
      <c r="B418" s="279" t="s">
        <v>809</v>
      </c>
      <c r="C418" s="289">
        <v>7.4303999999999997</v>
      </c>
      <c r="D418" s="94" t="s">
        <v>430</v>
      </c>
      <c r="E418" s="94">
        <v>0.83699999999999997</v>
      </c>
      <c r="F418" s="95"/>
      <c r="G418" s="95"/>
      <c r="H418" s="95"/>
      <c r="I418" s="96"/>
      <c r="J418" s="95">
        <v>28040546</v>
      </c>
      <c r="K418" s="89" t="s">
        <v>810</v>
      </c>
      <c r="L418" s="95">
        <v>30</v>
      </c>
      <c r="M418" s="95">
        <v>0</v>
      </c>
      <c r="N418" s="289">
        <v>7.4303999999999997</v>
      </c>
      <c r="O418" s="95"/>
      <c r="P418" s="289"/>
      <c r="Q418" s="95"/>
      <c r="R418" s="289"/>
      <c r="S418" s="96"/>
      <c r="T418" s="95"/>
      <c r="U418" s="181"/>
      <c r="V418" s="201" t="s">
        <v>4787</v>
      </c>
      <c r="W418" s="130">
        <v>1</v>
      </c>
      <c r="X418" s="93"/>
      <c r="Y418" s="168" t="s">
        <v>4789</v>
      </c>
      <c r="Z418" s="168" t="s">
        <v>4854</v>
      </c>
      <c r="AA418" s="202" t="s">
        <v>4789</v>
      </c>
    </row>
    <row r="419" spans="1:27" ht="24" x14ac:dyDescent="0.3">
      <c r="A419" s="91">
        <v>40304450</v>
      </c>
      <c r="B419" s="93" t="s">
        <v>811</v>
      </c>
      <c r="C419" s="289">
        <v>16.346879999999999</v>
      </c>
      <c r="D419" s="94" t="s">
        <v>419</v>
      </c>
      <c r="E419" s="94">
        <v>5.5439999999999996</v>
      </c>
      <c r="F419" s="95"/>
      <c r="G419" s="95"/>
      <c r="H419" s="95"/>
      <c r="I419" s="96"/>
      <c r="J419" s="95">
        <v>28040589</v>
      </c>
      <c r="K419" s="89" t="s">
        <v>812</v>
      </c>
      <c r="L419" s="95">
        <v>66</v>
      </c>
      <c r="M419" s="95">
        <v>0</v>
      </c>
      <c r="N419" s="289">
        <v>16.346879999999999</v>
      </c>
      <c r="O419" s="95"/>
      <c r="P419" s="289"/>
      <c r="Q419" s="95"/>
      <c r="R419" s="289"/>
      <c r="S419" s="96"/>
      <c r="T419" s="95"/>
      <c r="U419" s="181"/>
      <c r="V419" s="201" t="s">
        <v>4787</v>
      </c>
      <c r="W419" s="130">
        <v>1</v>
      </c>
      <c r="X419" s="93"/>
      <c r="Y419" s="168" t="s">
        <v>4789</v>
      </c>
      <c r="Z419" s="168" t="s">
        <v>4854</v>
      </c>
      <c r="AA419" s="202" t="s">
        <v>4789</v>
      </c>
    </row>
    <row r="420" spans="1:27" x14ac:dyDescent="0.3">
      <c r="A420" s="91">
        <v>40304469</v>
      </c>
      <c r="B420" s="93" t="s">
        <v>813</v>
      </c>
      <c r="C420" s="289">
        <v>6.68736</v>
      </c>
      <c r="D420" s="94" t="s">
        <v>419</v>
      </c>
      <c r="E420" s="94">
        <v>8.0909999999999993</v>
      </c>
      <c r="F420" s="95"/>
      <c r="G420" s="95"/>
      <c r="H420" s="95"/>
      <c r="I420" s="96"/>
      <c r="J420" s="95">
        <v>28040597</v>
      </c>
      <c r="K420" s="89" t="s">
        <v>814</v>
      </c>
      <c r="L420" s="95">
        <v>27</v>
      </c>
      <c r="M420" s="95">
        <v>0</v>
      </c>
      <c r="N420" s="289">
        <v>6.68736</v>
      </c>
      <c r="O420" s="95"/>
      <c r="P420" s="289"/>
      <c r="Q420" s="95"/>
      <c r="R420" s="289"/>
      <c r="S420" s="96"/>
      <c r="T420" s="95"/>
      <c r="U420" s="181"/>
      <c r="V420" s="201" t="s">
        <v>4787</v>
      </c>
      <c r="W420" s="130">
        <v>1</v>
      </c>
      <c r="X420" s="93"/>
      <c r="Y420" s="168" t="s">
        <v>4789</v>
      </c>
      <c r="Z420" s="168" t="s">
        <v>4854</v>
      </c>
      <c r="AA420" s="202" t="s">
        <v>4789</v>
      </c>
    </row>
    <row r="421" spans="1:27" x14ac:dyDescent="0.3">
      <c r="A421" s="95">
        <v>40304477</v>
      </c>
      <c r="B421" s="89" t="s">
        <v>815</v>
      </c>
      <c r="C421" s="289">
        <v>3.4675199999999999</v>
      </c>
      <c r="D421" s="94" t="s">
        <v>441</v>
      </c>
      <c r="E421" s="94">
        <v>0.38700000000000001</v>
      </c>
      <c r="F421" s="95"/>
      <c r="G421" s="95"/>
      <c r="H421" s="95"/>
      <c r="I421" s="96"/>
      <c r="J421" s="95">
        <v>28040600</v>
      </c>
      <c r="K421" s="89" t="s">
        <v>816</v>
      </c>
      <c r="L421" s="95">
        <v>14</v>
      </c>
      <c r="M421" s="95">
        <v>0</v>
      </c>
      <c r="N421" s="289">
        <v>3.4675199999999999</v>
      </c>
      <c r="O421" s="95"/>
      <c r="P421" s="289"/>
      <c r="Q421" s="95"/>
      <c r="R421" s="289"/>
      <c r="S421" s="96"/>
      <c r="T421" s="95"/>
      <c r="U421" s="181"/>
      <c r="V421" s="201" t="s">
        <v>4787</v>
      </c>
      <c r="W421" s="130">
        <v>1</v>
      </c>
      <c r="X421" s="93"/>
      <c r="Y421" s="168" t="s">
        <v>4789</v>
      </c>
      <c r="Z421" s="168" t="s">
        <v>4854</v>
      </c>
      <c r="AA421" s="202" t="s">
        <v>4789</v>
      </c>
    </row>
    <row r="422" spans="1:27" ht="24" x14ac:dyDescent="0.3">
      <c r="A422" s="278">
        <v>40304485</v>
      </c>
      <c r="B422" s="279" t="s">
        <v>817</v>
      </c>
      <c r="C422" s="289">
        <v>8.1734399999999994</v>
      </c>
      <c r="D422" s="94" t="s">
        <v>6</v>
      </c>
      <c r="E422" s="94">
        <v>8.27</v>
      </c>
      <c r="F422" s="95"/>
      <c r="G422" s="95"/>
      <c r="H422" s="95"/>
      <c r="I422" s="96"/>
      <c r="J422" s="95">
        <v>28041089</v>
      </c>
      <c r="K422" s="89" t="s">
        <v>818</v>
      </c>
      <c r="L422" s="95">
        <v>33</v>
      </c>
      <c r="M422" s="95">
        <v>0</v>
      </c>
      <c r="N422" s="289">
        <v>8.1734399999999994</v>
      </c>
      <c r="O422" s="95"/>
      <c r="P422" s="289"/>
      <c r="Q422" s="95"/>
      <c r="R422" s="289"/>
      <c r="S422" s="96"/>
      <c r="T422" s="95"/>
      <c r="U422" s="181"/>
      <c r="V422" s="201" t="s">
        <v>4787</v>
      </c>
      <c r="W422" s="130">
        <v>1</v>
      </c>
      <c r="X422" s="93"/>
      <c r="Y422" s="168" t="s">
        <v>4789</v>
      </c>
      <c r="Z422" s="168" t="s">
        <v>4854</v>
      </c>
      <c r="AA422" s="202" t="s">
        <v>4789</v>
      </c>
    </row>
    <row r="423" spans="1:27" ht="36" x14ac:dyDescent="0.3">
      <c r="A423" s="91">
        <v>40304493</v>
      </c>
      <c r="B423" s="93" t="s">
        <v>819</v>
      </c>
      <c r="C423" s="289">
        <v>12.384</v>
      </c>
      <c r="D423" s="94" t="s">
        <v>419</v>
      </c>
      <c r="E423" s="94">
        <v>5.0039999999999996</v>
      </c>
      <c r="F423" s="95"/>
      <c r="G423" s="95"/>
      <c r="H423" s="95"/>
      <c r="I423" s="96"/>
      <c r="J423" s="95">
        <v>28040619</v>
      </c>
      <c r="K423" s="89" t="s">
        <v>820</v>
      </c>
      <c r="L423" s="95">
        <v>50</v>
      </c>
      <c r="M423" s="95">
        <v>0</v>
      </c>
      <c r="N423" s="289">
        <v>12.384</v>
      </c>
      <c r="O423" s="95"/>
      <c r="P423" s="289"/>
      <c r="Q423" s="95"/>
      <c r="R423" s="289"/>
      <c r="S423" s="96"/>
      <c r="T423" s="95"/>
      <c r="U423" s="181"/>
      <c r="V423" s="201" t="s">
        <v>75</v>
      </c>
      <c r="W423" s="130"/>
      <c r="X423" s="93" t="s">
        <v>83</v>
      </c>
      <c r="Y423" s="168" t="s">
        <v>6124</v>
      </c>
      <c r="Z423" s="168" t="s">
        <v>6125</v>
      </c>
      <c r="AA423" s="202" t="s">
        <v>6126</v>
      </c>
    </row>
    <row r="424" spans="1:27" x14ac:dyDescent="0.3">
      <c r="A424" s="91">
        <v>40304507</v>
      </c>
      <c r="B424" s="93" t="s">
        <v>821</v>
      </c>
      <c r="C424" s="289">
        <v>30.96</v>
      </c>
      <c r="D424" s="94" t="s">
        <v>419</v>
      </c>
      <c r="E424" s="94">
        <v>5.5439999999999996</v>
      </c>
      <c r="F424" s="95"/>
      <c r="G424" s="95"/>
      <c r="H424" s="95"/>
      <c r="I424" s="96"/>
      <c r="J424" s="95">
        <v>28041097</v>
      </c>
      <c r="K424" s="89" t="s">
        <v>822</v>
      </c>
      <c r="L424" s="95">
        <v>125</v>
      </c>
      <c r="M424" s="95">
        <v>0</v>
      </c>
      <c r="N424" s="289">
        <v>30.96</v>
      </c>
      <c r="O424" s="95"/>
      <c r="P424" s="289"/>
      <c r="Q424" s="95"/>
      <c r="R424" s="289"/>
      <c r="S424" s="96"/>
      <c r="T424" s="95"/>
      <c r="U424" s="181"/>
      <c r="V424" s="201" t="s">
        <v>4787</v>
      </c>
      <c r="W424" s="130">
        <v>1</v>
      </c>
      <c r="X424" s="93"/>
      <c r="Y424" s="168" t="s">
        <v>4789</v>
      </c>
      <c r="Z424" s="168" t="s">
        <v>4854</v>
      </c>
      <c r="AA424" s="202" t="s">
        <v>4789</v>
      </c>
    </row>
    <row r="425" spans="1:27" x14ac:dyDescent="0.3">
      <c r="A425" s="95">
        <v>40304515</v>
      </c>
      <c r="B425" s="89" t="s">
        <v>823</v>
      </c>
      <c r="C425" s="289">
        <v>75.12</v>
      </c>
      <c r="D425" s="94" t="s">
        <v>419</v>
      </c>
      <c r="E425" s="94">
        <v>8.0909999999999993</v>
      </c>
      <c r="F425" s="95"/>
      <c r="G425" s="95"/>
      <c r="H425" s="95"/>
      <c r="I425" s="96"/>
      <c r="J425" s="95">
        <v>40304515</v>
      </c>
      <c r="K425" s="89" t="s">
        <v>823</v>
      </c>
      <c r="L425" s="95">
        <v>313</v>
      </c>
      <c r="M425" s="95">
        <v>0</v>
      </c>
      <c r="N425" s="289">
        <v>75.12</v>
      </c>
      <c r="O425" s="95">
        <v>3</v>
      </c>
      <c r="P425" s="289">
        <v>0.72</v>
      </c>
      <c r="Q425" s="95">
        <v>310</v>
      </c>
      <c r="R425" s="289">
        <v>74.400000000000006</v>
      </c>
      <c r="S425" s="96"/>
      <c r="T425" s="95"/>
      <c r="U425" s="181"/>
      <c r="V425" s="201" t="s">
        <v>4787</v>
      </c>
      <c r="W425" s="130">
        <v>1</v>
      </c>
      <c r="X425" s="93"/>
      <c r="Y425" s="168" t="s">
        <v>4789</v>
      </c>
      <c r="Z425" s="168" t="s">
        <v>4854</v>
      </c>
      <c r="AA425" s="202" t="s">
        <v>4789</v>
      </c>
    </row>
    <row r="426" spans="1:27" ht="24" x14ac:dyDescent="0.3">
      <c r="A426" s="278">
        <v>40304523</v>
      </c>
      <c r="B426" s="279" t="s">
        <v>824</v>
      </c>
      <c r="C426" s="289">
        <v>14.860799999999999</v>
      </c>
      <c r="D426" s="94" t="s">
        <v>441</v>
      </c>
      <c r="E426" s="94">
        <v>1.44</v>
      </c>
      <c r="F426" s="95"/>
      <c r="G426" s="95"/>
      <c r="H426" s="95"/>
      <c r="I426" s="96"/>
      <c r="J426" s="95">
        <v>28040910</v>
      </c>
      <c r="K426" s="89" t="s">
        <v>825</v>
      </c>
      <c r="L426" s="95">
        <v>60</v>
      </c>
      <c r="M426" s="95">
        <v>0</v>
      </c>
      <c r="N426" s="289">
        <v>14.860799999999999</v>
      </c>
      <c r="O426" s="95"/>
      <c r="P426" s="289"/>
      <c r="Q426" s="95"/>
      <c r="R426" s="289"/>
      <c r="S426" s="96"/>
      <c r="T426" s="95"/>
      <c r="U426" s="181"/>
      <c r="V426" s="201" t="s">
        <v>4787</v>
      </c>
      <c r="W426" s="130">
        <v>1</v>
      </c>
      <c r="X426" s="93"/>
      <c r="Y426" s="168" t="s">
        <v>4789</v>
      </c>
      <c r="Z426" s="168" t="s">
        <v>4854</v>
      </c>
      <c r="AA426" s="202" t="s">
        <v>4789</v>
      </c>
    </row>
    <row r="427" spans="1:27" x14ac:dyDescent="0.3">
      <c r="A427" s="91">
        <v>40304531</v>
      </c>
      <c r="B427" s="93" t="s">
        <v>826</v>
      </c>
      <c r="C427" s="289">
        <v>2.4767999999999999</v>
      </c>
      <c r="D427" s="94" t="s">
        <v>430</v>
      </c>
      <c r="E427" s="94">
        <v>0.27</v>
      </c>
      <c r="F427" s="95"/>
      <c r="G427" s="95"/>
      <c r="H427" s="95"/>
      <c r="I427" s="96"/>
      <c r="J427" s="95">
        <v>28040643</v>
      </c>
      <c r="K427" s="89" t="s">
        <v>827</v>
      </c>
      <c r="L427" s="95">
        <v>10</v>
      </c>
      <c r="M427" s="95">
        <v>0</v>
      </c>
      <c r="N427" s="289">
        <v>2.4767999999999999</v>
      </c>
      <c r="O427" s="95"/>
      <c r="P427" s="289"/>
      <c r="Q427" s="95"/>
      <c r="R427" s="289"/>
      <c r="S427" s="96"/>
      <c r="T427" s="95"/>
      <c r="U427" s="181"/>
      <c r="V427" s="201" t="s">
        <v>4787</v>
      </c>
      <c r="W427" s="130">
        <v>1</v>
      </c>
      <c r="X427" s="93"/>
      <c r="Y427" s="168" t="s">
        <v>4789</v>
      </c>
      <c r="Z427" s="168" t="s">
        <v>4854</v>
      </c>
      <c r="AA427" s="202" t="s">
        <v>4789</v>
      </c>
    </row>
    <row r="428" spans="1:27" x14ac:dyDescent="0.3">
      <c r="A428" s="91">
        <v>40304540</v>
      </c>
      <c r="B428" s="93" t="s">
        <v>828</v>
      </c>
      <c r="C428" s="289">
        <v>3.4675199999999999</v>
      </c>
      <c r="D428" s="94" t="s">
        <v>430</v>
      </c>
      <c r="E428" s="94">
        <v>0.56699999999999995</v>
      </c>
      <c r="F428" s="95"/>
      <c r="G428" s="95"/>
      <c r="H428" s="95"/>
      <c r="I428" s="96"/>
      <c r="J428" s="95">
        <v>28040651</v>
      </c>
      <c r="K428" s="89" t="s">
        <v>829</v>
      </c>
      <c r="L428" s="95">
        <v>14</v>
      </c>
      <c r="M428" s="95">
        <v>0</v>
      </c>
      <c r="N428" s="289">
        <v>3.4675199999999999</v>
      </c>
      <c r="O428" s="95"/>
      <c r="P428" s="289"/>
      <c r="Q428" s="95"/>
      <c r="R428" s="289"/>
      <c r="S428" s="96"/>
      <c r="T428" s="95"/>
      <c r="U428" s="181"/>
      <c r="V428" s="201" t="s">
        <v>4787</v>
      </c>
      <c r="W428" s="130">
        <v>1</v>
      </c>
      <c r="X428" s="93"/>
      <c r="Y428" s="168" t="s">
        <v>4789</v>
      </c>
      <c r="Z428" s="168" t="s">
        <v>4854</v>
      </c>
      <c r="AA428" s="202" t="s">
        <v>4789</v>
      </c>
    </row>
    <row r="429" spans="1:27" x14ac:dyDescent="0.3">
      <c r="A429" s="95">
        <v>40304558</v>
      </c>
      <c r="B429" s="89" t="s">
        <v>830</v>
      </c>
      <c r="C429" s="289">
        <v>2.4767999999999999</v>
      </c>
      <c r="D429" s="94" t="s">
        <v>430</v>
      </c>
      <c r="E429" s="94">
        <v>0.56699999999999995</v>
      </c>
      <c r="F429" s="95"/>
      <c r="G429" s="95"/>
      <c r="H429" s="95"/>
      <c r="I429" s="96"/>
      <c r="J429" s="95">
        <v>28040660</v>
      </c>
      <c r="K429" s="89" t="s">
        <v>831</v>
      </c>
      <c r="L429" s="95">
        <v>10</v>
      </c>
      <c r="M429" s="95">
        <v>0</v>
      </c>
      <c r="N429" s="289">
        <v>2.4767999999999999</v>
      </c>
      <c r="O429" s="95"/>
      <c r="P429" s="289"/>
      <c r="Q429" s="95"/>
      <c r="R429" s="289"/>
      <c r="S429" s="96"/>
      <c r="T429" s="95"/>
      <c r="U429" s="181"/>
      <c r="V429" s="201" t="s">
        <v>4787</v>
      </c>
      <c r="W429" s="130">
        <v>1</v>
      </c>
      <c r="X429" s="93"/>
      <c r="Y429" s="168" t="s">
        <v>4789</v>
      </c>
      <c r="Z429" s="168" t="s">
        <v>4854</v>
      </c>
      <c r="AA429" s="202" t="s">
        <v>4789</v>
      </c>
    </row>
    <row r="430" spans="1:27" x14ac:dyDescent="0.3">
      <c r="A430" s="278">
        <v>40304566</v>
      </c>
      <c r="B430" s="279" t="s">
        <v>832</v>
      </c>
      <c r="C430" s="289">
        <v>2.4767999999999999</v>
      </c>
      <c r="D430" s="94" t="s">
        <v>430</v>
      </c>
      <c r="E430" s="94">
        <v>0.27</v>
      </c>
      <c r="F430" s="95"/>
      <c r="G430" s="95"/>
      <c r="H430" s="95"/>
      <c r="I430" s="96"/>
      <c r="J430" s="95">
        <v>28040678</v>
      </c>
      <c r="K430" s="89" t="s">
        <v>833</v>
      </c>
      <c r="L430" s="95">
        <v>10</v>
      </c>
      <c r="M430" s="95">
        <v>0</v>
      </c>
      <c r="N430" s="289">
        <v>2.4767999999999999</v>
      </c>
      <c r="O430" s="95"/>
      <c r="P430" s="289"/>
      <c r="Q430" s="95"/>
      <c r="R430" s="289"/>
      <c r="S430" s="96"/>
      <c r="T430" s="95"/>
      <c r="U430" s="181"/>
      <c r="V430" s="201" t="s">
        <v>4787</v>
      </c>
      <c r="W430" s="130">
        <v>1</v>
      </c>
      <c r="X430" s="93"/>
      <c r="Y430" s="168" t="s">
        <v>4789</v>
      </c>
      <c r="Z430" s="168" t="s">
        <v>4854</v>
      </c>
      <c r="AA430" s="202" t="s">
        <v>4789</v>
      </c>
    </row>
    <row r="431" spans="1:27" x14ac:dyDescent="0.3">
      <c r="A431" s="91">
        <v>40304574</v>
      </c>
      <c r="B431" s="93" t="s">
        <v>834</v>
      </c>
      <c r="C431" s="289">
        <v>16.594559999999998</v>
      </c>
      <c r="D431" s="94" t="s">
        <v>438</v>
      </c>
      <c r="E431" s="94">
        <v>9.2170000000000005</v>
      </c>
      <c r="F431" s="95"/>
      <c r="G431" s="95"/>
      <c r="H431" s="95"/>
      <c r="I431" s="96"/>
      <c r="J431" s="95">
        <v>28041127</v>
      </c>
      <c r="K431" s="89" t="s">
        <v>835</v>
      </c>
      <c r="L431" s="95">
        <v>67</v>
      </c>
      <c r="M431" s="95">
        <v>0</v>
      </c>
      <c r="N431" s="289">
        <v>16.594559999999998</v>
      </c>
      <c r="O431" s="95"/>
      <c r="P431" s="289"/>
      <c r="Q431" s="95"/>
      <c r="R431" s="289"/>
      <c r="S431" s="96"/>
      <c r="T431" s="95"/>
      <c r="U431" s="181"/>
      <c r="V431" s="201" t="s">
        <v>4787</v>
      </c>
      <c r="W431" s="130">
        <v>1</v>
      </c>
      <c r="X431" s="93"/>
      <c r="Y431" s="168" t="s">
        <v>4789</v>
      </c>
      <c r="Z431" s="168" t="s">
        <v>4854</v>
      </c>
      <c r="AA431" s="202" t="s">
        <v>4789</v>
      </c>
    </row>
    <row r="432" spans="1:27" x14ac:dyDescent="0.3">
      <c r="A432" s="91">
        <v>40304582</v>
      </c>
      <c r="B432" s="93" t="s">
        <v>836</v>
      </c>
      <c r="C432" s="289">
        <v>2.4767999999999999</v>
      </c>
      <c r="D432" s="94" t="s">
        <v>430</v>
      </c>
      <c r="E432" s="94">
        <v>0.27</v>
      </c>
      <c r="F432" s="95"/>
      <c r="G432" s="95"/>
      <c r="H432" s="95"/>
      <c r="I432" s="96"/>
      <c r="J432" s="95">
        <v>28040708</v>
      </c>
      <c r="K432" s="89" t="s">
        <v>837</v>
      </c>
      <c r="L432" s="95">
        <v>10</v>
      </c>
      <c r="M432" s="95">
        <v>0</v>
      </c>
      <c r="N432" s="289">
        <v>2.4767999999999999</v>
      </c>
      <c r="O432" s="95"/>
      <c r="P432" s="289"/>
      <c r="Q432" s="95"/>
      <c r="R432" s="289"/>
      <c r="S432" s="96"/>
      <c r="T432" s="95"/>
      <c r="U432" s="181"/>
      <c r="V432" s="201" t="s">
        <v>4787</v>
      </c>
      <c r="W432" s="130">
        <v>1</v>
      </c>
      <c r="X432" s="93"/>
      <c r="Y432" s="168" t="s">
        <v>4789</v>
      </c>
      <c r="Z432" s="168" t="s">
        <v>4854</v>
      </c>
      <c r="AA432" s="202" t="s">
        <v>4789</v>
      </c>
    </row>
    <row r="433" spans="1:27" x14ac:dyDescent="0.3">
      <c r="A433" s="95">
        <v>40304590</v>
      </c>
      <c r="B433" s="89" t="s">
        <v>838</v>
      </c>
      <c r="C433" s="289">
        <v>3.7151999999999998</v>
      </c>
      <c r="D433" s="94" t="s">
        <v>430</v>
      </c>
      <c r="E433" s="94">
        <v>0.56699999999999995</v>
      </c>
      <c r="F433" s="95"/>
      <c r="G433" s="95"/>
      <c r="H433" s="95"/>
      <c r="I433" s="96"/>
      <c r="J433" s="95">
        <v>28040732</v>
      </c>
      <c r="K433" s="89" t="s">
        <v>839</v>
      </c>
      <c r="L433" s="95">
        <v>15</v>
      </c>
      <c r="M433" s="95">
        <v>0</v>
      </c>
      <c r="N433" s="289">
        <v>3.7151999999999998</v>
      </c>
      <c r="O433" s="95"/>
      <c r="P433" s="289"/>
      <c r="Q433" s="95"/>
      <c r="R433" s="289"/>
      <c r="S433" s="96"/>
      <c r="T433" s="95"/>
      <c r="U433" s="181"/>
      <c r="V433" s="201" t="s">
        <v>4787</v>
      </c>
      <c r="W433" s="130">
        <v>1</v>
      </c>
      <c r="X433" s="93"/>
      <c r="Y433" s="168" t="s">
        <v>4789</v>
      </c>
      <c r="Z433" s="168" t="s">
        <v>4854</v>
      </c>
      <c r="AA433" s="202" t="s">
        <v>4789</v>
      </c>
    </row>
    <row r="434" spans="1:27" x14ac:dyDescent="0.3">
      <c r="A434" s="278">
        <v>40304612</v>
      </c>
      <c r="B434" s="279" t="s">
        <v>840</v>
      </c>
      <c r="C434" s="289">
        <v>8.1734399999999994</v>
      </c>
      <c r="D434" s="94" t="s">
        <v>433</v>
      </c>
      <c r="E434" s="94">
        <v>1.5029999999999999</v>
      </c>
      <c r="F434" s="95"/>
      <c r="G434" s="95"/>
      <c r="H434" s="95"/>
      <c r="I434" s="96"/>
      <c r="J434" s="95">
        <v>28041135</v>
      </c>
      <c r="K434" s="89" t="s">
        <v>841</v>
      </c>
      <c r="L434" s="95">
        <v>33</v>
      </c>
      <c r="M434" s="95">
        <v>0</v>
      </c>
      <c r="N434" s="289">
        <v>8.1734399999999994</v>
      </c>
      <c r="O434" s="95"/>
      <c r="P434" s="289"/>
      <c r="Q434" s="95"/>
      <c r="R434" s="289"/>
      <c r="S434" s="96"/>
      <c r="T434" s="95"/>
      <c r="U434" s="181"/>
      <c r="V434" s="201" t="s">
        <v>4787</v>
      </c>
      <c r="W434" s="130">
        <v>1</v>
      </c>
      <c r="X434" s="93"/>
      <c r="Y434" s="168" t="s">
        <v>4789</v>
      </c>
      <c r="Z434" s="168" t="s">
        <v>4854</v>
      </c>
      <c r="AA434" s="202" t="s">
        <v>4789</v>
      </c>
    </row>
    <row r="435" spans="1:27" x14ac:dyDescent="0.3">
      <c r="A435" s="91">
        <v>40304620</v>
      </c>
      <c r="B435" s="93" t="s">
        <v>842</v>
      </c>
      <c r="C435" s="289">
        <v>4.9535999999999998</v>
      </c>
      <c r="D435" s="94" t="s">
        <v>430</v>
      </c>
      <c r="E435" s="94">
        <v>0.81</v>
      </c>
      <c r="F435" s="95"/>
      <c r="G435" s="95"/>
      <c r="H435" s="95"/>
      <c r="I435" s="96"/>
      <c r="J435" s="95">
        <v>28040783</v>
      </c>
      <c r="K435" s="89" t="s">
        <v>843</v>
      </c>
      <c r="L435" s="95">
        <v>20</v>
      </c>
      <c r="M435" s="95">
        <v>0</v>
      </c>
      <c r="N435" s="289">
        <v>4.9535999999999998</v>
      </c>
      <c r="O435" s="95"/>
      <c r="P435" s="289"/>
      <c r="Q435" s="95"/>
      <c r="R435" s="289"/>
      <c r="S435" s="96"/>
      <c r="T435" s="95"/>
      <c r="U435" s="181"/>
      <c r="V435" s="201" t="s">
        <v>4787</v>
      </c>
      <c r="W435" s="130">
        <v>1</v>
      </c>
      <c r="X435" s="93"/>
      <c r="Y435" s="168" t="s">
        <v>4789</v>
      </c>
      <c r="Z435" s="168" t="s">
        <v>4854</v>
      </c>
      <c r="AA435" s="202" t="s">
        <v>4789</v>
      </c>
    </row>
    <row r="436" spans="1:27" ht="24" x14ac:dyDescent="0.3">
      <c r="A436" s="91">
        <v>40304639</v>
      </c>
      <c r="B436" s="93" t="s">
        <v>844</v>
      </c>
      <c r="C436" s="289">
        <v>3.7151999999999998</v>
      </c>
      <c r="D436" s="94" t="s">
        <v>430</v>
      </c>
      <c r="E436" s="94">
        <v>0.56699999999999995</v>
      </c>
      <c r="F436" s="95"/>
      <c r="G436" s="95"/>
      <c r="H436" s="95"/>
      <c r="I436" s="96"/>
      <c r="J436" s="95">
        <v>28040791</v>
      </c>
      <c r="K436" s="89" t="s">
        <v>845</v>
      </c>
      <c r="L436" s="95">
        <v>15</v>
      </c>
      <c r="M436" s="95">
        <v>0</v>
      </c>
      <c r="N436" s="289">
        <v>3.7151999999999998</v>
      </c>
      <c r="O436" s="95"/>
      <c r="P436" s="289"/>
      <c r="Q436" s="95"/>
      <c r="R436" s="289"/>
      <c r="S436" s="96"/>
      <c r="T436" s="95"/>
      <c r="U436" s="181"/>
      <c r="V436" s="201" t="s">
        <v>4787</v>
      </c>
      <c r="W436" s="130">
        <v>1</v>
      </c>
      <c r="X436" s="93"/>
      <c r="Y436" s="168" t="s">
        <v>4789</v>
      </c>
      <c r="Z436" s="168" t="s">
        <v>4854</v>
      </c>
      <c r="AA436" s="202" t="s">
        <v>4789</v>
      </c>
    </row>
    <row r="437" spans="1:27" x14ac:dyDescent="0.3">
      <c r="A437" s="95">
        <v>40304647</v>
      </c>
      <c r="B437" s="89" t="s">
        <v>846</v>
      </c>
      <c r="C437" s="289">
        <v>3.4675199999999999</v>
      </c>
      <c r="D437" s="94" t="s">
        <v>441</v>
      </c>
      <c r="E437" s="94">
        <v>0.38700000000000001</v>
      </c>
      <c r="F437" s="95"/>
      <c r="G437" s="95"/>
      <c r="H437" s="95"/>
      <c r="I437" s="96"/>
      <c r="J437" s="95">
        <v>28040848</v>
      </c>
      <c r="K437" s="89" t="s">
        <v>846</v>
      </c>
      <c r="L437" s="95">
        <v>14</v>
      </c>
      <c r="M437" s="95">
        <v>0</v>
      </c>
      <c r="N437" s="289">
        <v>3.4675199999999999</v>
      </c>
      <c r="O437" s="95"/>
      <c r="P437" s="289"/>
      <c r="Q437" s="95"/>
      <c r="R437" s="289"/>
      <c r="S437" s="96"/>
      <c r="T437" s="95"/>
      <c r="U437" s="181"/>
      <c r="V437" s="201" t="s">
        <v>4787</v>
      </c>
      <c r="W437" s="130">
        <v>1</v>
      </c>
      <c r="X437" s="93"/>
      <c r="Y437" s="168" t="s">
        <v>4789</v>
      </c>
      <c r="Z437" s="168" t="s">
        <v>4854</v>
      </c>
      <c r="AA437" s="202" t="s">
        <v>4789</v>
      </c>
    </row>
    <row r="438" spans="1:27" x14ac:dyDescent="0.3">
      <c r="A438" s="278">
        <v>40304655</v>
      </c>
      <c r="B438" s="279" t="s">
        <v>847</v>
      </c>
      <c r="C438" s="289">
        <v>23.03424</v>
      </c>
      <c r="D438" s="94" t="s">
        <v>419</v>
      </c>
      <c r="E438" s="94">
        <v>8.0909999999999993</v>
      </c>
      <c r="F438" s="95"/>
      <c r="G438" s="95"/>
      <c r="H438" s="95"/>
      <c r="I438" s="96"/>
      <c r="J438" s="95">
        <v>28040856</v>
      </c>
      <c r="K438" s="89" t="s">
        <v>848</v>
      </c>
      <c r="L438" s="95">
        <v>93</v>
      </c>
      <c r="M438" s="95">
        <v>0</v>
      </c>
      <c r="N438" s="289">
        <v>23.03424</v>
      </c>
      <c r="O438" s="95"/>
      <c r="P438" s="289"/>
      <c r="Q438" s="95"/>
      <c r="R438" s="289"/>
      <c r="S438" s="96"/>
      <c r="T438" s="95"/>
      <c r="U438" s="181"/>
      <c r="V438" s="201" t="s">
        <v>4787</v>
      </c>
      <c r="W438" s="130">
        <v>1</v>
      </c>
      <c r="X438" s="93"/>
      <c r="Y438" s="168" t="s">
        <v>4789</v>
      </c>
      <c r="Z438" s="168" t="s">
        <v>4854</v>
      </c>
      <c r="AA438" s="202" t="s">
        <v>4789</v>
      </c>
    </row>
    <row r="439" spans="1:27" ht="24" x14ac:dyDescent="0.3">
      <c r="A439" s="91">
        <v>40304671</v>
      </c>
      <c r="B439" s="93" t="s">
        <v>849</v>
      </c>
      <c r="C439" s="288">
        <v>141.12</v>
      </c>
      <c r="D439" s="90" t="s">
        <v>651</v>
      </c>
      <c r="E439" s="90">
        <v>14.984999999999999</v>
      </c>
      <c r="F439" s="91"/>
      <c r="G439" s="91"/>
      <c r="H439" s="91"/>
      <c r="I439" s="92"/>
      <c r="J439" s="91">
        <v>40304671</v>
      </c>
      <c r="K439" s="93" t="s">
        <v>849</v>
      </c>
      <c r="L439" s="91">
        <v>588</v>
      </c>
      <c r="M439" s="91">
        <v>0</v>
      </c>
      <c r="N439" s="288">
        <v>141.12</v>
      </c>
      <c r="O439" s="91">
        <v>13</v>
      </c>
      <c r="P439" s="288">
        <v>3.12</v>
      </c>
      <c r="Q439" s="91">
        <v>575</v>
      </c>
      <c r="R439" s="288">
        <v>138</v>
      </c>
      <c r="S439" s="92"/>
      <c r="T439" s="91"/>
      <c r="U439" s="180"/>
      <c r="V439" s="201" t="s">
        <v>4787</v>
      </c>
      <c r="W439" s="130">
        <v>1</v>
      </c>
      <c r="X439" s="93"/>
      <c r="Y439" s="168" t="s">
        <v>4789</v>
      </c>
      <c r="Z439" s="168" t="s">
        <v>4854</v>
      </c>
      <c r="AA439" s="202" t="s">
        <v>4789</v>
      </c>
    </row>
    <row r="440" spans="1:27" x14ac:dyDescent="0.3">
      <c r="A440" s="91">
        <v>40304680</v>
      </c>
      <c r="B440" s="93" t="s">
        <v>850</v>
      </c>
      <c r="C440" s="289">
        <v>13.127040000000001</v>
      </c>
      <c r="D440" s="94" t="s">
        <v>419</v>
      </c>
      <c r="E440" s="94">
        <v>5.0039999999999996</v>
      </c>
      <c r="F440" s="95"/>
      <c r="G440" s="95"/>
      <c r="H440" s="95"/>
      <c r="I440" s="96"/>
      <c r="J440" s="95">
        <v>28040228</v>
      </c>
      <c r="K440" s="89" t="s">
        <v>851</v>
      </c>
      <c r="L440" s="95">
        <v>53</v>
      </c>
      <c r="M440" s="95">
        <v>0</v>
      </c>
      <c r="N440" s="289">
        <v>13.127040000000001</v>
      </c>
      <c r="O440" s="95"/>
      <c r="P440" s="289"/>
      <c r="Q440" s="95"/>
      <c r="R440" s="289"/>
      <c r="S440" s="96"/>
      <c r="T440" s="95"/>
      <c r="U440" s="181"/>
      <c r="V440" s="201" t="s">
        <v>4787</v>
      </c>
      <c r="W440" s="130">
        <v>1</v>
      </c>
      <c r="X440" s="93"/>
      <c r="Y440" s="168" t="s">
        <v>4789</v>
      </c>
      <c r="Z440" s="168" t="s">
        <v>4854</v>
      </c>
      <c r="AA440" s="202" t="s">
        <v>4789</v>
      </c>
    </row>
    <row r="441" spans="1:27" s="116" customFormat="1" x14ac:dyDescent="0.3">
      <c r="A441" s="95">
        <v>40304698</v>
      </c>
      <c r="B441" s="89" t="s">
        <v>852</v>
      </c>
      <c r="C441" s="289">
        <v>9.9071999999999996</v>
      </c>
      <c r="D441" s="94" t="s">
        <v>419</v>
      </c>
      <c r="E441" s="94">
        <v>5.0039999999999996</v>
      </c>
      <c r="F441" s="95"/>
      <c r="G441" s="95"/>
      <c r="H441" s="95"/>
      <c r="I441" s="96"/>
      <c r="J441" s="95">
        <v>28040295</v>
      </c>
      <c r="K441" s="89" t="s">
        <v>853</v>
      </c>
      <c r="L441" s="95">
        <v>40</v>
      </c>
      <c r="M441" s="95">
        <v>0</v>
      </c>
      <c r="N441" s="289">
        <v>9.9071999999999996</v>
      </c>
      <c r="O441" s="95"/>
      <c r="P441" s="289"/>
      <c r="Q441" s="95"/>
      <c r="R441" s="289"/>
      <c r="S441" s="96"/>
      <c r="T441" s="95"/>
      <c r="U441" s="181"/>
      <c r="V441" s="201" t="s">
        <v>4787</v>
      </c>
      <c r="W441" s="130">
        <v>1</v>
      </c>
      <c r="X441" s="93"/>
      <c r="Y441" s="168" t="s">
        <v>4789</v>
      </c>
      <c r="Z441" s="168" t="s">
        <v>4854</v>
      </c>
      <c r="AA441" s="202" t="s">
        <v>4789</v>
      </c>
    </row>
    <row r="442" spans="1:27" x14ac:dyDescent="0.3">
      <c r="A442" s="278">
        <v>40304701</v>
      </c>
      <c r="B442" s="279" t="s">
        <v>854</v>
      </c>
      <c r="C442" s="289">
        <v>226.32</v>
      </c>
      <c r="D442" s="94" t="s">
        <v>433</v>
      </c>
      <c r="E442" s="94">
        <v>24.065999999999999</v>
      </c>
      <c r="F442" s="95"/>
      <c r="G442" s="95"/>
      <c r="H442" s="95"/>
      <c r="I442" s="96"/>
      <c r="J442" s="95">
        <v>40304701</v>
      </c>
      <c r="K442" s="89" t="s">
        <v>855</v>
      </c>
      <c r="L442" s="95">
        <v>943</v>
      </c>
      <c r="M442" s="95">
        <v>0</v>
      </c>
      <c r="N442" s="289">
        <v>226.32</v>
      </c>
      <c r="O442" s="95">
        <v>20</v>
      </c>
      <c r="P442" s="289">
        <v>4.8</v>
      </c>
      <c r="Q442" s="95">
        <v>923</v>
      </c>
      <c r="R442" s="289">
        <v>221.52</v>
      </c>
      <c r="S442" s="96"/>
      <c r="T442" s="95"/>
      <c r="U442" s="181"/>
      <c r="V442" s="201" t="s">
        <v>75</v>
      </c>
      <c r="W442" s="130"/>
      <c r="X442" s="93" t="s">
        <v>200</v>
      </c>
      <c r="Y442" s="168" t="s">
        <v>6124</v>
      </c>
      <c r="Z442" s="168" t="s">
        <v>6125</v>
      </c>
      <c r="AA442" s="202" t="s">
        <v>6126</v>
      </c>
    </row>
    <row r="443" spans="1:27" ht="24" x14ac:dyDescent="0.3">
      <c r="A443" s="91">
        <v>40304710</v>
      </c>
      <c r="B443" s="93" t="s">
        <v>856</v>
      </c>
      <c r="C443" s="289">
        <v>144.39743999999999</v>
      </c>
      <c r="D443" s="94" t="s">
        <v>651</v>
      </c>
      <c r="E443" s="94">
        <v>21.276</v>
      </c>
      <c r="F443" s="95"/>
      <c r="G443" s="95"/>
      <c r="H443" s="95"/>
      <c r="I443" s="96"/>
      <c r="J443" s="95">
        <v>28041070</v>
      </c>
      <c r="K443" s="89" t="s">
        <v>857</v>
      </c>
      <c r="L443" s="95">
        <v>583</v>
      </c>
      <c r="M443" s="95">
        <v>0</v>
      </c>
      <c r="N443" s="289">
        <v>144.39743999999999</v>
      </c>
      <c r="O443" s="95"/>
      <c r="P443" s="289"/>
      <c r="Q443" s="95"/>
      <c r="R443" s="289"/>
      <c r="S443" s="96"/>
      <c r="T443" s="95"/>
      <c r="U443" s="181"/>
      <c r="V443" s="201" t="s">
        <v>75</v>
      </c>
      <c r="W443" s="130"/>
      <c r="X443" s="93" t="s">
        <v>200</v>
      </c>
      <c r="Y443" s="168" t="s">
        <v>6124</v>
      </c>
      <c r="Z443" s="168" t="s">
        <v>6125</v>
      </c>
      <c r="AA443" s="202" t="s">
        <v>6126</v>
      </c>
    </row>
    <row r="444" spans="1:27" ht="24" x14ac:dyDescent="0.3">
      <c r="A444" s="91">
        <v>40304728</v>
      </c>
      <c r="B444" s="93" t="s">
        <v>858</v>
      </c>
      <c r="C444" s="289">
        <v>268.23744000000005</v>
      </c>
      <c r="D444" s="94" t="s">
        <v>433</v>
      </c>
      <c r="E444" s="94">
        <v>48.491999999999997</v>
      </c>
      <c r="F444" s="95"/>
      <c r="G444" s="95"/>
      <c r="H444" s="95"/>
      <c r="I444" s="96"/>
      <c r="J444" s="95">
        <v>28041062</v>
      </c>
      <c r="K444" s="89" t="s">
        <v>859</v>
      </c>
      <c r="L444" s="95">
        <v>1083</v>
      </c>
      <c r="M444" s="95">
        <v>0</v>
      </c>
      <c r="N444" s="289">
        <v>268.23744000000005</v>
      </c>
      <c r="O444" s="95"/>
      <c r="P444" s="289"/>
      <c r="Q444" s="95"/>
      <c r="R444" s="289"/>
      <c r="S444" s="96"/>
      <c r="T444" s="95"/>
      <c r="U444" s="181"/>
      <c r="V444" s="201" t="s">
        <v>75</v>
      </c>
      <c r="W444" s="130"/>
      <c r="X444" s="93" t="s">
        <v>200</v>
      </c>
      <c r="Y444" s="168" t="s">
        <v>6124</v>
      </c>
      <c r="Z444" s="168" t="s">
        <v>6125</v>
      </c>
      <c r="AA444" s="202" t="s">
        <v>6126</v>
      </c>
    </row>
    <row r="445" spans="1:27" ht="24" x14ac:dyDescent="0.3">
      <c r="A445" s="95">
        <v>40304736</v>
      </c>
      <c r="B445" s="89" t="s">
        <v>860</v>
      </c>
      <c r="C445" s="289">
        <v>144.39743999999999</v>
      </c>
      <c r="D445" s="94" t="s">
        <v>651</v>
      </c>
      <c r="E445" s="94">
        <v>15.372</v>
      </c>
      <c r="F445" s="95"/>
      <c r="G445" s="95"/>
      <c r="H445" s="95"/>
      <c r="I445" s="96"/>
      <c r="J445" s="95">
        <v>28041070</v>
      </c>
      <c r="K445" s="89" t="s">
        <v>857</v>
      </c>
      <c r="L445" s="95">
        <v>583</v>
      </c>
      <c r="M445" s="95">
        <v>0</v>
      </c>
      <c r="N445" s="289">
        <v>144.39743999999999</v>
      </c>
      <c r="O445" s="95"/>
      <c r="P445" s="289"/>
      <c r="Q445" s="95"/>
      <c r="R445" s="289"/>
      <c r="S445" s="96"/>
      <c r="T445" s="95"/>
      <c r="U445" s="181"/>
      <c r="V445" s="201" t="s">
        <v>75</v>
      </c>
      <c r="W445" s="130"/>
      <c r="X445" s="93" t="s">
        <v>200</v>
      </c>
      <c r="Y445" s="168" t="s">
        <v>6124</v>
      </c>
      <c r="Z445" s="168" t="s">
        <v>6125</v>
      </c>
      <c r="AA445" s="202" t="s">
        <v>6126</v>
      </c>
    </row>
    <row r="446" spans="1:27" x14ac:dyDescent="0.3">
      <c r="A446" s="278">
        <v>40304752</v>
      </c>
      <c r="B446" s="279" t="s">
        <v>861</v>
      </c>
      <c r="C446" s="288">
        <v>108</v>
      </c>
      <c r="D446" s="90" t="s">
        <v>651</v>
      </c>
      <c r="E446" s="90">
        <v>11.385</v>
      </c>
      <c r="F446" s="91"/>
      <c r="G446" s="91"/>
      <c r="H446" s="91"/>
      <c r="I446" s="92"/>
      <c r="J446" s="91">
        <v>40304752</v>
      </c>
      <c r="K446" s="93" t="s">
        <v>861</v>
      </c>
      <c r="L446" s="91">
        <v>450</v>
      </c>
      <c r="M446" s="91">
        <v>0</v>
      </c>
      <c r="N446" s="288">
        <v>108</v>
      </c>
      <c r="O446" s="91">
        <v>13</v>
      </c>
      <c r="P446" s="288">
        <v>3.12</v>
      </c>
      <c r="Q446" s="91">
        <v>437</v>
      </c>
      <c r="R446" s="288">
        <v>104.88</v>
      </c>
      <c r="S446" s="92"/>
      <c r="T446" s="91"/>
      <c r="U446" s="180"/>
      <c r="V446" s="201" t="s">
        <v>4787</v>
      </c>
      <c r="W446" s="130">
        <v>1</v>
      </c>
      <c r="X446" s="93"/>
      <c r="Y446" s="168" t="s">
        <v>4789</v>
      </c>
      <c r="Z446" s="168" t="s">
        <v>4854</v>
      </c>
      <c r="AA446" s="202" t="s">
        <v>4789</v>
      </c>
    </row>
    <row r="447" spans="1:27" ht="24" x14ac:dyDescent="0.3">
      <c r="A447" s="91">
        <v>40304760</v>
      </c>
      <c r="B447" s="93" t="s">
        <v>862</v>
      </c>
      <c r="C447" s="289">
        <v>106.8</v>
      </c>
      <c r="D447" s="94" t="s">
        <v>651</v>
      </c>
      <c r="E447" s="94">
        <v>11.25</v>
      </c>
      <c r="F447" s="95"/>
      <c r="G447" s="95"/>
      <c r="H447" s="95"/>
      <c r="I447" s="96"/>
      <c r="J447" s="95">
        <v>40304760</v>
      </c>
      <c r="K447" s="89" t="s">
        <v>863</v>
      </c>
      <c r="L447" s="95">
        <v>445</v>
      </c>
      <c r="M447" s="95">
        <v>0</v>
      </c>
      <c r="N447" s="289">
        <v>106.8</v>
      </c>
      <c r="O447" s="95">
        <v>13</v>
      </c>
      <c r="P447" s="289">
        <v>3.12</v>
      </c>
      <c r="Q447" s="95">
        <v>432</v>
      </c>
      <c r="R447" s="289">
        <v>103.68</v>
      </c>
      <c r="S447" s="96"/>
      <c r="T447" s="95"/>
      <c r="U447" s="181"/>
      <c r="V447" s="201" t="s">
        <v>75</v>
      </c>
      <c r="W447" s="130"/>
      <c r="X447" s="93" t="s">
        <v>83</v>
      </c>
      <c r="Y447" s="168" t="s">
        <v>6124</v>
      </c>
      <c r="Z447" s="168" t="s">
        <v>6125</v>
      </c>
      <c r="AA447" s="202" t="s">
        <v>6126</v>
      </c>
    </row>
    <row r="448" spans="1:27" s="116" customFormat="1" x14ac:dyDescent="0.3">
      <c r="A448" s="91">
        <v>40304787</v>
      </c>
      <c r="B448" s="93" t="s">
        <v>864</v>
      </c>
      <c r="C448" s="289">
        <v>30.96</v>
      </c>
      <c r="D448" s="94" t="s">
        <v>651</v>
      </c>
      <c r="E448" s="94">
        <v>14.742000000000001</v>
      </c>
      <c r="F448" s="95"/>
      <c r="G448" s="95"/>
      <c r="H448" s="95"/>
      <c r="I448" s="96"/>
      <c r="J448" s="95">
        <v>28041100</v>
      </c>
      <c r="K448" s="89" t="s">
        <v>865</v>
      </c>
      <c r="L448" s="95">
        <v>125</v>
      </c>
      <c r="M448" s="95">
        <v>0</v>
      </c>
      <c r="N448" s="289">
        <v>30.96</v>
      </c>
      <c r="O448" s="95"/>
      <c r="P448" s="289"/>
      <c r="Q448" s="95"/>
      <c r="R448" s="289"/>
      <c r="S448" s="96"/>
      <c r="T448" s="95"/>
      <c r="U448" s="181"/>
      <c r="V448" s="201" t="s">
        <v>4787</v>
      </c>
      <c r="W448" s="130">
        <v>1</v>
      </c>
      <c r="X448" s="93"/>
      <c r="Y448" s="168" t="s">
        <v>4789</v>
      </c>
      <c r="Z448" s="168" t="s">
        <v>4854</v>
      </c>
      <c r="AA448" s="202" t="s">
        <v>4789</v>
      </c>
    </row>
    <row r="449" spans="1:27" x14ac:dyDescent="0.3">
      <c r="A449" s="95">
        <v>40304809</v>
      </c>
      <c r="B449" s="89" t="s">
        <v>866</v>
      </c>
      <c r="C449" s="289">
        <v>7.4304000000000006</v>
      </c>
      <c r="D449" s="94" t="s">
        <v>430</v>
      </c>
      <c r="E449" s="94">
        <v>1.35</v>
      </c>
      <c r="F449" s="95"/>
      <c r="G449" s="95"/>
      <c r="H449" s="95"/>
      <c r="I449" s="96"/>
      <c r="J449" s="95">
        <v>28040147</v>
      </c>
      <c r="K449" s="89" t="s">
        <v>867</v>
      </c>
      <c r="L449" s="95">
        <v>30</v>
      </c>
      <c r="M449" s="95">
        <v>0</v>
      </c>
      <c r="N449" s="289">
        <v>7.4304000000000006</v>
      </c>
      <c r="O449" s="95"/>
      <c r="P449" s="289"/>
      <c r="Q449" s="95"/>
      <c r="R449" s="289"/>
      <c r="S449" s="96"/>
      <c r="T449" s="95"/>
      <c r="U449" s="181"/>
      <c r="V449" s="201" t="s">
        <v>4787</v>
      </c>
      <c r="W449" s="130">
        <v>1</v>
      </c>
      <c r="X449" s="93"/>
      <c r="Y449" s="168" t="s">
        <v>4789</v>
      </c>
      <c r="Z449" s="168" t="s">
        <v>4854</v>
      </c>
      <c r="AA449" s="202" t="s">
        <v>4789</v>
      </c>
    </row>
    <row r="450" spans="1:27" ht="24" x14ac:dyDescent="0.3">
      <c r="A450" s="278">
        <v>40304817</v>
      </c>
      <c r="B450" s="279" t="s">
        <v>868</v>
      </c>
      <c r="C450" s="289">
        <v>6.68736</v>
      </c>
      <c r="D450" s="94" t="s">
        <v>430</v>
      </c>
      <c r="E450" s="94">
        <v>1.036</v>
      </c>
      <c r="F450" s="95"/>
      <c r="G450" s="95"/>
      <c r="H450" s="95"/>
      <c r="I450" s="96"/>
      <c r="J450" s="95">
        <v>28040171</v>
      </c>
      <c r="K450" s="89" t="s">
        <v>869</v>
      </c>
      <c r="L450" s="95">
        <v>27</v>
      </c>
      <c r="M450" s="95">
        <v>0</v>
      </c>
      <c r="N450" s="289">
        <v>6.68736</v>
      </c>
      <c r="O450" s="95"/>
      <c r="P450" s="289"/>
      <c r="Q450" s="95"/>
      <c r="R450" s="289"/>
      <c r="S450" s="96"/>
      <c r="T450" s="95"/>
      <c r="U450" s="181"/>
      <c r="V450" s="201" t="s">
        <v>4787</v>
      </c>
      <c r="W450" s="130">
        <v>1</v>
      </c>
      <c r="X450" s="93"/>
      <c r="Y450" s="168" t="s">
        <v>4789</v>
      </c>
      <c r="Z450" s="168" t="s">
        <v>4854</v>
      </c>
      <c r="AA450" s="202" t="s">
        <v>4789</v>
      </c>
    </row>
    <row r="451" spans="1:27" x14ac:dyDescent="0.3">
      <c r="A451" s="91">
        <v>40304825</v>
      </c>
      <c r="B451" s="93" t="s">
        <v>870</v>
      </c>
      <c r="C451" s="289">
        <v>17.337600000000002</v>
      </c>
      <c r="D451" s="94" t="s">
        <v>419</v>
      </c>
      <c r="E451" s="94">
        <v>3.4740000000000002</v>
      </c>
      <c r="F451" s="95"/>
      <c r="G451" s="95"/>
      <c r="H451" s="95"/>
      <c r="I451" s="96"/>
      <c r="J451" s="95">
        <v>28040899</v>
      </c>
      <c r="K451" s="89" t="s">
        <v>870</v>
      </c>
      <c r="L451" s="95">
        <v>70</v>
      </c>
      <c r="M451" s="95">
        <v>0</v>
      </c>
      <c r="N451" s="289">
        <v>17.337600000000002</v>
      </c>
      <c r="O451" s="95"/>
      <c r="P451" s="289"/>
      <c r="Q451" s="95"/>
      <c r="R451" s="289"/>
      <c r="S451" s="96"/>
      <c r="T451" s="95"/>
      <c r="U451" s="181"/>
      <c r="V451" s="201" t="s">
        <v>4787</v>
      </c>
      <c r="W451" s="130">
        <v>1</v>
      </c>
      <c r="X451" s="93"/>
      <c r="Y451" s="168" t="s">
        <v>4789</v>
      </c>
      <c r="Z451" s="168" t="s">
        <v>4854</v>
      </c>
      <c r="AA451" s="202" t="s">
        <v>4789</v>
      </c>
    </row>
    <row r="452" spans="1:27" ht="36" x14ac:dyDescent="0.3">
      <c r="A452" s="91">
        <v>40304850</v>
      </c>
      <c r="B452" s="93" t="s">
        <v>871</v>
      </c>
      <c r="C452" s="289">
        <v>20.55744</v>
      </c>
      <c r="D452" s="94" t="s">
        <v>419</v>
      </c>
      <c r="E452" s="94">
        <v>2.8</v>
      </c>
      <c r="F452" s="95"/>
      <c r="G452" s="95"/>
      <c r="H452" s="95"/>
      <c r="I452" s="96"/>
      <c r="J452" s="95">
        <v>28041160</v>
      </c>
      <c r="K452" s="89" t="s">
        <v>872</v>
      </c>
      <c r="L452" s="95">
        <v>83</v>
      </c>
      <c r="M452" s="95">
        <v>0</v>
      </c>
      <c r="N452" s="289">
        <v>20.55744</v>
      </c>
      <c r="O452" s="95"/>
      <c r="P452" s="289"/>
      <c r="Q452" s="95"/>
      <c r="R452" s="289"/>
      <c r="S452" s="96"/>
      <c r="T452" s="95"/>
      <c r="U452" s="181"/>
      <c r="V452" s="201" t="s">
        <v>4787</v>
      </c>
      <c r="W452" s="130">
        <v>1</v>
      </c>
      <c r="X452" s="93"/>
      <c r="Y452" s="168" t="s">
        <v>4789</v>
      </c>
      <c r="Z452" s="168" t="s">
        <v>4854</v>
      </c>
      <c r="AA452" s="202" t="s">
        <v>4789</v>
      </c>
    </row>
    <row r="453" spans="1:27" x14ac:dyDescent="0.3">
      <c r="A453" s="95">
        <v>40304876</v>
      </c>
      <c r="B453" s="89" t="s">
        <v>873</v>
      </c>
      <c r="C453" s="289">
        <v>3.4675199999999999</v>
      </c>
      <c r="D453" s="94" t="s">
        <v>430</v>
      </c>
      <c r="E453" s="94">
        <v>0.48799999999999999</v>
      </c>
      <c r="F453" s="95"/>
      <c r="G453" s="95"/>
      <c r="H453" s="95"/>
      <c r="I453" s="96"/>
      <c r="J453" s="95">
        <v>28040686</v>
      </c>
      <c r="K453" s="89" t="s">
        <v>874</v>
      </c>
      <c r="L453" s="95">
        <v>14</v>
      </c>
      <c r="M453" s="95">
        <v>0</v>
      </c>
      <c r="N453" s="289">
        <v>3.4675199999999999</v>
      </c>
      <c r="O453" s="95"/>
      <c r="P453" s="289"/>
      <c r="Q453" s="95"/>
      <c r="R453" s="289"/>
      <c r="S453" s="96"/>
      <c r="T453" s="95"/>
      <c r="U453" s="181"/>
      <c r="V453" s="201" t="s">
        <v>4787</v>
      </c>
      <c r="W453" s="130">
        <v>1</v>
      </c>
      <c r="X453" s="93"/>
      <c r="Y453" s="168" t="s">
        <v>4789</v>
      </c>
      <c r="Z453" s="168" t="s">
        <v>4854</v>
      </c>
      <c r="AA453" s="202" t="s">
        <v>4789</v>
      </c>
    </row>
    <row r="454" spans="1:27" x14ac:dyDescent="0.3">
      <c r="A454" s="278">
        <v>40304884</v>
      </c>
      <c r="B454" s="279" t="s">
        <v>875</v>
      </c>
      <c r="C454" s="289">
        <v>9.9071999999999996</v>
      </c>
      <c r="D454" s="94" t="s">
        <v>441</v>
      </c>
      <c r="E454" s="94">
        <v>1.8540000000000001</v>
      </c>
      <c r="F454" s="95"/>
      <c r="G454" s="95"/>
      <c r="H454" s="95"/>
      <c r="I454" s="96"/>
      <c r="J454" s="95">
        <v>28040988</v>
      </c>
      <c r="K454" s="89" t="s">
        <v>876</v>
      </c>
      <c r="L454" s="95">
        <v>40</v>
      </c>
      <c r="M454" s="95">
        <v>0</v>
      </c>
      <c r="N454" s="289">
        <v>9.9071999999999996</v>
      </c>
      <c r="O454" s="95"/>
      <c r="P454" s="289"/>
      <c r="Q454" s="95"/>
      <c r="R454" s="289"/>
      <c r="S454" s="96"/>
      <c r="T454" s="95"/>
      <c r="U454" s="181"/>
      <c r="V454" s="201" t="s">
        <v>4787</v>
      </c>
      <c r="W454" s="130">
        <v>1</v>
      </c>
      <c r="X454" s="93"/>
      <c r="Y454" s="168" t="s">
        <v>4789</v>
      </c>
      <c r="Z454" s="168" t="s">
        <v>4854</v>
      </c>
      <c r="AA454" s="202" t="s">
        <v>4789</v>
      </c>
    </row>
    <row r="455" spans="1:27" x14ac:dyDescent="0.3">
      <c r="A455" s="91">
        <v>40304892</v>
      </c>
      <c r="B455" s="93" t="s">
        <v>877</v>
      </c>
      <c r="C455" s="289">
        <v>24.768000000000001</v>
      </c>
      <c r="D455" s="94" t="s">
        <v>419</v>
      </c>
      <c r="E455" s="94">
        <v>5.0039999999999996</v>
      </c>
      <c r="F455" s="95"/>
      <c r="G455" s="95"/>
      <c r="H455" s="95"/>
      <c r="I455" s="96"/>
      <c r="J455" s="95">
        <v>28040554</v>
      </c>
      <c r="K455" s="89" t="s">
        <v>878</v>
      </c>
      <c r="L455" s="95">
        <v>100</v>
      </c>
      <c r="M455" s="95">
        <v>0</v>
      </c>
      <c r="N455" s="289">
        <v>24.768000000000001</v>
      </c>
      <c r="O455" s="95"/>
      <c r="P455" s="289"/>
      <c r="Q455" s="95"/>
      <c r="R455" s="289"/>
      <c r="S455" s="96"/>
      <c r="T455" s="95"/>
      <c r="U455" s="181"/>
      <c r="V455" s="201" t="s">
        <v>4787</v>
      </c>
      <c r="W455" s="130">
        <v>1</v>
      </c>
      <c r="X455" s="93"/>
      <c r="Y455" s="168" t="s">
        <v>4789</v>
      </c>
      <c r="Z455" s="168" t="s">
        <v>4854</v>
      </c>
      <c r="AA455" s="202" t="s">
        <v>4789</v>
      </c>
    </row>
    <row r="456" spans="1:27" ht="24" x14ac:dyDescent="0.3">
      <c r="A456" s="91">
        <v>40304906</v>
      </c>
      <c r="B456" s="93" t="s">
        <v>879</v>
      </c>
      <c r="C456" s="289">
        <v>75.12</v>
      </c>
      <c r="D456" s="94" t="s">
        <v>419</v>
      </c>
      <c r="E456" s="94">
        <v>8.0909999999999993</v>
      </c>
      <c r="F456" s="95"/>
      <c r="G456" s="95"/>
      <c r="H456" s="95"/>
      <c r="I456" s="96"/>
      <c r="J456" s="95">
        <v>40304906</v>
      </c>
      <c r="K456" s="89" t="s">
        <v>880</v>
      </c>
      <c r="L456" s="95">
        <v>313</v>
      </c>
      <c r="M456" s="95">
        <v>0</v>
      </c>
      <c r="N456" s="289">
        <v>75.12</v>
      </c>
      <c r="O456" s="95">
        <v>3</v>
      </c>
      <c r="P456" s="289">
        <v>0.72</v>
      </c>
      <c r="Q456" s="95">
        <v>310</v>
      </c>
      <c r="R456" s="289">
        <v>74.400000000000006</v>
      </c>
      <c r="S456" s="96"/>
      <c r="T456" s="95"/>
      <c r="U456" s="181"/>
      <c r="V456" s="201" t="s">
        <v>75</v>
      </c>
      <c r="W456" s="130"/>
      <c r="X456" s="93" t="s">
        <v>83</v>
      </c>
      <c r="Y456" s="168" t="s">
        <v>6124</v>
      </c>
      <c r="Z456" s="168" t="s">
        <v>6125</v>
      </c>
      <c r="AA456" s="202" t="s">
        <v>6126</v>
      </c>
    </row>
    <row r="457" spans="1:27" x14ac:dyDescent="0.3">
      <c r="A457" s="95">
        <v>40304914</v>
      </c>
      <c r="B457" s="89" t="s">
        <v>881</v>
      </c>
      <c r="C457" s="289">
        <v>2.4767999999999999</v>
      </c>
      <c r="D457" s="94" t="s">
        <v>430</v>
      </c>
      <c r="E457" s="94">
        <v>0.27</v>
      </c>
      <c r="F457" s="95"/>
      <c r="G457" s="95"/>
      <c r="H457" s="95"/>
      <c r="I457" s="96"/>
      <c r="J457" s="95">
        <v>28040767</v>
      </c>
      <c r="K457" s="89" t="s">
        <v>882</v>
      </c>
      <c r="L457" s="95">
        <v>10</v>
      </c>
      <c r="M457" s="95">
        <v>0</v>
      </c>
      <c r="N457" s="289">
        <v>2.4767999999999999</v>
      </c>
      <c r="O457" s="95"/>
      <c r="P457" s="289"/>
      <c r="Q457" s="95"/>
      <c r="R457" s="289"/>
      <c r="S457" s="96"/>
      <c r="T457" s="95"/>
      <c r="U457" s="181"/>
      <c r="V457" s="201" t="s">
        <v>4787</v>
      </c>
      <c r="W457" s="130">
        <v>1</v>
      </c>
      <c r="X457" s="93"/>
      <c r="Y457" s="168" t="s">
        <v>4789</v>
      </c>
      <c r="Z457" s="168" t="s">
        <v>4854</v>
      </c>
      <c r="AA457" s="202" t="s">
        <v>4789</v>
      </c>
    </row>
    <row r="458" spans="1:27" ht="48" x14ac:dyDescent="0.3">
      <c r="A458" s="278">
        <v>40304922</v>
      </c>
      <c r="B458" s="279" t="s">
        <v>883</v>
      </c>
      <c r="C458" s="289">
        <v>14.860799999999999</v>
      </c>
      <c r="D458" s="94" t="s">
        <v>430</v>
      </c>
      <c r="E458" s="94">
        <v>2.484</v>
      </c>
      <c r="F458" s="95"/>
      <c r="G458" s="95"/>
      <c r="H458" s="95"/>
      <c r="I458" s="96"/>
      <c r="J458" s="95">
        <v>28040139</v>
      </c>
      <c r="K458" s="89" t="s">
        <v>884</v>
      </c>
      <c r="L458" s="95">
        <v>60</v>
      </c>
      <c r="M458" s="95">
        <v>0</v>
      </c>
      <c r="N458" s="289">
        <v>14.860799999999999</v>
      </c>
      <c r="O458" s="95"/>
      <c r="P458" s="289"/>
      <c r="Q458" s="95"/>
      <c r="R458" s="289"/>
      <c r="S458" s="96"/>
      <c r="T458" s="95"/>
      <c r="U458" s="181"/>
      <c r="V458" s="201" t="s">
        <v>4787</v>
      </c>
      <c r="W458" s="130">
        <v>1</v>
      </c>
      <c r="X458" s="93"/>
      <c r="Y458" s="168" t="s">
        <v>4789</v>
      </c>
      <c r="Z458" s="168" t="s">
        <v>4854</v>
      </c>
      <c r="AA458" s="202" t="s">
        <v>4789</v>
      </c>
    </row>
    <row r="459" spans="1:27" x14ac:dyDescent="0.3">
      <c r="A459" s="91">
        <v>40304930</v>
      </c>
      <c r="B459" s="93" t="s">
        <v>885</v>
      </c>
      <c r="C459" s="289">
        <v>82.56</v>
      </c>
      <c r="D459" s="94" t="s">
        <v>6</v>
      </c>
      <c r="E459" s="94">
        <v>8.27</v>
      </c>
      <c r="F459" s="95"/>
      <c r="G459" s="95"/>
      <c r="H459" s="95"/>
      <c r="I459" s="96"/>
      <c r="J459" s="95">
        <v>40304930</v>
      </c>
      <c r="K459" s="89" t="s">
        <v>885</v>
      </c>
      <c r="L459" s="95">
        <v>344</v>
      </c>
      <c r="M459" s="95">
        <v>0</v>
      </c>
      <c r="N459" s="289">
        <v>82.56</v>
      </c>
      <c r="O459" s="95">
        <v>27</v>
      </c>
      <c r="P459" s="289">
        <v>6.48</v>
      </c>
      <c r="Q459" s="95">
        <v>317</v>
      </c>
      <c r="R459" s="289">
        <v>76.08</v>
      </c>
      <c r="S459" s="96"/>
      <c r="T459" s="95"/>
      <c r="U459" s="181"/>
      <c r="V459" s="201" t="s">
        <v>4787</v>
      </c>
      <c r="W459" s="130">
        <v>1</v>
      </c>
      <c r="X459" s="93"/>
      <c r="Y459" s="168" t="s">
        <v>4789</v>
      </c>
      <c r="Z459" s="168" t="s">
        <v>4854</v>
      </c>
      <c r="AA459" s="202" t="s">
        <v>4789</v>
      </c>
    </row>
    <row r="460" spans="1:27" x14ac:dyDescent="0.3">
      <c r="A460" s="91">
        <v>40304949</v>
      </c>
      <c r="B460" s="93" t="s">
        <v>886</v>
      </c>
      <c r="C460" s="289">
        <v>82.56</v>
      </c>
      <c r="D460" s="94" t="s">
        <v>6</v>
      </c>
      <c r="E460" s="94">
        <v>8.27</v>
      </c>
      <c r="F460" s="95"/>
      <c r="G460" s="95"/>
      <c r="H460" s="95"/>
      <c r="I460" s="96"/>
      <c r="J460" s="95">
        <v>40304949</v>
      </c>
      <c r="K460" s="89" t="s">
        <v>886</v>
      </c>
      <c r="L460" s="95">
        <v>344</v>
      </c>
      <c r="M460" s="95">
        <v>0</v>
      </c>
      <c r="N460" s="289">
        <v>82.56</v>
      </c>
      <c r="O460" s="95">
        <v>27</v>
      </c>
      <c r="P460" s="289">
        <v>6.48</v>
      </c>
      <c r="Q460" s="95">
        <v>317</v>
      </c>
      <c r="R460" s="289">
        <v>76.08</v>
      </c>
      <c r="S460" s="96"/>
      <c r="T460" s="95"/>
      <c r="U460" s="181"/>
      <c r="V460" s="201" t="s">
        <v>4787</v>
      </c>
      <c r="W460" s="130">
        <v>1</v>
      </c>
      <c r="X460" s="93"/>
      <c r="Y460" s="168" t="s">
        <v>4789</v>
      </c>
      <c r="Z460" s="168" t="s">
        <v>4854</v>
      </c>
      <c r="AA460" s="202" t="s">
        <v>4789</v>
      </c>
    </row>
    <row r="461" spans="1:27" ht="24" x14ac:dyDescent="0.3">
      <c r="A461" s="95">
        <v>40304973</v>
      </c>
      <c r="B461" s="89" t="s">
        <v>887</v>
      </c>
      <c r="C461" s="289">
        <v>95.33</v>
      </c>
      <c r="D461" s="94" t="s">
        <v>888</v>
      </c>
      <c r="E461" s="94">
        <v>10.188000000000001</v>
      </c>
      <c r="F461" s="95"/>
      <c r="G461" s="95"/>
      <c r="H461" s="95"/>
      <c r="I461" s="96"/>
      <c r="J461" s="95">
        <v>40304973</v>
      </c>
      <c r="K461" s="89" t="s">
        <v>889</v>
      </c>
      <c r="L461" s="95">
        <v>397</v>
      </c>
      <c r="M461" s="95"/>
      <c r="N461" s="289">
        <v>95.33</v>
      </c>
      <c r="O461" s="95">
        <v>7</v>
      </c>
      <c r="P461" s="289">
        <v>1.6</v>
      </c>
      <c r="Q461" s="95">
        <v>390</v>
      </c>
      <c r="R461" s="289">
        <v>93.73</v>
      </c>
      <c r="S461" s="96"/>
      <c r="T461" s="95"/>
      <c r="U461" s="181"/>
      <c r="V461" s="201" t="s">
        <v>75</v>
      </c>
      <c r="W461" s="130"/>
      <c r="X461" s="93" t="s">
        <v>83</v>
      </c>
      <c r="Y461" s="168" t="s">
        <v>6124</v>
      </c>
      <c r="Z461" s="168" t="s">
        <v>6125</v>
      </c>
      <c r="AA461" s="202" t="s">
        <v>6126</v>
      </c>
    </row>
    <row r="462" spans="1:27" x14ac:dyDescent="0.3">
      <c r="A462" s="278">
        <v>40305015</v>
      </c>
      <c r="B462" s="279" t="s">
        <v>890</v>
      </c>
      <c r="C462" s="289">
        <v>43.344000000000001</v>
      </c>
      <c r="D462" s="94" t="s">
        <v>419</v>
      </c>
      <c r="E462" s="94">
        <v>5.33</v>
      </c>
      <c r="F462" s="95"/>
      <c r="G462" s="95"/>
      <c r="H462" s="95"/>
      <c r="I462" s="96"/>
      <c r="J462" s="95">
        <v>28050991</v>
      </c>
      <c r="K462" s="89" t="s">
        <v>891</v>
      </c>
      <c r="L462" s="95">
        <v>175</v>
      </c>
      <c r="M462" s="95">
        <v>0</v>
      </c>
      <c r="N462" s="289">
        <v>43.344000000000001</v>
      </c>
      <c r="O462" s="95"/>
      <c r="P462" s="289"/>
      <c r="Q462" s="95"/>
      <c r="R462" s="289"/>
      <c r="S462" s="96"/>
      <c r="T462" s="95"/>
      <c r="U462" s="181"/>
      <c r="V462" s="201" t="s">
        <v>4787</v>
      </c>
      <c r="W462" s="130">
        <v>1</v>
      </c>
      <c r="X462" s="93"/>
      <c r="Y462" s="168" t="s">
        <v>4789</v>
      </c>
      <c r="Z462" s="168" t="s">
        <v>4854</v>
      </c>
      <c r="AA462" s="202" t="s">
        <v>4789</v>
      </c>
    </row>
    <row r="463" spans="1:27" ht="24" x14ac:dyDescent="0.3">
      <c r="A463" s="91">
        <v>40305066</v>
      </c>
      <c r="B463" s="93" t="s">
        <v>892</v>
      </c>
      <c r="C463" s="289">
        <v>13.127039999999999</v>
      </c>
      <c r="D463" s="94" t="s">
        <v>441</v>
      </c>
      <c r="E463" s="94">
        <v>2.33</v>
      </c>
      <c r="F463" s="95"/>
      <c r="G463" s="95"/>
      <c r="H463" s="95"/>
      <c r="I463" s="96"/>
      <c r="J463" s="95">
        <v>28050118</v>
      </c>
      <c r="K463" s="89" t="s">
        <v>893</v>
      </c>
      <c r="L463" s="95">
        <v>53</v>
      </c>
      <c r="M463" s="95">
        <v>0</v>
      </c>
      <c r="N463" s="289">
        <v>13.127039999999999</v>
      </c>
      <c r="O463" s="95"/>
      <c r="P463" s="289"/>
      <c r="Q463" s="95"/>
      <c r="R463" s="289"/>
      <c r="S463" s="96"/>
      <c r="T463" s="95"/>
      <c r="U463" s="181"/>
      <c r="V463" s="201" t="s">
        <v>4787</v>
      </c>
      <c r="W463" s="130">
        <v>1</v>
      </c>
      <c r="X463" s="93"/>
      <c r="Y463" s="168" t="s">
        <v>4789</v>
      </c>
      <c r="Z463" s="168" t="s">
        <v>4854</v>
      </c>
      <c r="AA463" s="202" t="s">
        <v>4789</v>
      </c>
    </row>
    <row r="464" spans="1:27" ht="24" x14ac:dyDescent="0.3">
      <c r="A464" s="91">
        <v>40305074</v>
      </c>
      <c r="B464" s="93" t="s">
        <v>894</v>
      </c>
      <c r="C464" s="289">
        <v>8.6688000000000009</v>
      </c>
      <c r="D464" s="94" t="s">
        <v>441</v>
      </c>
      <c r="E464" s="94">
        <v>1.67</v>
      </c>
      <c r="F464" s="95"/>
      <c r="G464" s="95"/>
      <c r="H464" s="95"/>
      <c r="I464" s="96"/>
      <c r="J464" s="95">
        <v>28050134</v>
      </c>
      <c r="K464" s="89" t="s">
        <v>895</v>
      </c>
      <c r="L464" s="95">
        <v>35</v>
      </c>
      <c r="M464" s="95">
        <v>0</v>
      </c>
      <c r="N464" s="289">
        <v>8.6688000000000009</v>
      </c>
      <c r="O464" s="95"/>
      <c r="P464" s="289"/>
      <c r="Q464" s="95"/>
      <c r="R464" s="289"/>
      <c r="S464" s="96"/>
      <c r="T464" s="95"/>
      <c r="U464" s="181"/>
      <c r="V464" s="201" t="s">
        <v>4787</v>
      </c>
      <c r="W464" s="130">
        <v>1</v>
      </c>
      <c r="X464" s="93"/>
      <c r="Y464" s="168" t="s">
        <v>4789</v>
      </c>
      <c r="Z464" s="168" t="s">
        <v>4854</v>
      </c>
      <c r="AA464" s="202" t="s">
        <v>4789</v>
      </c>
    </row>
    <row r="465" spans="1:27" ht="24" x14ac:dyDescent="0.3">
      <c r="A465" s="95">
        <v>40305082</v>
      </c>
      <c r="B465" s="89" t="s">
        <v>896</v>
      </c>
      <c r="C465" s="289">
        <v>9.9071999999999996</v>
      </c>
      <c r="D465" s="94" t="s">
        <v>441</v>
      </c>
      <c r="E465" s="94">
        <v>1.67</v>
      </c>
      <c r="F465" s="95"/>
      <c r="G465" s="95"/>
      <c r="H465" s="95"/>
      <c r="I465" s="96"/>
      <c r="J465" s="95">
        <v>28050126</v>
      </c>
      <c r="K465" s="89" t="s">
        <v>897</v>
      </c>
      <c r="L465" s="95">
        <v>40</v>
      </c>
      <c r="M465" s="95">
        <v>0</v>
      </c>
      <c r="N465" s="289">
        <v>9.9071999999999996</v>
      </c>
      <c r="O465" s="95"/>
      <c r="P465" s="289"/>
      <c r="Q465" s="95"/>
      <c r="R465" s="289"/>
      <c r="S465" s="96"/>
      <c r="T465" s="95"/>
      <c r="U465" s="181"/>
      <c r="V465" s="201" t="s">
        <v>4787</v>
      </c>
      <c r="W465" s="130">
        <v>1</v>
      </c>
      <c r="X465" s="93"/>
      <c r="Y465" s="168" t="s">
        <v>4789</v>
      </c>
      <c r="Z465" s="168" t="s">
        <v>4854</v>
      </c>
      <c r="AA465" s="202" t="s">
        <v>4789</v>
      </c>
    </row>
    <row r="466" spans="1:27" x14ac:dyDescent="0.3">
      <c r="A466" s="278">
        <v>40305090</v>
      </c>
      <c r="B466" s="279" t="s">
        <v>898</v>
      </c>
      <c r="C466" s="289">
        <v>34.179839999999999</v>
      </c>
      <c r="D466" s="94" t="s">
        <v>419</v>
      </c>
      <c r="E466" s="94">
        <v>10.99</v>
      </c>
      <c r="F466" s="95"/>
      <c r="G466" s="95"/>
      <c r="H466" s="95"/>
      <c r="I466" s="96"/>
      <c r="J466" s="95">
        <v>28050894</v>
      </c>
      <c r="K466" s="89" t="s">
        <v>899</v>
      </c>
      <c r="L466" s="95">
        <v>138</v>
      </c>
      <c r="M466" s="95">
        <v>0</v>
      </c>
      <c r="N466" s="289">
        <v>34.179839999999999</v>
      </c>
      <c r="O466" s="95"/>
      <c r="P466" s="289"/>
      <c r="Q466" s="95"/>
      <c r="R466" s="289"/>
      <c r="S466" s="96"/>
      <c r="T466" s="95"/>
      <c r="U466" s="181"/>
      <c r="V466" s="201" t="s">
        <v>4787</v>
      </c>
      <c r="W466" s="130">
        <v>1</v>
      </c>
      <c r="X466" s="93"/>
      <c r="Y466" s="168" t="s">
        <v>4789</v>
      </c>
      <c r="Z466" s="168" t="s">
        <v>4854</v>
      </c>
      <c r="AA466" s="202" t="s">
        <v>4789</v>
      </c>
    </row>
    <row r="467" spans="1:27" x14ac:dyDescent="0.3">
      <c r="A467" s="91">
        <v>40305112</v>
      </c>
      <c r="B467" s="93" t="s">
        <v>900</v>
      </c>
      <c r="C467" s="288">
        <v>21.7</v>
      </c>
      <c r="D467" s="90" t="s">
        <v>441</v>
      </c>
      <c r="E467" s="90">
        <v>2.33</v>
      </c>
      <c r="F467" s="91"/>
      <c r="G467" s="91"/>
      <c r="H467" s="91"/>
      <c r="I467" s="92"/>
      <c r="J467" s="91">
        <v>40305112</v>
      </c>
      <c r="K467" s="93" t="s">
        <v>900</v>
      </c>
      <c r="L467" s="91">
        <v>90</v>
      </c>
      <c r="M467" s="91">
        <v>0</v>
      </c>
      <c r="N467" s="288">
        <v>21.7</v>
      </c>
      <c r="O467" s="91">
        <v>1</v>
      </c>
      <c r="P467" s="288">
        <v>0.26</v>
      </c>
      <c r="Q467" s="91">
        <v>89</v>
      </c>
      <c r="R467" s="288">
        <v>21.44</v>
      </c>
      <c r="S467" s="92"/>
      <c r="T467" s="91"/>
      <c r="U467" s="180"/>
      <c r="V467" s="201" t="s">
        <v>4787</v>
      </c>
      <c r="W467" s="130">
        <v>1</v>
      </c>
      <c r="X467" s="93"/>
      <c r="Y467" s="168" t="s">
        <v>4789</v>
      </c>
      <c r="Z467" s="168" t="s">
        <v>4854</v>
      </c>
      <c r="AA467" s="202" t="s">
        <v>4789</v>
      </c>
    </row>
    <row r="468" spans="1:27" x14ac:dyDescent="0.3">
      <c r="A468" s="91">
        <v>40305120</v>
      </c>
      <c r="B468" s="93" t="s">
        <v>901</v>
      </c>
      <c r="C468" s="289">
        <v>22.786559999999998</v>
      </c>
      <c r="D468" s="90" t="s">
        <v>441</v>
      </c>
      <c r="E468" s="90">
        <v>2.33</v>
      </c>
      <c r="F468" s="91"/>
      <c r="G468" s="91"/>
      <c r="H468" s="91"/>
      <c r="I468" s="92"/>
      <c r="J468" s="91">
        <v>28050886</v>
      </c>
      <c r="K468" s="93" t="s">
        <v>902</v>
      </c>
      <c r="L468" s="91">
        <v>92</v>
      </c>
      <c r="M468" s="91">
        <v>0</v>
      </c>
      <c r="N468" s="289">
        <v>22.786559999999998</v>
      </c>
      <c r="O468" s="91"/>
      <c r="P468" s="288"/>
      <c r="Q468" s="91"/>
      <c r="R468" s="288"/>
      <c r="S468" s="92"/>
      <c r="T468" s="91"/>
      <c r="U468" s="180"/>
      <c r="V468" s="201" t="s">
        <v>4787</v>
      </c>
      <c r="W468" s="130">
        <v>1</v>
      </c>
      <c r="X468" s="93"/>
      <c r="Y468" s="168" t="s">
        <v>4789</v>
      </c>
      <c r="Z468" s="168" t="s">
        <v>4854</v>
      </c>
      <c r="AA468" s="202" t="s">
        <v>4789</v>
      </c>
    </row>
    <row r="469" spans="1:27" x14ac:dyDescent="0.3">
      <c r="A469" s="95">
        <v>40305163</v>
      </c>
      <c r="B469" s="89" t="s">
        <v>903</v>
      </c>
      <c r="C469" s="289">
        <v>24.768000000000001</v>
      </c>
      <c r="D469" s="94" t="s">
        <v>419</v>
      </c>
      <c r="E469" s="94">
        <v>2.33</v>
      </c>
      <c r="F469" s="95"/>
      <c r="G469" s="95"/>
      <c r="H469" s="95"/>
      <c r="I469" s="96"/>
      <c r="J469" s="95">
        <v>28050045</v>
      </c>
      <c r="K469" s="89" t="s">
        <v>904</v>
      </c>
      <c r="L469" s="95">
        <v>100</v>
      </c>
      <c r="M469" s="95">
        <v>0</v>
      </c>
      <c r="N469" s="289">
        <v>24.768000000000001</v>
      </c>
      <c r="O469" s="95"/>
      <c r="P469" s="289"/>
      <c r="Q469" s="95"/>
      <c r="R469" s="289"/>
      <c r="S469" s="96"/>
      <c r="T469" s="95"/>
      <c r="U469" s="181"/>
      <c r="V469" s="201" t="s">
        <v>4787</v>
      </c>
      <c r="W469" s="130">
        <v>1</v>
      </c>
      <c r="X469" s="93"/>
      <c r="Y469" s="168" t="s">
        <v>4789</v>
      </c>
      <c r="Z469" s="168" t="s">
        <v>4854</v>
      </c>
      <c r="AA469" s="202" t="s">
        <v>4789</v>
      </c>
    </row>
    <row r="470" spans="1:27" x14ac:dyDescent="0.3">
      <c r="A470" s="278">
        <v>40305210</v>
      </c>
      <c r="B470" s="279" t="s">
        <v>905</v>
      </c>
      <c r="C470" s="289">
        <v>37.152000000000001</v>
      </c>
      <c r="D470" s="94" t="s">
        <v>430</v>
      </c>
      <c r="E470" s="94">
        <v>2.33</v>
      </c>
      <c r="F470" s="95"/>
      <c r="G470" s="95"/>
      <c r="H470" s="95"/>
      <c r="I470" s="96"/>
      <c r="J470" s="95">
        <v>28050819</v>
      </c>
      <c r="K470" s="89" t="s">
        <v>906</v>
      </c>
      <c r="L470" s="95">
        <v>150</v>
      </c>
      <c r="M470" s="95">
        <v>0</v>
      </c>
      <c r="N470" s="289">
        <v>37.152000000000001</v>
      </c>
      <c r="O470" s="95"/>
      <c r="P470" s="289"/>
      <c r="Q470" s="95"/>
      <c r="R470" s="289"/>
      <c r="S470" s="96"/>
      <c r="T470" s="95"/>
      <c r="U470" s="181"/>
      <c r="V470" s="201" t="s">
        <v>4787</v>
      </c>
      <c r="W470" s="130">
        <v>1</v>
      </c>
      <c r="X470" s="93"/>
      <c r="Y470" s="168" t="s">
        <v>4789</v>
      </c>
      <c r="Z470" s="168" t="s">
        <v>4854</v>
      </c>
      <c r="AA470" s="202" t="s">
        <v>4789</v>
      </c>
    </row>
    <row r="471" spans="1:27" ht="24" x14ac:dyDescent="0.3">
      <c r="A471" s="91">
        <v>40305228</v>
      </c>
      <c r="B471" s="93" t="s">
        <v>907</v>
      </c>
      <c r="C471" s="289">
        <v>89.1648</v>
      </c>
      <c r="D471" s="94" t="s">
        <v>6</v>
      </c>
      <c r="E471" s="94">
        <v>2.33</v>
      </c>
      <c r="F471" s="95"/>
      <c r="G471" s="95"/>
      <c r="H471" s="95"/>
      <c r="I471" s="96"/>
      <c r="J471" s="95">
        <v>28050177</v>
      </c>
      <c r="K471" s="89" t="s">
        <v>908</v>
      </c>
      <c r="L471" s="95">
        <v>360</v>
      </c>
      <c r="M471" s="95">
        <v>0</v>
      </c>
      <c r="N471" s="289">
        <v>89.1648</v>
      </c>
      <c r="O471" s="95"/>
      <c r="P471" s="289"/>
      <c r="Q471" s="95"/>
      <c r="R471" s="289"/>
      <c r="S471" s="96"/>
      <c r="T471" s="95"/>
      <c r="U471" s="181"/>
      <c r="V471" s="201" t="s">
        <v>4787</v>
      </c>
      <c r="W471" s="130">
        <v>1</v>
      </c>
      <c r="X471" s="93"/>
      <c r="Y471" s="168" t="s">
        <v>4789</v>
      </c>
      <c r="Z471" s="168" t="s">
        <v>4854</v>
      </c>
      <c r="AA471" s="202" t="s">
        <v>4789</v>
      </c>
    </row>
    <row r="472" spans="1:27" ht="24" x14ac:dyDescent="0.3">
      <c r="A472" s="91">
        <v>40305236</v>
      </c>
      <c r="B472" s="93" t="s">
        <v>909</v>
      </c>
      <c r="C472" s="289">
        <v>59.443199999999997</v>
      </c>
      <c r="D472" s="94" t="s">
        <v>6</v>
      </c>
      <c r="E472" s="94">
        <v>10.99</v>
      </c>
      <c r="F472" s="95"/>
      <c r="G472" s="95"/>
      <c r="H472" s="95"/>
      <c r="I472" s="96"/>
      <c r="J472" s="95">
        <v>28050185</v>
      </c>
      <c r="K472" s="89" t="s">
        <v>910</v>
      </c>
      <c r="L472" s="95">
        <v>240</v>
      </c>
      <c r="M472" s="95">
        <v>0</v>
      </c>
      <c r="N472" s="289">
        <v>59.443199999999997</v>
      </c>
      <c r="O472" s="95"/>
      <c r="P472" s="289"/>
      <c r="Q472" s="95"/>
      <c r="R472" s="289"/>
      <c r="S472" s="96"/>
      <c r="T472" s="95"/>
      <c r="U472" s="181"/>
      <c r="V472" s="201" t="s">
        <v>4787</v>
      </c>
      <c r="W472" s="130">
        <v>1</v>
      </c>
      <c r="X472" s="93"/>
      <c r="Y472" s="168" t="s">
        <v>4789</v>
      </c>
      <c r="Z472" s="168" t="s">
        <v>4854</v>
      </c>
      <c r="AA472" s="202" t="s">
        <v>4789</v>
      </c>
    </row>
    <row r="473" spans="1:27" ht="24" x14ac:dyDescent="0.3">
      <c r="A473" s="95">
        <v>40305279</v>
      </c>
      <c r="B473" s="89" t="s">
        <v>911</v>
      </c>
      <c r="C473" s="289">
        <v>148.608</v>
      </c>
      <c r="D473" s="94" t="s">
        <v>651</v>
      </c>
      <c r="E473" s="94">
        <v>18.71</v>
      </c>
      <c r="F473" s="95"/>
      <c r="G473" s="95"/>
      <c r="H473" s="95"/>
      <c r="I473" s="96"/>
      <c r="J473" s="95">
        <v>28051076</v>
      </c>
      <c r="K473" s="89" t="s">
        <v>912</v>
      </c>
      <c r="L473" s="95">
        <v>600</v>
      </c>
      <c r="M473" s="95">
        <v>0</v>
      </c>
      <c r="N473" s="289">
        <v>148.608</v>
      </c>
      <c r="O473" s="95"/>
      <c r="P473" s="289"/>
      <c r="Q473" s="95"/>
      <c r="R473" s="289"/>
      <c r="S473" s="96"/>
      <c r="T473" s="95"/>
      <c r="U473" s="181"/>
      <c r="V473" s="201" t="s">
        <v>4787</v>
      </c>
      <c r="W473" s="130">
        <v>2</v>
      </c>
      <c r="X473" s="93"/>
      <c r="Y473" s="168" t="s">
        <v>4789</v>
      </c>
      <c r="Z473" s="168" t="s">
        <v>4854</v>
      </c>
      <c r="AA473" s="202" t="s">
        <v>4789</v>
      </c>
    </row>
    <row r="474" spans="1:27" ht="24" x14ac:dyDescent="0.3">
      <c r="A474" s="278">
        <v>40305287</v>
      </c>
      <c r="B474" s="279" t="s">
        <v>913</v>
      </c>
      <c r="C474" s="289">
        <v>24.768000000000001</v>
      </c>
      <c r="D474" s="94" t="s">
        <v>419</v>
      </c>
      <c r="E474" s="94">
        <v>5.33</v>
      </c>
      <c r="F474" s="95"/>
      <c r="G474" s="95"/>
      <c r="H474" s="95"/>
      <c r="I474" s="96"/>
      <c r="J474" s="95">
        <v>28050835</v>
      </c>
      <c r="K474" s="89" t="s">
        <v>914</v>
      </c>
      <c r="L474" s="95">
        <v>100</v>
      </c>
      <c r="M474" s="95">
        <v>0</v>
      </c>
      <c r="N474" s="289">
        <v>24.768000000000001</v>
      </c>
      <c r="O474" s="95"/>
      <c r="P474" s="289"/>
      <c r="Q474" s="95"/>
      <c r="R474" s="289"/>
      <c r="S474" s="96"/>
      <c r="T474" s="95"/>
      <c r="U474" s="181"/>
      <c r="V474" s="201" t="s">
        <v>4787</v>
      </c>
      <c r="W474" s="130">
        <v>1</v>
      </c>
      <c r="X474" s="93"/>
      <c r="Y474" s="168" t="s">
        <v>4789</v>
      </c>
      <c r="Z474" s="168" t="s">
        <v>4854</v>
      </c>
      <c r="AA474" s="202" t="s">
        <v>4789</v>
      </c>
    </row>
    <row r="475" spans="1:27" x14ac:dyDescent="0.3">
      <c r="A475" s="91">
        <v>40305295</v>
      </c>
      <c r="B475" s="93" t="s">
        <v>915</v>
      </c>
      <c r="C475" s="289">
        <v>77.523839999999993</v>
      </c>
      <c r="D475" s="94" t="s">
        <v>419</v>
      </c>
      <c r="E475" s="94">
        <v>5.33</v>
      </c>
      <c r="F475" s="95"/>
      <c r="G475" s="95"/>
      <c r="H475" s="95"/>
      <c r="I475" s="96"/>
      <c r="J475" s="95">
        <v>28050932</v>
      </c>
      <c r="K475" s="89" t="s">
        <v>916</v>
      </c>
      <c r="L475" s="95">
        <v>313</v>
      </c>
      <c r="M475" s="95">
        <v>0</v>
      </c>
      <c r="N475" s="289">
        <v>77.523839999999993</v>
      </c>
      <c r="O475" s="95"/>
      <c r="P475" s="289"/>
      <c r="Q475" s="95"/>
      <c r="R475" s="289"/>
      <c r="S475" s="96"/>
      <c r="T475" s="95"/>
      <c r="U475" s="181"/>
      <c r="V475" s="201" t="s">
        <v>4787</v>
      </c>
      <c r="W475" s="130">
        <v>1</v>
      </c>
      <c r="X475" s="93"/>
      <c r="Y475" s="168" t="s">
        <v>4789</v>
      </c>
      <c r="Z475" s="168" t="s">
        <v>4854</v>
      </c>
      <c r="AA475" s="202" t="s">
        <v>4789</v>
      </c>
    </row>
    <row r="476" spans="1:27" ht="24" x14ac:dyDescent="0.3">
      <c r="A476" s="91">
        <v>40305341</v>
      </c>
      <c r="B476" s="93" t="s">
        <v>917</v>
      </c>
      <c r="C476" s="289">
        <v>49.536000000000001</v>
      </c>
      <c r="D476" s="94" t="s">
        <v>438</v>
      </c>
      <c r="E476" s="94">
        <v>6.66</v>
      </c>
      <c r="F476" s="95"/>
      <c r="G476" s="95"/>
      <c r="H476" s="95"/>
      <c r="I476" s="96"/>
      <c r="J476" s="95">
        <v>28051009</v>
      </c>
      <c r="K476" s="89" t="s">
        <v>918</v>
      </c>
      <c r="L476" s="95">
        <v>200</v>
      </c>
      <c r="M476" s="95">
        <v>0</v>
      </c>
      <c r="N476" s="289">
        <v>49.536000000000001</v>
      </c>
      <c r="O476" s="95"/>
      <c r="P476" s="289"/>
      <c r="Q476" s="95"/>
      <c r="R476" s="289"/>
      <c r="S476" s="96"/>
      <c r="T476" s="95"/>
      <c r="U476" s="181"/>
      <c r="V476" s="201" t="s">
        <v>4787</v>
      </c>
      <c r="W476" s="130">
        <v>1</v>
      </c>
      <c r="X476" s="93"/>
      <c r="Y476" s="168" t="s">
        <v>4789</v>
      </c>
      <c r="Z476" s="168" t="s">
        <v>4854</v>
      </c>
      <c r="AA476" s="202" t="s">
        <v>4789</v>
      </c>
    </row>
    <row r="477" spans="1:27" x14ac:dyDescent="0.3">
      <c r="A477" s="95">
        <v>40305368</v>
      </c>
      <c r="B477" s="89" t="s">
        <v>919</v>
      </c>
      <c r="C477" s="289">
        <v>34.675200000000004</v>
      </c>
      <c r="D477" s="94" t="s">
        <v>419</v>
      </c>
      <c r="E477" s="94">
        <v>4</v>
      </c>
      <c r="F477" s="95"/>
      <c r="G477" s="95"/>
      <c r="H477" s="95"/>
      <c r="I477" s="96"/>
      <c r="J477" s="95">
        <v>28051017</v>
      </c>
      <c r="K477" s="89" t="s">
        <v>919</v>
      </c>
      <c r="L477" s="95">
        <v>140</v>
      </c>
      <c r="M477" s="95">
        <v>0</v>
      </c>
      <c r="N477" s="289">
        <v>34.675200000000004</v>
      </c>
      <c r="O477" s="95"/>
      <c r="P477" s="289"/>
      <c r="Q477" s="95"/>
      <c r="R477" s="289"/>
      <c r="S477" s="96"/>
      <c r="T477" s="95"/>
      <c r="U477" s="181"/>
      <c r="V477" s="201" t="s">
        <v>4787</v>
      </c>
      <c r="W477" s="130">
        <v>1</v>
      </c>
      <c r="X477" s="93"/>
      <c r="Y477" s="168" t="s">
        <v>4789</v>
      </c>
      <c r="Z477" s="168" t="s">
        <v>4854</v>
      </c>
      <c r="AA477" s="202" t="s">
        <v>4789</v>
      </c>
    </row>
    <row r="478" spans="1:27" ht="24" x14ac:dyDescent="0.3">
      <c r="A478" s="278">
        <v>40305384</v>
      </c>
      <c r="B478" s="279" t="s">
        <v>920</v>
      </c>
      <c r="C478" s="289">
        <v>24.768000000000001</v>
      </c>
      <c r="D478" s="94" t="s">
        <v>419</v>
      </c>
      <c r="E478" s="94">
        <v>4</v>
      </c>
      <c r="F478" s="95"/>
      <c r="G478" s="95"/>
      <c r="H478" s="95"/>
      <c r="I478" s="96"/>
      <c r="J478" s="95">
        <v>28050851</v>
      </c>
      <c r="K478" s="89" t="s">
        <v>921</v>
      </c>
      <c r="L478" s="95">
        <v>100</v>
      </c>
      <c r="M478" s="95">
        <v>0</v>
      </c>
      <c r="N478" s="289">
        <v>24.768000000000001</v>
      </c>
      <c r="O478" s="95"/>
      <c r="P478" s="289"/>
      <c r="Q478" s="95"/>
      <c r="R478" s="289"/>
      <c r="S478" s="96"/>
      <c r="T478" s="95"/>
      <c r="U478" s="181"/>
      <c r="V478" s="201" t="s">
        <v>4787</v>
      </c>
      <c r="W478" s="130">
        <v>1</v>
      </c>
      <c r="X478" s="93"/>
      <c r="Y478" s="168" t="s">
        <v>4789</v>
      </c>
      <c r="Z478" s="168" t="s">
        <v>4854</v>
      </c>
      <c r="AA478" s="202" t="s">
        <v>4789</v>
      </c>
    </row>
    <row r="479" spans="1:27" ht="24" x14ac:dyDescent="0.3">
      <c r="A479" s="91">
        <v>40305406</v>
      </c>
      <c r="B479" s="93" t="s">
        <v>922</v>
      </c>
      <c r="C479" s="289">
        <v>41.362560000000002</v>
      </c>
      <c r="D479" s="94" t="s">
        <v>419</v>
      </c>
      <c r="E479" s="94">
        <v>5.33</v>
      </c>
      <c r="F479" s="95"/>
      <c r="G479" s="95"/>
      <c r="H479" s="95"/>
      <c r="I479" s="96"/>
      <c r="J479" s="95">
        <v>28050967</v>
      </c>
      <c r="K479" s="89" t="s">
        <v>923</v>
      </c>
      <c r="L479" s="95">
        <v>167</v>
      </c>
      <c r="M479" s="95">
        <v>0</v>
      </c>
      <c r="N479" s="289">
        <v>41.362560000000002</v>
      </c>
      <c r="O479" s="95"/>
      <c r="P479" s="289"/>
      <c r="Q479" s="95"/>
      <c r="R479" s="289"/>
      <c r="S479" s="96"/>
      <c r="T479" s="95"/>
      <c r="U479" s="181"/>
      <c r="V479" s="201" t="s">
        <v>4787</v>
      </c>
      <c r="W479" s="130">
        <v>1</v>
      </c>
      <c r="X479" s="93"/>
      <c r="Y479" s="168" t="s">
        <v>4789</v>
      </c>
      <c r="Z479" s="168" t="s">
        <v>4854</v>
      </c>
      <c r="AA479" s="202" t="s">
        <v>4789</v>
      </c>
    </row>
    <row r="480" spans="1:27" x14ac:dyDescent="0.3">
      <c r="A480" s="91">
        <v>40305449</v>
      </c>
      <c r="B480" s="93" t="s">
        <v>924</v>
      </c>
      <c r="C480" s="289">
        <v>59.938560000000003</v>
      </c>
      <c r="D480" s="94" t="s">
        <v>438</v>
      </c>
      <c r="E480" s="94">
        <v>6.66</v>
      </c>
      <c r="F480" s="95"/>
      <c r="G480" s="95"/>
      <c r="H480" s="95"/>
      <c r="I480" s="96"/>
      <c r="J480" s="95">
        <v>28051033</v>
      </c>
      <c r="K480" s="89" t="s">
        <v>925</v>
      </c>
      <c r="L480" s="95">
        <v>242</v>
      </c>
      <c r="M480" s="95">
        <v>0</v>
      </c>
      <c r="N480" s="289">
        <v>59.938560000000003</v>
      </c>
      <c r="O480" s="95"/>
      <c r="P480" s="289"/>
      <c r="Q480" s="95"/>
      <c r="R480" s="289"/>
      <c r="S480" s="96"/>
      <c r="T480" s="95"/>
      <c r="U480" s="181"/>
      <c r="V480" s="201" t="s">
        <v>4787</v>
      </c>
      <c r="W480" s="130">
        <v>1</v>
      </c>
      <c r="X480" s="93"/>
      <c r="Y480" s="168" t="s">
        <v>4789</v>
      </c>
      <c r="Z480" s="168" t="s">
        <v>4854</v>
      </c>
      <c r="AA480" s="202" t="s">
        <v>4789</v>
      </c>
    </row>
    <row r="481" spans="1:27" ht="24" x14ac:dyDescent="0.3">
      <c r="A481" s="95">
        <v>40305465</v>
      </c>
      <c r="B481" s="89" t="s">
        <v>926</v>
      </c>
      <c r="C481" s="289">
        <v>49.536000000000001</v>
      </c>
      <c r="D481" s="94" t="s">
        <v>438</v>
      </c>
      <c r="E481" s="94">
        <v>6.66</v>
      </c>
      <c r="F481" s="95"/>
      <c r="G481" s="95"/>
      <c r="H481" s="95"/>
      <c r="I481" s="96"/>
      <c r="J481" s="95">
        <v>28050754</v>
      </c>
      <c r="K481" s="89" t="s">
        <v>927</v>
      </c>
      <c r="L481" s="95">
        <v>200</v>
      </c>
      <c r="M481" s="95">
        <v>0</v>
      </c>
      <c r="N481" s="289">
        <v>49.536000000000001</v>
      </c>
      <c r="O481" s="95"/>
      <c r="P481" s="289"/>
      <c r="Q481" s="95"/>
      <c r="R481" s="289"/>
      <c r="S481" s="96"/>
      <c r="T481" s="95"/>
      <c r="U481" s="181"/>
      <c r="V481" s="201" t="s">
        <v>4787</v>
      </c>
      <c r="W481" s="130">
        <v>1</v>
      </c>
      <c r="X481" s="93"/>
      <c r="Y481" s="168" t="s">
        <v>4789</v>
      </c>
      <c r="Z481" s="168" t="s">
        <v>4854</v>
      </c>
      <c r="AA481" s="202" t="s">
        <v>4789</v>
      </c>
    </row>
    <row r="482" spans="1:27" x14ac:dyDescent="0.3">
      <c r="A482" s="278">
        <v>40305503</v>
      </c>
      <c r="B482" s="279" t="s">
        <v>928</v>
      </c>
      <c r="C482" s="289">
        <v>14.860799999999999</v>
      </c>
      <c r="D482" s="94" t="s">
        <v>441</v>
      </c>
      <c r="E482" s="94">
        <v>1.67</v>
      </c>
      <c r="F482" s="95"/>
      <c r="G482" s="95"/>
      <c r="H482" s="95"/>
      <c r="I482" s="96"/>
      <c r="J482" s="95">
        <v>28050398</v>
      </c>
      <c r="K482" s="89" t="s">
        <v>929</v>
      </c>
      <c r="L482" s="95">
        <v>60</v>
      </c>
      <c r="M482" s="95">
        <v>0</v>
      </c>
      <c r="N482" s="289">
        <v>14.860799999999999</v>
      </c>
      <c r="O482" s="95"/>
      <c r="P482" s="289"/>
      <c r="Q482" s="95"/>
      <c r="R482" s="289"/>
      <c r="S482" s="96"/>
      <c r="T482" s="95"/>
      <c r="U482" s="181"/>
      <c r="V482" s="201" t="s">
        <v>4787</v>
      </c>
      <c r="W482" s="130">
        <v>1</v>
      </c>
      <c r="X482" s="93"/>
      <c r="Y482" s="168" t="s">
        <v>4789</v>
      </c>
      <c r="Z482" s="168" t="s">
        <v>4854</v>
      </c>
      <c r="AA482" s="202" t="s">
        <v>4789</v>
      </c>
    </row>
    <row r="483" spans="1:27" ht="24" x14ac:dyDescent="0.3">
      <c r="A483" s="91">
        <v>40305546</v>
      </c>
      <c r="B483" s="93" t="s">
        <v>930</v>
      </c>
      <c r="C483" s="289">
        <v>16.0992</v>
      </c>
      <c r="D483" s="94" t="s">
        <v>18</v>
      </c>
      <c r="E483" s="94">
        <v>1.67</v>
      </c>
      <c r="F483" s="95"/>
      <c r="G483" s="95"/>
      <c r="H483" s="95"/>
      <c r="I483" s="96"/>
      <c r="J483" s="95">
        <v>28050452</v>
      </c>
      <c r="K483" s="89" t="s">
        <v>931</v>
      </c>
      <c r="L483" s="95">
        <v>65</v>
      </c>
      <c r="M483" s="95">
        <v>0</v>
      </c>
      <c r="N483" s="289">
        <v>16.0992</v>
      </c>
      <c r="O483" s="95"/>
      <c r="P483" s="289"/>
      <c r="Q483" s="95"/>
      <c r="R483" s="289"/>
      <c r="S483" s="96"/>
      <c r="T483" s="95"/>
      <c r="U483" s="181"/>
      <c r="V483" s="201" t="s">
        <v>4787</v>
      </c>
      <c r="W483" s="130">
        <v>2</v>
      </c>
      <c r="X483" s="93"/>
      <c r="Y483" s="168" t="s">
        <v>4789</v>
      </c>
      <c r="Z483" s="168" t="s">
        <v>4854</v>
      </c>
      <c r="AA483" s="202" t="s">
        <v>4789</v>
      </c>
    </row>
    <row r="484" spans="1:27" ht="24" x14ac:dyDescent="0.3">
      <c r="A484" s="91">
        <v>40305554</v>
      </c>
      <c r="B484" s="93" t="s">
        <v>932</v>
      </c>
      <c r="C484" s="289">
        <v>16.0992</v>
      </c>
      <c r="D484" s="94" t="s">
        <v>18</v>
      </c>
      <c r="E484" s="94">
        <v>1.67</v>
      </c>
      <c r="F484" s="95"/>
      <c r="G484" s="95"/>
      <c r="H484" s="95"/>
      <c r="I484" s="96"/>
      <c r="J484" s="95">
        <v>28050460</v>
      </c>
      <c r="K484" s="89" t="s">
        <v>933</v>
      </c>
      <c r="L484" s="95">
        <v>65</v>
      </c>
      <c r="M484" s="95">
        <v>0</v>
      </c>
      <c r="N484" s="289">
        <v>16.0992</v>
      </c>
      <c r="O484" s="95"/>
      <c r="P484" s="289"/>
      <c r="Q484" s="95"/>
      <c r="R484" s="289"/>
      <c r="S484" s="96"/>
      <c r="T484" s="95"/>
      <c r="U484" s="181"/>
      <c r="V484" s="201" t="s">
        <v>4787</v>
      </c>
      <c r="W484" s="130">
        <v>2</v>
      </c>
      <c r="X484" s="93"/>
      <c r="Y484" s="168" t="s">
        <v>4789</v>
      </c>
      <c r="Z484" s="168" t="s">
        <v>4854</v>
      </c>
      <c r="AA484" s="202" t="s">
        <v>4789</v>
      </c>
    </row>
    <row r="485" spans="1:27" ht="24" x14ac:dyDescent="0.3">
      <c r="A485" s="95">
        <v>40305562</v>
      </c>
      <c r="B485" s="89" t="s">
        <v>934</v>
      </c>
      <c r="C485" s="289">
        <v>21.052799999999998</v>
      </c>
      <c r="D485" s="94" t="s">
        <v>18</v>
      </c>
      <c r="E485" s="94">
        <v>1.67</v>
      </c>
      <c r="F485" s="95"/>
      <c r="G485" s="95"/>
      <c r="H485" s="95"/>
      <c r="I485" s="96"/>
      <c r="J485" s="95">
        <v>28050487</v>
      </c>
      <c r="K485" s="89" t="s">
        <v>935</v>
      </c>
      <c r="L485" s="95">
        <v>85</v>
      </c>
      <c r="M485" s="95">
        <v>0</v>
      </c>
      <c r="N485" s="289">
        <v>21.052799999999998</v>
      </c>
      <c r="O485" s="95"/>
      <c r="P485" s="289"/>
      <c r="Q485" s="95"/>
      <c r="R485" s="289"/>
      <c r="S485" s="96"/>
      <c r="T485" s="95"/>
      <c r="U485" s="181"/>
      <c r="V485" s="201" t="s">
        <v>4787</v>
      </c>
      <c r="W485" s="130">
        <v>2</v>
      </c>
      <c r="X485" s="93"/>
      <c r="Y485" s="168" t="s">
        <v>4789</v>
      </c>
      <c r="Z485" s="168" t="s">
        <v>4854</v>
      </c>
      <c r="AA485" s="202" t="s">
        <v>4789</v>
      </c>
    </row>
    <row r="486" spans="1:27" ht="24" x14ac:dyDescent="0.3">
      <c r="A486" s="278">
        <v>40305570</v>
      </c>
      <c r="B486" s="279" t="s">
        <v>936</v>
      </c>
      <c r="C486" s="289">
        <v>21.052799999999998</v>
      </c>
      <c r="D486" s="94" t="s">
        <v>18</v>
      </c>
      <c r="E486" s="94">
        <v>1.57</v>
      </c>
      <c r="F486" s="95"/>
      <c r="G486" s="95"/>
      <c r="H486" s="95"/>
      <c r="I486" s="96"/>
      <c r="J486" s="95">
        <v>28050495</v>
      </c>
      <c r="K486" s="89" t="s">
        <v>937</v>
      </c>
      <c r="L486" s="95">
        <v>85</v>
      </c>
      <c r="M486" s="95">
        <v>0</v>
      </c>
      <c r="N486" s="289">
        <v>21.052799999999998</v>
      </c>
      <c r="O486" s="95"/>
      <c r="P486" s="289"/>
      <c r="Q486" s="95"/>
      <c r="R486" s="289"/>
      <c r="S486" s="96"/>
      <c r="T486" s="95"/>
      <c r="U486" s="181"/>
      <c r="V486" s="201" t="s">
        <v>4787</v>
      </c>
      <c r="W486" s="130">
        <v>2</v>
      </c>
      <c r="X486" s="93"/>
      <c r="Y486" s="168" t="s">
        <v>4789</v>
      </c>
      <c r="Z486" s="168" t="s">
        <v>4854</v>
      </c>
      <c r="AA486" s="202" t="s">
        <v>4789</v>
      </c>
    </row>
    <row r="487" spans="1:27" ht="24" x14ac:dyDescent="0.3">
      <c r="A487" s="91">
        <v>40305589</v>
      </c>
      <c r="B487" s="93" t="s">
        <v>938</v>
      </c>
      <c r="C487" s="289">
        <v>16.594559999999998</v>
      </c>
      <c r="D487" s="94" t="s">
        <v>438</v>
      </c>
      <c r="E487" s="94">
        <v>6.66</v>
      </c>
      <c r="F487" s="95"/>
      <c r="G487" s="95"/>
      <c r="H487" s="95"/>
      <c r="I487" s="96"/>
      <c r="J487" s="95">
        <v>28050444</v>
      </c>
      <c r="K487" s="89" t="s">
        <v>939</v>
      </c>
      <c r="L487" s="95">
        <v>67</v>
      </c>
      <c r="M487" s="95">
        <v>0</v>
      </c>
      <c r="N487" s="289">
        <v>16.594559999999998</v>
      </c>
      <c r="O487" s="95"/>
      <c r="P487" s="289"/>
      <c r="Q487" s="95"/>
      <c r="R487" s="289"/>
      <c r="S487" s="96"/>
      <c r="T487" s="95"/>
      <c r="U487" s="181"/>
      <c r="V487" s="201" t="s">
        <v>4787</v>
      </c>
      <c r="W487" s="130">
        <v>2</v>
      </c>
      <c r="X487" s="93"/>
      <c r="Y487" s="168" t="s">
        <v>4789</v>
      </c>
      <c r="Z487" s="168" t="s">
        <v>4854</v>
      </c>
      <c r="AA487" s="202" t="s">
        <v>4789</v>
      </c>
    </row>
    <row r="488" spans="1:27" ht="24" x14ac:dyDescent="0.3">
      <c r="A488" s="91">
        <v>40305597</v>
      </c>
      <c r="B488" s="93" t="s">
        <v>940</v>
      </c>
      <c r="C488" s="289">
        <v>9.9071999999999996</v>
      </c>
      <c r="D488" s="94" t="s">
        <v>441</v>
      </c>
      <c r="E488" s="94">
        <v>1.8</v>
      </c>
      <c r="F488" s="95"/>
      <c r="G488" s="95"/>
      <c r="H488" s="95"/>
      <c r="I488" s="96"/>
      <c r="J488" s="95">
        <v>28050274</v>
      </c>
      <c r="K488" s="89" t="s">
        <v>941</v>
      </c>
      <c r="L488" s="95">
        <v>40</v>
      </c>
      <c r="M488" s="95">
        <v>0</v>
      </c>
      <c r="N488" s="289">
        <v>9.9071999999999996</v>
      </c>
      <c r="O488" s="95"/>
      <c r="P488" s="289"/>
      <c r="Q488" s="95"/>
      <c r="R488" s="289"/>
      <c r="S488" s="96"/>
      <c r="T488" s="95"/>
      <c r="U488" s="181"/>
      <c r="V488" s="201" t="s">
        <v>4787</v>
      </c>
      <c r="W488" s="130">
        <v>1</v>
      </c>
      <c r="X488" s="93"/>
      <c r="Y488" s="168" t="s">
        <v>4789</v>
      </c>
      <c r="Z488" s="168" t="s">
        <v>4854</v>
      </c>
      <c r="AA488" s="202" t="s">
        <v>4789</v>
      </c>
    </row>
    <row r="489" spans="1:27" x14ac:dyDescent="0.3">
      <c r="A489" s="95">
        <v>40305627</v>
      </c>
      <c r="B489" s="89" t="s">
        <v>942</v>
      </c>
      <c r="C489" s="289">
        <v>53.251200000000004</v>
      </c>
      <c r="D489" s="94" t="s">
        <v>430</v>
      </c>
      <c r="E489" s="94">
        <v>6.1230000000000002</v>
      </c>
      <c r="F489" s="95"/>
      <c r="G489" s="95"/>
      <c r="H489" s="95"/>
      <c r="I489" s="96"/>
      <c r="J489" s="95">
        <v>28050762</v>
      </c>
      <c r="K489" s="89" t="s">
        <v>943</v>
      </c>
      <c r="L489" s="95">
        <v>215</v>
      </c>
      <c r="M489" s="95">
        <v>0</v>
      </c>
      <c r="N489" s="289">
        <v>53.251200000000004</v>
      </c>
      <c r="O489" s="95"/>
      <c r="P489" s="289"/>
      <c r="Q489" s="95"/>
      <c r="R489" s="289"/>
      <c r="S489" s="96"/>
      <c r="T489" s="95"/>
      <c r="U489" s="181"/>
      <c r="V489" s="201" t="s">
        <v>4787</v>
      </c>
      <c r="W489" s="130">
        <v>4</v>
      </c>
      <c r="X489" s="93"/>
      <c r="Y489" s="168" t="s">
        <v>4789</v>
      </c>
      <c r="Z489" s="168" t="s">
        <v>4854</v>
      </c>
      <c r="AA489" s="202" t="s">
        <v>4789</v>
      </c>
    </row>
    <row r="490" spans="1:27" x14ac:dyDescent="0.3">
      <c r="A490" s="278">
        <v>40305740</v>
      </c>
      <c r="B490" s="279" t="s">
        <v>944</v>
      </c>
      <c r="C490" s="289">
        <v>56.64</v>
      </c>
      <c r="D490" s="94" t="s">
        <v>438</v>
      </c>
      <c r="E490" s="94">
        <v>5.9939999999999998</v>
      </c>
      <c r="F490" s="95"/>
      <c r="G490" s="95"/>
      <c r="H490" s="95"/>
      <c r="I490" s="96"/>
      <c r="J490" s="95">
        <v>40305740</v>
      </c>
      <c r="K490" s="89" t="s">
        <v>944</v>
      </c>
      <c r="L490" s="95">
        <f>N490/0.24</f>
        <v>236</v>
      </c>
      <c r="M490" s="95">
        <v>0</v>
      </c>
      <c r="N490" s="289">
        <v>56.64</v>
      </c>
      <c r="O490" s="95">
        <v>7</v>
      </c>
      <c r="P490" s="289">
        <v>1.68</v>
      </c>
      <c r="Q490" s="95">
        <v>229</v>
      </c>
      <c r="R490" s="289">
        <v>54.96</v>
      </c>
      <c r="S490" s="96"/>
      <c r="T490" s="95"/>
      <c r="U490" s="181"/>
      <c r="V490" s="201" t="s">
        <v>4787</v>
      </c>
      <c r="W490" s="130">
        <v>1</v>
      </c>
      <c r="X490" s="93"/>
      <c r="Y490" s="168" t="s">
        <v>4789</v>
      </c>
      <c r="Z490" s="168" t="s">
        <v>4854</v>
      </c>
      <c r="AA490" s="202" t="s">
        <v>4789</v>
      </c>
    </row>
    <row r="491" spans="1:27" ht="24" x14ac:dyDescent="0.3">
      <c r="A491" s="91">
        <v>40305767</v>
      </c>
      <c r="B491" s="93" t="s">
        <v>945</v>
      </c>
      <c r="C491" s="289">
        <v>18.96</v>
      </c>
      <c r="D491" s="94" t="s">
        <v>430</v>
      </c>
      <c r="E491" s="94">
        <v>2.0409999999999999</v>
      </c>
      <c r="F491" s="95"/>
      <c r="G491" s="95"/>
      <c r="H491" s="95"/>
      <c r="I491" s="96"/>
      <c r="J491" s="95">
        <v>40305767</v>
      </c>
      <c r="K491" s="89" t="s">
        <v>945</v>
      </c>
      <c r="L491" s="95">
        <v>79</v>
      </c>
      <c r="M491" s="95">
        <v>0</v>
      </c>
      <c r="N491" s="289">
        <v>18.96</v>
      </c>
      <c r="O491" s="95">
        <v>0.3</v>
      </c>
      <c r="P491" s="289">
        <v>7.0000000000000007E-2</v>
      </c>
      <c r="Q491" s="95">
        <v>78.7</v>
      </c>
      <c r="R491" s="289">
        <v>18.89</v>
      </c>
      <c r="S491" s="96"/>
      <c r="T491" s="95"/>
      <c r="U491" s="181"/>
      <c r="V491" s="201" t="s">
        <v>4787</v>
      </c>
      <c r="W491" s="130">
        <v>1</v>
      </c>
      <c r="X491" s="93"/>
      <c r="Y491" s="168" t="s">
        <v>4789</v>
      </c>
      <c r="Z491" s="168" t="s">
        <v>4854</v>
      </c>
      <c r="AA491" s="202" t="s">
        <v>4789</v>
      </c>
    </row>
    <row r="492" spans="1:27" x14ac:dyDescent="0.3">
      <c r="A492" s="91">
        <v>40305775</v>
      </c>
      <c r="B492" s="93" t="s">
        <v>946</v>
      </c>
      <c r="C492" s="289">
        <v>64.319999999999993</v>
      </c>
      <c r="D492" s="94" t="s">
        <v>419</v>
      </c>
      <c r="E492" s="94">
        <v>6.93</v>
      </c>
      <c r="F492" s="95"/>
      <c r="G492" s="95"/>
      <c r="H492" s="95"/>
      <c r="I492" s="96"/>
      <c r="J492" s="95">
        <v>40305775</v>
      </c>
      <c r="K492" s="89" t="s">
        <v>946</v>
      </c>
      <c r="L492" s="95">
        <v>268</v>
      </c>
      <c r="M492" s="95">
        <v>0</v>
      </c>
      <c r="N492" s="289">
        <v>64.319999999999993</v>
      </c>
      <c r="O492" s="95">
        <v>3</v>
      </c>
      <c r="P492" s="289">
        <v>0.72</v>
      </c>
      <c r="Q492" s="95">
        <v>265</v>
      </c>
      <c r="R492" s="289">
        <v>63.6</v>
      </c>
      <c r="S492" s="96"/>
      <c r="T492" s="95"/>
      <c r="U492" s="181"/>
      <c r="V492" s="201" t="s">
        <v>4787</v>
      </c>
      <c r="W492" s="130">
        <v>1</v>
      </c>
      <c r="X492" s="93"/>
      <c r="Y492" s="168" t="s">
        <v>4789</v>
      </c>
      <c r="Z492" s="168" t="s">
        <v>4854</v>
      </c>
      <c r="AA492" s="202" t="s">
        <v>4789</v>
      </c>
    </row>
    <row r="493" spans="1:27" ht="24" x14ac:dyDescent="0.3">
      <c r="A493" s="95">
        <v>40305783</v>
      </c>
      <c r="B493" s="89" t="s">
        <v>947</v>
      </c>
      <c r="C493" s="289">
        <v>56.64</v>
      </c>
      <c r="D493" s="94" t="s">
        <v>438</v>
      </c>
      <c r="E493" s="94">
        <v>5.9939999999999998</v>
      </c>
      <c r="F493" s="95"/>
      <c r="G493" s="95"/>
      <c r="H493" s="95"/>
      <c r="I493" s="96"/>
      <c r="J493" s="95">
        <v>40305783</v>
      </c>
      <c r="K493" s="89" t="s">
        <v>947</v>
      </c>
      <c r="L493" s="95">
        <v>236</v>
      </c>
      <c r="M493" s="95">
        <v>0</v>
      </c>
      <c r="N493" s="289">
        <v>56.64</v>
      </c>
      <c r="O493" s="95">
        <v>7</v>
      </c>
      <c r="P493" s="289">
        <v>1.68</v>
      </c>
      <c r="Q493" s="95">
        <v>229</v>
      </c>
      <c r="R493" s="289">
        <v>54.96</v>
      </c>
      <c r="S493" s="96"/>
      <c r="T493" s="95"/>
      <c r="U493" s="181"/>
      <c r="V493" s="201" t="s">
        <v>4787</v>
      </c>
      <c r="W493" s="130">
        <v>1</v>
      </c>
      <c r="X493" s="93"/>
      <c r="Y493" s="168" t="s">
        <v>4789</v>
      </c>
      <c r="Z493" s="168" t="s">
        <v>4854</v>
      </c>
      <c r="AA493" s="202" t="s">
        <v>4789</v>
      </c>
    </row>
    <row r="494" spans="1:27" x14ac:dyDescent="0.3">
      <c r="A494" s="278">
        <v>40306011</v>
      </c>
      <c r="B494" s="279" t="s">
        <v>948</v>
      </c>
      <c r="C494" s="289">
        <v>16.594559999999998</v>
      </c>
      <c r="D494" s="94" t="s">
        <v>441</v>
      </c>
      <c r="E494" s="94">
        <v>1.8</v>
      </c>
      <c r="F494" s="95"/>
      <c r="G494" s="95"/>
      <c r="H494" s="95"/>
      <c r="I494" s="96"/>
      <c r="J494" s="95">
        <v>28060016</v>
      </c>
      <c r="K494" s="89" t="s">
        <v>949</v>
      </c>
      <c r="L494" s="95">
        <v>67</v>
      </c>
      <c r="M494" s="95">
        <v>0</v>
      </c>
      <c r="N494" s="289">
        <v>16.594559999999998</v>
      </c>
      <c r="O494" s="95"/>
      <c r="P494" s="289"/>
      <c r="Q494" s="95"/>
      <c r="R494" s="289"/>
      <c r="S494" s="96"/>
      <c r="T494" s="95"/>
      <c r="U494" s="181"/>
      <c r="V494" s="201" t="s">
        <v>4787</v>
      </c>
      <c r="W494" s="130">
        <v>1</v>
      </c>
      <c r="X494" s="93"/>
      <c r="Y494" s="168" t="s">
        <v>4789</v>
      </c>
      <c r="Z494" s="168" t="s">
        <v>4854</v>
      </c>
      <c r="AA494" s="202" t="s">
        <v>4789</v>
      </c>
    </row>
    <row r="495" spans="1:27" x14ac:dyDescent="0.3">
      <c r="A495" s="91">
        <v>40306020</v>
      </c>
      <c r="B495" s="93" t="s">
        <v>950</v>
      </c>
      <c r="C495" s="289">
        <v>16.594559999999998</v>
      </c>
      <c r="D495" s="94" t="s">
        <v>441</v>
      </c>
      <c r="E495" s="94">
        <v>2.484</v>
      </c>
      <c r="F495" s="95"/>
      <c r="G495" s="95"/>
      <c r="H495" s="95"/>
      <c r="I495" s="96"/>
      <c r="J495" s="95">
        <v>28060016</v>
      </c>
      <c r="K495" s="89" t="s">
        <v>949</v>
      </c>
      <c r="L495" s="95">
        <v>67</v>
      </c>
      <c r="M495" s="95">
        <v>0</v>
      </c>
      <c r="N495" s="289">
        <v>16.594559999999998</v>
      </c>
      <c r="O495" s="95"/>
      <c r="P495" s="289"/>
      <c r="Q495" s="95"/>
      <c r="R495" s="289"/>
      <c r="S495" s="96"/>
      <c r="T495" s="95"/>
      <c r="U495" s="181"/>
      <c r="V495" s="201" t="s">
        <v>4787</v>
      </c>
      <c r="W495" s="130">
        <v>1</v>
      </c>
      <c r="X495" s="93"/>
      <c r="Y495" s="168" t="s">
        <v>4789</v>
      </c>
      <c r="Z495" s="168" t="s">
        <v>4854</v>
      </c>
      <c r="AA495" s="202" t="s">
        <v>4789</v>
      </c>
    </row>
    <row r="496" spans="1:27" ht="24" x14ac:dyDescent="0.3">
      <c r="A496" s="91">
        <v>40306046</v>
      </c>
      <c r="B496" s="93" t="s">
        <v>951</v>
      </c>
      <c r="C496" s="289">
        <v>16.594559999999998</v>
      </c>
      <c r="D496" s="94" t="s">
        <v>441</v>
      </c>
      <c r="E496" s="94">
        <v>2.484</v>
      </c>
      <c r="F496" s="95"/>
      <c r="G496" s="95"/>
      <c r="H496" s="95"/>
      <c r="I496" s="96"/>
      <c r="J496" s="95">
        <v>28061292</v>
      </c>
      <c r="K496" s="89" t="s">
        <v>952</v>
      </c>
      <c r="L496" s="95">
        <v>67</v>
      </c>
      <c r="M496" s="95">
        <v>0</v>
      </c>
      <c r="N496" s="289">
        <v>16.594559999999998</v>
      </c>
      <c r="O496" s="95"/>
      <c r="P496" s="289"/>
      <c r="Q496" s="95"/>
      <c r="R496" s="289"/>
      <c r="S496" s="96"/>
      <c r="T496" s="95"/>
      <c r="U496" s="181"/>
      <c r="V496" s="201" t="s">
        <v>4787</v>
      </c>
      <c r="W496" s="130">
        <v>1</v>
      </c>
      <c r="X496" s="93"/>
      <c r="Y496" s="168" t="s">
        <v>4789</v>
      </c>
      <c r="Z496" s="168" t="s">
        <v>4854</v>
      </c>
      <c r="AA496" s="202" t="s">
        <v>4789</v>
      </c>
    </row>
    <row r="497" spans="1:27" x14ac:dyDescent="0.3">
      <c r="A497" s="95">
        <v>40306054</v>
      </c>
      <c r="B497" s="89" t="s">
        <v>953</v>
      </c>
      <c r="C497" s="289">
        <v>16.594559999999998</v>
      </c>
      <c r="D497" s="94" t="s">
        <v>419</v>
      </c>
      <c r="E497" s="94">
        <v>5.0940000000000003</v>
      </c>
      <c r="F497" s="95"/>
      <c r="G497" s="95"/>
      <c r="H497" s="95"/>
      <c r="I497" s="96"/>
      <c r="J497" s="95">
        <v>28061837</v>
      </c>
      <c r="K497" s="89" t="s">
        <v>954</v>
      </c>
      <c r="L497" s="95">
        <v>67</v>
      </c>
      <c r="M497" s="95">
        <v>0</v>
      </c>
      <c r="N497" s="289">
        <v>16.594559999999998</v>
      </c>
      <c r="O497" s="95"/>
      <c r="P497" s="289"/>
      <c r="Q497" s="95"/>
      <c r="R497" s="289"/>
      <c r="S497" s="96"/>
      <c r="T497" s="95"/>
      <c r="U497" s="181"/>
      <c r="V497" s="201" t="s">
        <v>4787</v>
      </c>
      <c r="W497" s="130">
        <v>1</v>
      </c>
      <c r="X497" s="93"/>
      <c r="Y497" s="168" t="s">
        <v>4789</v>
      </c>
      <c r="Z497" s="168" t="s">
        <v>4854</v>
      </c>
      <c r="AA497" s="202" t="s">
        <v>4789</v>
      </c>
    </row>
    <row r="498" spans="1:27" x14ac:dyDescent="0.3">
      <c r="A498" s="278">
        <v>40306062</v>
      </c>
      <c r="B498" s="279" t="s">
        <v>955</v>
      </c>
      <c r="C498" s="289">
        <v>9.9071999999999996</v>
      </c>
      <c r="D498" s="94" t="s">
        <v>441</v>
      </c>
      <c r="E498" s="94">
        <v>1.413</v>
      </c>
      <c r="F498" s="95"/>
      <c r="G498" s="95"/>
      <c r="H498" s="95"/>
      <c r="I498" s="96"/>
      <c r="J498" s="95">
        <v>28060040</v>
      </c>
      <c r="K498" s="89" t="s">
        <v>956</v>
      </c>
      <c r="L498" s="95">
        <v>40</v>
      </c>
      <c r="M498" s="95">
        <v>0</v>
      </c>
      <c r="N498" s="289">
        <v>9.9071999999999996</v>
      </c>
      <c r="O498" s="95"/>
      <c r="P498" s="289"/>
      <c r="Q498" s="95"/>
      <c r="R498" s="289"/>
      <c r="S498" s="96"/>
      <c r="T498" s="95"/>
      <c r="U498" s="181"/>
      <c r="V498" s="201" t="s">
        <v>4787</v>
      </c>
      <c r="W498" s="130">
        <v>1</v>
      </c>
      <c r="X498" s="93"/>
      <c r="Y498" s="168" t="s">
        <v>4789</v>
      </c>
      <c r="Z498" s="168" t="s">
        <v>4854</v>
      </c>
      <c r="AA498" s="202" t="s">
        <v>4789</v>
      </c>
    </row>
    <row r="499" spans="1:27" x14ac:dyDescent="0.3">
      <c r="A499" s="91">
        <v>40306070</v>
      </c>
      <c r="B499" s="93" t="s">
        <v>957</v>
      </c>
      <c r="C499" s="289">
        <v>18.576000000000001</v>
      </c>
      <c r="D499" s="94" t="s">
        <v>441</v>
      </c>
      <c r="E499" s="94">
        <v>1.8</v>
      </c>
      <c r="F499" s="95"/>
      <c r="G499" s="95"/>
      <c r="H499" s="95"/>
      <c r="I499" s="96"/>
      <c r="J499" s="95">
        <v>28061870</v>
      </c>
      <c r="K499" s="89" t="s">
        <v>958</v>
      </c>
      <c r="L499" s="95">
        <v>75</v>
      </c>
      <c r="M499" s="95">
        <v>0</v>
      </c>
      <c r="N499" s="289">
        <v>18.576000000000001</v>
      </c>
      <c r="O499" s="95"/>
      <c r="P499" s="289"/>
      <c r="Q499" s="95"/>
      <c r="R499" s="289"/>
      <c r="S499" s="96"/>
      <c r="T499" s="95"/>
      <c r="U499" s="181"/>
      <c r="V499" s="201" t="s">
        <v>4787</v>
      </c>
      <c r="W499" s="130">
        <v>1</v>
      </c>
      <c r="X499" s="93"/>
      <c r="Y499" s="168" t="s">
        <v>4789</v>
      </c>
      <c r="Z499" s="168" t="s">
        <v>4854</v>
      </c>
      <c r="AA499" s="202" t="s">
        <v>4789</v>
      </c>
    </row>
    <row r="500" spans="1:27" x14ac:dyDescent="0.3">
      <c r="A500" s="91">
        <v>40306089</v>
      </c>
      <c r="B500" s="93" t="s">
        <v>959</v>
      </c>
      <c r="C500" s="289">
        <v>18.576000000000001</v>
      </c>
      <c r="D500" s="94" t="s">
        <v>441</v>
      </c>
      <c r="E500" s="94">
        <v>1.8</v>
      </c>
      <c r="F500" s="95"/>
      <c r="G500" s="95"/>
      <c r="H500" s="95"/>
      <c r="I500" s="96"/>
      <c r="J500" s="95">
        <v>28061896</v>
      </c>
      <c r="K500" s="89" t="s">
        <v>960</v>
      </c>
      <c r="L500" s="95">
        <v>75</v>
      </c>
      <c r="M500" s="95">
        <v>0</v>
      </c>
      <c r="N500" s="289">
        <v>18.576000000000001</v>
      </c>
      <c r="O500" s="95"/>
      <c r="P500" s="289"/>
      <c r="Q500" s="95"/>
      <c r="R500" s="289"/>
      <c r="S500" s="96"/>
      <c r="T500" s="95"/>
      <c r="U500" s="181"/>
      <c r="V500" s="201" t="s">
        <v>4787</v>
      </c>
      <c r="W500" s="130">
        <v>1</v>
      </c>
      <c r="X500" s="93"/>
      <c r="Y500" s="168" t="s">
        <v>4789</v>
      </c>
      <c r="Z500" s="168" t="s">
        <v>4854</v>
      </c>
      <c r="AA500" s="202" t="s">
        <v>4789</v>
      </c>
    </row>
    <row r="501" spans="1:27" x14ac:dyDescent="0.3">
      <c r="A501" s="95">
        <v>40306097</v>
      </c>
      <c r="B501" s="89" t="s">
        <v>961</v>
      </c>
      <c r="C501" s="289">
        <v>8.1734399999999994</v>
      </c>
      <c r="D501" s="94" t="s">
        <v>419</v>
      </c>
      <c r="E501" s="94">
        <v>2.8439999999999999</v>
      </c>
      <c r="F501" s="95"/>
      <c r="G501" s="95"/>
      <c r="H501" s="95"/>
      <c r="I501" s="96"/>
      <c r="J501" s="95">
        <v>28061829</v>
      </c>
      <c r="K501" s="89" t="s">
        <v>962</v>
      </c>
      <c r="L501" s="95">
        <v>33</v>
      </c>
      <c r="M501" s="95">
        <v>0</v>
      </c>
      <c r="N501" s="289">
        <v>8.1734399999999994</v>
      </c>
      <c r="O501" s="95"/>
      <c r="P501" s="289"/>
      <c r="Q501" s="95"/>
      <c r="R501" s="289"/>
      <c r="S501" s="96"/>
      <c r="T501" s="95"/>
      <c r="U501" s="181"/>
      <c r="V501" s="201" t="s">
        <v>4787</v>
      </c>
      <c r="W501" s="130">
        <v>1</v>
      </c>
      <c r="X501" s="93"/>
      <c r="Y501" s="168" t="s">
        <v>4789</v>
      </c>
      <c r="Z501" s="168" t="s">
        <v>4854</v>
      </c>
      <c r="AA501" s="202" t="s">
        <v>4789</v>
      </c>
    </row>
    <row r="502" spans="1:27" x14ac:dyDescent="0.3">
      <c r="A502" s="278">
        <v>40306100</v>
      </c>
      <c r="B502" s="279" t="s">
        <v>963</v>
      </c>
      <c r="C502" s="289">
        <v>18.576000000000001</v>
      </c>
      <c r="D502" s="94" t="s">
        <v>441</v>
      </c>
      <c r="E502" s="94">
        <v>1.8</v>
      </c>
      <c r="F502" s="95"/>
      <c r="G502" s="95"/>
      <c r="H502" s="95"/>
      <c r="I502" s="96"/>
      <c r="J502" s="95">
        <v>28061942</v>
      </c>
      <c r="K502" s="89" t="s">
        <v>964</v>
      </c>
      <c r="L502" s="95">
        <v>75</v>
      </c>
      <c r="M502" s="95">
        <v>0</v>
      </c>
      <c r="N502" s="289">
        <v>18.576000000000001</v>
      </c>
      <c r="O502" s="95"/>
      <c r="P502" s="289"/>
      <c r="Q502" s="95"/>
      <c r="R502" s="289"/>
      <c r="S502" s="96"/>
      <c r="T502" s="95"/>
      <c r="U502" s="181"/>
      <c r="V502" s="201" t="s">
        <v>4787</v>
      </c>
      <c r="W502" s="130">
        <v>1</v>
      </c>
      <c r="X502" s="93"/>
      <c r="Y502" s="168" t="s">
        <v>4789</v>
      </c>
      <c r="Z502" s="168" t="s">
        <v>4854</v>
      </c>
      <c r="AA502" s="202" t="s">
        <v>4789</v>
      </c>
    </row>
    <row r="503" spans="1:27" x14ac:dyDescent="0.3">
      <c r="A503" s="91">
        <v>40306119</v>
      </c>
      <c r="B503" s="93" t="s">
        <v>965</v>
      </c>
      <c r="C503" s="289">
        <v>18.576000000000001</v>
      </c>
      <c r="D503" s="94" t="s">
        <v>441</v>
      </c>
      <c r="E503" s="94">
        <v>1.8</v>
      </c>
      <c r="F503" s="95"/>
      <c r="G503" s="95"/>
      <c r="H503" s="95"/>
      <c r="I503" s="96"/>
      <c r="J503" s="95">
        <v>28061950</v>
      </c>
      <c r="K503" s="89" t="s">
        <v>966</v>
      </c>
      <c r="L503" s="95">
        <v>75</v>
      </c>
      <c r="M503" s="95">
        <v>0</v>
      </c>
      <c r="N503" s="289">
        <v>18.576000000000001</v>
      </c>
      <c r="O503" s="95"/>
      <c r="P503" s="289"/>
      <c r="Q503" s="95"/>
      <c r="R503" s="289"/>
      <c r="S503" s="96"/>
      <c r="T503" s="95"/>
      <c r="U503" s="181"/>
      <c r="V503" s="201" t="s">
        <v>4787</v>
      </c>
      <c r="W503" s="130">
        <v>1</v>
      </c>
      <c r="X503" s="93"/>
      <c r="Y503" s="168" t="s">
        <v>4789</v>
      </c>
      <c r="Z503" s="168" t="s">
        <v>4854</v>
      </c>
      <c r="AA503" s="202" t="s">
        <v>4789</v>
      </c>
    </row>
    <row r="504" spans="1:27" x14ac:dyDescent="0.3">
      <c r="A504" s="91">
        <v>40306127</v>
      </c>
      <c r="B504" s="93" t="s">
        <v>967</v>
      </c>
      <c r="C504" s="289">
        <v>19.814399999999999</v>
      </c>
      <c r="D504" s="94" t="s">
        <v>441</v>
      </c>
      <c r="E504" s="94">
        <v>1.8</v>
      </c>
      <c r="F504" s="95"/>
      <c r="G504" s="95"/>
      <c r="H504" s="95"/>
      <c r="I504" s="96"/>
      <c r="J504" s="95">
        <v>28061152</v>
      </c>
      <c r="K504" s="89" t="s">
        <v>968</v>
      </c>
      <c r="L504" s="95">
        <v>80</v>
      </c>
      <c r="M504" s="95">
        <v>0</v>
      </c>
      <c r="N504" s="289">
        <v>19.814399999999999</v>
      </c>
      <c r="O504" s="95"/>
      <c r="P504" s="289"/>
      <c r="Q504" s="95"/>
      <c r="R504" s="289"/>
      <c r="S504" s="96"/>
      <c r="T504" s="95"/>
      <c r="U504" s="181"/>
      <c r="V504" s="201" t="s">
        <v>4787</v>
      </c>
      <c r="W504" s="130">
        <v>1</v>
      </c>
      <c r="X504" s="93"/>
      <c r="Y504" s="168" t="s">
        <v>4789</v>
      </c>
      <c r="Z504" s="168" t="s">
        <v>4854</v>
      </c>
      <c r="AA504" s="202" t="s">
        <v>4789</v>
      </c>
    </row>
    <row r="505" spans="1:27" x14ac:dyDescent="0.3">
      <c r="A505" s="95">
        <v>40306135</v>
      </c>
      <c r="B505" s="89" t="s">
        <v>969</v>
      </c>
      <c r="C505" s="289">
        <v>23.04</v>
      </c>
      <c r="D505" s="94" t="s">
        <v>441</v>
      </c>
      <c r="E505" s="94">
        <v>2.484</v>
      </c>
      <c r="F505" s="95"/>
      <c r="G505" s="95"/>
      <c r="H505" s="95"/>
      <c r="I505" s="96"/>
      <c r="J505" s="95">
        <v>40306135</v>
      </c>
      <c r="K505" s="89" t="s">
        <v>969</v>
      </c>
      <c r="L505" s="95">
        <v>96</v>
      </c>
      <c r="M505" s="95">
        <v>0</v>
      </c>
      <c r="N505" s="289">
        <v>23.04</v>
      </c>
      <c r="O505" s="95">
        <v>1</v>
      </c>
      <c r="P505" s="289">
        <v>0.24</v>
      </c>
      <c r="Q505" s="95">
        <v>95</v>
      </c>
      <c r="R505" s="289">
        <v>22.8</v>
      </c>
      <c r="S505" s="96"/>
      <c r="T505" s="95"/>
      <c r="U505" s="181"/>
      <c r="V505" s="201" t="s">
        <v>4787</v>
      </c>
      <c r="W505" s="130">
        <v>1</v>
      </c>
      <c r="X505" s="93"/>
      <c r="Y505" s="168" t="s">
        <v>4789</v>
      </c>
      <c r="Z505" s="168" t="s">
        <v>4854</v>
      </c>
      <c r="AA505" s="202" t="s">
        <v>4789</v>
      </c>
    </row>
    <row r="506" spans="1:27" x14ac:dyDescent="0.3">
      <c r="A506" s="278">
        <v>40306143</v>
      </c>
      <c r="B506" s="279" t="s">
        <v>970</v>
      </c>
      <c r="C506" s="289">
        <v>19.814399999999999</v>
      </c>
      <c r="D506" s="94" t="s">
        <v>441</v>
      </c>
      <c r="E506" s="94">
        <v>1.8</v>
      </c>
      <c r="F506" s="95"/>
      <c r="G506" s="95"/>
      <c r="H506" s="95"/>
      <c r="I506" s="96"/>
      <c r="J506" s="95">
        <v>28061780</v>
      </c>
      <c r="K506" s="89" t="s">
        <v>971</v>
      </c>
      <c r="L506" s="95">
        <v>80</v>
      </c>
      <c r="M506" s="95">
        <v>0</v>
      </c>
      <c r="N506" s="289">
        <v>19.814399999999999</v>
      </c>
      <c r="O506" s="95"/>
      <c r="P506" s="289"/>
      <c r="Q506" s="95"/>
      <c r="R506" s="289"/>
      <c r="S506" s="96"/>
      <c r="T506" s="95"/>
      <c r="U506" s="181"/>
      <c r="V506" s="201" t="s">
        <v>4787</v>
      </c>
      <c r="W506" s="130">
        <v>1</v>
      </c>
      <c r="X506" s="93"/>
      <c r="Y506" s="168" t="s">
        <v>4789</v>
      </c>
      <c r="Z506" s="168" t="s">
        <v>4854</v>
      </c>
      <c r="AA506" s="202" t="s">
        <v>4789</v>
      </c>
    </row>
    <row r="507" spans="1:27" x14ac:dyDescent="0.3">
      <c r="A507" s="91">
        <v>40306151</v>
      </c>
      <c r="B507" s="93" t="s">
        <v>972</v>
      </c>
      <c r="C507" s="289">
        <v>20.55744</v>
      </c>
      <c r="D507" s="94" t="s">
        <v>441</v>
      </c>
      <c r="E507" s="94">
        <v>2.484</v>
      </c>
      <c r="F507" s="95"/>
      <c r="G507" s="95"/>
      <c r="H507" s="95"/>
      <c r="I507" s="96"/>
      <c r="J507" s="95">
        <v>28061802</v>
      </c>
      <c r="K507" s="89" t="s">
        <v>973</v>
      </c>
      <c r="L507" s="95">
        <v>83</v>
      </c>
      <c r="M507" s="95">
        <v>0</v>
      </c>
      <c r="N507" s="289">
        <v>20.55744</v>
      </c>
      <c r="O507" s="95"/>
      <c r="P507" s="289"/>
      <c r="Q507" s="95"/>
      <c r="R507" s="289"/>
      <c r="S507" s="96"/>
      <c r="T507" s="95"/>
      <c r="U507" s="181"/>
      <c r="V507" s="201" t="s">
        <v>4787</v>
      </c>
      <c r="W507" s="130">
        <v>1</v>
      </c>
      <c r="X507" s="93"/>
      <c r="Y507" s="168" t="s">
        <v>4789</v>
      </c>
      <c r="Z507" s="168" t="s">
        <v>4854</v>
      </c>
      <c r="AA507" s="202" t="s">
        <v>4789</v>
      </c>
    </row>
    <row r="508" spans="1:27" x14ac:dyDescent="0.3">
      <c r="A508" s="91">
        <v>40306160</v>
      </c>
      <c r="B508" s="93" t="s">
        <v>974</v>
      </c>
      <c r="C508" s="289">
        <v>16.594559999999998</v>
      </c>
      <c r="D508" s="94" t="s">
        <v>441</v>
      </c>
      <c r="E508" s="94">
        <v>1.17</v>
      </c>
      <c r="F508" s="95"/>
      <c r="G508" s="95"/>
      <c r="H508" s="95"/>
      <c r="I508" s="96"/>
      <c r="J508" s="95">
        <v>28061810</v>
      </c>
      <c r="K508" s="89" t="s">
        <v>975</v>
      </c>
      <c r="L508" s="95">
        <v>67</v>
      </c>
      <c r="M508" s="95">
        <v>0</v>
      </c>
      <c r="N508" s="289">
        <v>16.594559999999998</v>
      </c>
      <c r="O508" s="95"/>
      <c r="P508" s="289"/>
      <c r="Q508" s="95"/>
      <c r="R508" s="289"/>
      <c r="S508" s="96"/>
      <c r="T508" s="95"/>
      <c r="U508" s="181"/>
      <c r="V508" s="201" t="s">
        <v>4787</v>
      </c>
      <c r="W508" s="130">
        <v>1</v>
      </c>
      <c r="X508" s="93"/>
      <c r="Y508" s="168" t="s">
        <v>4789</v>
      </c>
      <c r="Z508" s="168" t="s">
        <v>4854</v>
      </c>
      <c r="AA508" s="202" t="s">
        <v>4789</v>
      </c>
    </row>
    <row r="509" spans="1:27" ht="24" x14ac:dyDescent="0.3">
      <c r="A509" s="95">
        <v>40306194</v>
      </c>
      <c r="B509" s="89" t="s">
        <v>976</v>
      </c>
      <c r="C509" s="289">
        <v>49.536000000000001</v>
      </c>
      <c r="D509" s="94" t="s">
        <v>419</v>
      </c>
      <c r="E509" s="94">
        <v>3.294</v>
      </c>
      <c r="F509" s="95"/>
      <c r="G509" s="95"/>
      <c r="H509" s="95"/>
      <c r="I509" s="96"/>
      <c r="J509" s="95">
        <v>28062612</v>
      </c>
      <c r="K509" s="89" t="s">
        <v>977</v>
      </c>
      <c r="L509" s="95">
        <v>200</v>
      </c>
      <c r="M509" s="95">
        <v>0</v>
      </c>
      <c r="N509" s="289">
        <v>49.536000000000001</v>
      </c>
      <c r="O509" s="95"/>
      <c r="P509" s="289"/>
      <c r="Q509" s="95"/>
      <c r="R509" s="289"/>
      <c r="S509" s="96"/>
      <c r="T509" s="95"/>
      <c r="U509" s="181"/>
      <c r="V509" s="201" t="s">
        <v>4787</v>
      </c>
      <c r="W509" s="130">
        <v>1</v>
      </c>
      <c r="X509" s="93"/>
      <c r="Y509" s="168" t="s">
        <v>4789</v>
      </c>
      <c r="Z509" s="168" t="s">
        <v>4854</v>
      </c>
      <c r="AA509" s="202" t="s">
        <v>4789</v>
      </c>
    </row>
    <row r="510" spans="1:27" ht="24" x14ac:dyDescent="0.3">
      <c r="A510" s="278">
        <v>40306208</v>
      </c>
      <c r="B510" s="279" t="s">
        <v>978</v>
      </c>
      <c r="C510" s="289">
        <v>19.814399999999999</v>
      </c>
      <c r="D510" s="94" t="s">
        <v>419</v>
      </c>
      <c r="E510" s="94">
        <v>2.8439999999999999</v>
      </c>
      <c r="F510" s="95"/>
      <c r="G510" s="95"/>
      <c r="H510" s="95"/>
      <c r="I510" s="96"/>
      <c r="J510" s="95">
        <v>28061675</v>
      </c>
      <c r="K510" s="89" t="s">
        <v>979</v>
      </c>
      <c r="L510" s="95">
        <v>80</v>
      </c>
      <c r="M510" s="95">
        <v>0</v>
      </c>
      <c r="N510" s="289">
        <v>19.814399999999999</v>
      </c>
      <c r="O510" s="95"/>
      <c r="P510" s="289"/>
      <c r="Q510" s="95"/>
      <c r="R510" s="289"/>
      <c r="S510" s="96"/>
      <c r="T510" s="95"/>
      <c r="U510" s="181"/>
      <c r="V510" s="201" t="s">
        <v>4787</v>
      </c>
      <c r="W510" s="130">
        <v>1</v>
      </c>
      <c r="X510" s="93"/>
      <c r="Y510" s="168" t="s">
        <v>4789</v>
      </c>
      <c r="Z510" s="168" t="s">
        <v>4854</v>
      </c>
      <c r="AA510" s="202" t="s">
        <v>4789</v>
      </c>
    </row>
    <row r="511" spans="1:27" ht="24" x14ac:dyDescent="0.3">
      <c r="A511" s="91">
        <v>40306259</v>
      </c>
      <c r="B511" s="93" t="s">
        <v>980</v>
      </c>
      <c r="C511" s="289">
        <v>52.260480000000001</v>
      </c>
      <c r="D511" s="94" t="s">
        <v>419</v>
      </c>
      <c r="E511" s="94">
        <v>3.294</v>
      </c>
      <c r="F511" s="95"/>
      <c r="G511" s="95"/>
      <c r="H511" s="95"/>
      <c r="I511" s="96"/>
      <c r="J511" s="95">
        <v>28062671</v>
      </c>
      <c r="K511" s="89" t="s">
        <v>981</v>
      </c>
      <c r="L511" s="95">
        <v>211</v>
      </c>
      <c r="M511" s="95">
        <v>0</v>
      </c>
      <c r="N511" s="289">
        <v>52.260480000000001</v>
      </c>
      <c r="O511" s="95"/>
      <c r="P511" s="289"/>
      <c r="Q511" s="95"/>
      <c r="R511" s="289"/>
      <c r="S511" s="96"/>
      <c r="T511" s="95"/>
      <c r="U511" s="181"/>
      <c r="V511" s="201" t="s">
        <v>4787</v>
      </c>
      <c r="W511" s="130">
        <v>3</v>
      </c>
      <c r="X511" s="93"/>
      <c r="Y511" s="168" t="s">
        <v>4789</v>
      </c>
      <c r="Z511" s="168" t="s">
        <v>4854</v>
      </c>
      <c r="AA511" s="202" t="s">
        <v>4789</v>
      </c>
    </row>
    <row r="512" spans="1:27" x14ac:dyDescent="0.3">
      <c r="A512" s="91">
        <v>40306267</v>
      </c>
      <c r="B512" s="93" t="s">
        <v>982</v>
      </c>
      <c r="C512" s="289">
        <v>9.9071999999999996</v>
      </c>
      <c r="D512" s="94" t="s">
        <v>441</v>
      </c>
      <c r="E512" s="94">
        <v>1.35</v>
      </c>
      <c r="F512" s="95"/>
      <c r="G512" s="95"/>
      <c r="H512" s="95"/>
      <c r="I512" s="96"/>
      <c r="J512" s="95">
        <v>28061209</v>
      </c>
      <c r="K512" s="89" t="s">
        <v>982</v>
      </c>
      <c r="L512" s="95">
        <v>40</v>
      </c>
      <c r="M512" s="95">
        <v>0</v>
      </c>
      <c r="N512" s="289">
        <v>9.9071999999999996</v>
      </c>
      <c r="O512" s="95"/>
      <c r="P512" s="289"/>
      <c r="Q512" s="95"/>
      <c r="R512" s="289"/>
      <c r="S512" s="96"/>
      <c r="T512" s="95"/>
      <c r="U512" s="181"/>
      <c r="V512" s="201" t="s">
        <v>4787</v>
      </c>
      <c r="W512" s="130">
        <v>1</v>
      </c>
      <c r="X512" s="93"/>
      <c r="Y512" s="168" t="s">
        <v>4789</v>
      </c>
      <c r="Z512" s="168" t="s">
        <v>4854</v>
      </c>
      <c r="AA512" s="202" t="s">
        <v>4789</v>
      </c>
    </row>
    <row r="513" spans="1:27" x14ac:dyDescent="0.3">
      <c r="A513" s="95">
        <v>40306275</v>
      </c>
      <c r="B513" s="89" t="s">
        <v>983</v>
      </c>
      <c r="C513" s="289">
        <v>17.337600000000002</v>
      </c>
      <c r="D513" s="94" t="s">
        <v>441</v>
      </c>
      <c r="E513" s="94">
        <v>1.35</v>
      </c>
      <c r="F513" s="95"/>
      <c r="G513" s="95"/>
      <c r="H513" s="95"/>
      <c r="I513" s="96"/>
      <c r="J513" s="95">
        <v>28061217</v>
      </c>
      <c r="K513" s="89" t="s">
        <v>983</v>
      </c>
      <c r="L513" s="95">
        <v>70</v>
      </c>
      <c r="M513" s="95">
        <v>0</v>
      </c>
      <c r="N513" s="289">
        <v>17.337600000000002</v>
      </c>
      <c r="O513" s="95"/>
      <c r="P513" s="289"/>
      <c r="Q513" s="95"/>
      <c r="R513" s="289"/>
      <c r="S513" s="96"/>
      <c r="T513" s="95"/>
      <c r="U513" s="181"/>
      <c r="V513" s="201" t="s">
        <v>4787</v>
      </c>
      <c r="W513" s="130">
        <v>1</v>
      </c>
      <c r="X513" s="93"/>
      <c r="Y513" s="168" t="s">
        <v>4789</v>
      </c>
      <c r="Z513" s="168" t="s">
        <v>4854</v>
      </c>
      <c r="AA513" s="202" t="s">
        <v>4789</v>
      </c>
    </row>
    <row r="514" spans="1:27" x14ac:dyDescent="0.3">
      <c r="A514" s="278">
        <v>40306283</v>
      </c>
      <c r="B514" s="279" t="s">
        <v>984</v>
      </c>
      <c r="C514" s="289">
        <v>17.337600000000002</v>
      </c>
      <c r="D514" s="94" t="s">
        <v>419</v>
      </c>
      <c r="E514" s="94">
        <v>4.05</v>
      </c>
      <c r="F514" s="95"/>
      <c r="G514" s="95"/>
      <c r="H514" s="95"/>
      <c r="I514" s="96"/>
      <c r="J514" s="95">
        <v>28061080</v>
      </c>
      <c r="K514" s="89" t="s">
        <v>985</v>
      </c>
      <c r="L514" s="95">
        <v>70</v>
      </c>
      <c r="M514" s="95">
        <v>0</v>
      </c>
      <c r="N514" s="289">
        <v>17.337600000000002</v>
      </c>
      <c r="O514" s="95"/>
      <c r="P514" s="289"/>
      <c r="Q514" s="95"/>
      <c r="R514" s="289"/>
      <c r="S514" s="96"/>
      <c r="T514" s="95"/>
      <c r="U514" s="181"/>
      <c r="V514" s="201" t="s">
        <v>4787</v>
      </c>
      <c r="W514" s="130">
        <v>1</v>
      </c>
      <c r="X514" s="93"/>
      <c r="Y514" s="168" t="s">
        <v>4789</v>
      </c>
      <c r="Z514" s="168" t="s">
        <v>4854</v>
      </c>
      <c r="AA514" s="202" t="s">
        <v>4789</v>
      </c>
    </row>
    <row r="515" spans="1:27" x14ac:dyDescent="0.3">
      <c r="A515" s="91">
        <v>40306291</v>
      </c>
      <c r="B515" s="93" t="s">
        <v>986</v>
      </c>
      <c r="C515" s="289">
        <v>14.860799999999999</v>
      </c>
      <c r="D515" s="94" t="s">
        <v>441</v>
      </c>
      <c r="E515" s="94">
        <v>1.8</v>
      </c>
      <c r="F515" s="95"/>
      <c r="G515" s="95"/>
      <c r="H515" s="95"/>
      <c r="I515" s="96"/>
      <c r="J515" s="95">
        <v>28061730</v>
      </c>
      <c r="K515" s="89" t="s">
        <v>987</v>
      </c>
      <c r="L515" s="95">
        <v>60</v>
      </c>
      <c r="M515" s="95">
        <v>0</v>
      </c>
      <c r="N515" s="289">
        <v>14.860799999999999</v>
      </c>
      <c r="O515" s="95"/>
      <c r="P515" s="289"/>
      <c r="Q515" s="95"/>
      <c r="R515" s="289"/>
      <c r="S515" s="96"/>
      <c r="T515" s="95"/>
      <c r="U515" s="181"/>
      <c r="V515" s="201" t="s">
        <v>4787</v>
      </c>
      <c r="W515" s="130">
        <v>1</v>
      </c>
      <c r="X515" s="93"/>
      <c r="Y515" s="168" t="s">
        <v>4789</v>
      </c>
      <c r="Z515" s="168" t="s">
        <v>4854</v>
      </c>
      <c r="AA515" s="202" t="s">
        <v>4789</v>
      </c>
    </row>
    <row r="516" spans="1:27" x14ac:dyDescent="0.3">
      <c r="A516" s="91">
        <v>40306305</v>
      </c>
      <c r="B516" s="93" t="s">
        <v>988</v>
      </c>
      <c r="C516" s="289">
        <v>17.337600000000002</v>
      </c>
      <c r="D516" s="94" t="s">
        <v>441</v>
      </c>
      <c r="E516" s="94">
        <v>2.484</v>
      </c>
      <c r="F516" s="95"/>
      <c r="G516" s="95"/>
      <c r="H516" s="95"/>
      <c r="I516" s="96"/>
      <c r="J516" s="95">
        <v>28061721</v>
      </c>
      <c r="K516" s="89" t="s">
        <v>989</v>
      </c>
      <c r="L516" s="95">
        <v>70</v>
      </c>
      <c r="M516" s="95">
        <v>0</v>
      </c>
      <c r="N516" s="289">
        <v>17.337600000000002</v>
      </c>
      <c r="O516" s="95"/>
      <c r="P516" s="289"/>
      <c r="Q516" s="95"/>
      <c r="R516" s="289"/>
      <c r="S516" s="96"/>
      <c r="T516" s="95"/>
      <c r="U516" s="181"/>
      <c r="V516" s="201" t="s">
        <v>4787</v>
      </c>
      <c r="W516" s="130">
        <v>1</v>
      </c>
      <c r="X516" s="93"/>
      <c r="Y516" s="168" t="s">
        <v>4789</v>
      </c>
      <c r="Z516" s="168" t="s">
        <v>4854</v>
      </c>
      <c r="AA516" s="202" t="s">
        <v>4789</v>
      </c>
    </row>
    <row r="517" spans="1:27" x14ac:dyDescent="0.3">
      <c r="A517" s="95">
        <v>40306313</v>
      </c>
      <c r="B517" s="89" t="s">
        <v>990</v>
      </c>
      <c r="C517" s="289">
        <v>17.337600000000002</v>
      </c>
      <c r="D517" s="94" t="s">
        <v>441</v>
      </c>
      <c r="E517" s="94">
        <v>1.8</v>
      </c>
      <c r="F517" s="95"/>
      <c r="G517" s="95"/>
      <c r="H517" s="95"/>
      <c r="I517" s="96"/>
      <c r="J517" s="95">
        <v>28061721</v>
      </c>
      <c r="K517" s="89" t="s">
        <v>989</v>
      </c>
      <c r="L517" s="95">
        <v>70</v>
      </c>
      <c r="M517" s="95">
        <v>0</v>
      </c>
      <c r="N517" s="289">
        <v>17.337600000000002</v>
      </c>
      <c r="O517" s="95"/>
      <c r="P517" s="289"/>
      <c r="Q517" s="95"/>
      <c r="R517" s="289"/>
      <c r="S517" s="96"/>
      <c r="T517" s="95"/>
      <c r="U517" s="181"/>
      <c r="V517" s="201" t="s">
        <v>4787</v>
      </c>
      <c r="W517" s="130">
        <v>1</v>
      </c>
      <c r="X517" s="93"/>
      <c r="Y517" s="168" t="s">
        <v>4789</v>
      </c>
      <c r="Z517" s="168" t="s">
        <v>4854</v>
      </c>
      <c r="AA517" s="202" t="s">
        <v>4789</v>
      </c>
    </row>
    <row r="518" spans="1:27" x14ac:dyDescent="0.3">
      <c r="A518" s="278">
        <v>40306330</v>
      </c>
      <c r="B518" s="279" t="s">
        <v>991</v>
      </c>
      <c r="C518" s="289">
        <v>21.795839999999998</v>
      </c>
      <c r="D518" s="94" t="s">
        <v>441</v>
      </c>
      <c r="E518" s="94">
        <v>2.484</v>
      </c>
      <c r="F518" s="95"/>
      <c r="G518" s="95"/>
      <c r="H518" s="95"/>
      <c r="I518" s="96"/>
      <c r="J518" s="95">
        <v>28061900</v>
      </c>
      <c r="K518" s="89" t="s">
        <v>992</v>
      </c>
      <c r="L518" s="95">
        <v>88</v>
      </c>
      <c r="M518" s="95">
        <v>0</v>
      </c>
      <c r="N518" s="289">
        <v>21.795839999999998</v>
      </c>
      <c r="O518" s="95"/>
      <c r="P518" s="289"/>
      <c r="Q518" s="95"/>
      <c r="R518" s="289"/>
      <c r="S518" s="96"/>
      <c r="T518" s="95"/>
      <c r="U518" s="181"/>
      <c r="V518" s="201" t="s">
        <v>4787</v>
      </c>
      <c r="W518" s="130">
        <v>1</v>
      </c>
      <c r="X518" s="93"/>
      <c r="Y518" s="168" t="s">
        <v>4789</v>
      </c>
      <c r="Z518" s="168" t="s">
        <v>4854</v>
      </c>
      <c r="AA518" s="202" t="s">
        <v>4789</v>
      </c>
    </row>
    <row r="519" spans="1:27" x14ac:dyDescent="0.3">
      <c r="A519" s="91">
        <v>40306348</v>
      </c>
      <c r="B519" s="93" t="s">
        <v>993</v>
      </c>
      <c r="C519" s="289">
        <v>26.006399999999999</v>
      </c>
      <c r="D519" s="94" t="s">
        <v>441</v>
      </c>
      <c r="E519" s="94">
        <v>2.484</v>
      </c>
      <c r="F519" s="95"/>
      <c r="G519" s="95"/>
      <c r="H519" s="95"/>
      <c r="I519" s="96"/>
      <c r="J519" s="95">
        <v>28060164</v>
      </c>
      <c r="K519" s="89" t="s">
        <v>994</v>
      </c>
      <c r="L519" s="95">
        <v>105</v>
      </c>
      <c r="M519" s="95">
        <v>0</v>
      </c>
      <c r="N519" s="289">
        <v>26.006399999999999</v>
      </c>
      <c r="O519" s="95"/>
      <c r="P519" s="289"/>
      <c r="Q519" s="95"/>
      <c r="R519" s="289"/>
      <c r="S519" s="96"/>
      <c r="T519" s="95"/>
      <c r="U519" s="181"/>
      <c r="V519" s="201" t="s">
        <v>4787</v>
      </c>
      <c r="W519" s="130">
        <v>1</v>
      </c>
      <c r="X519" s="93"/>
      <c r="Y519" s="168" t="s">
        <v>4789</v>
      </c>
      <c r="Z519" s="168" t="s">
        <v>4854</v>
      </c>
      <c r="AA519" s="202" t="s">
        <v>4789</v>
      </c>
    </row>
    <row r="520" spans="1:27" x14ac:dyDescent="0.3">
      <c r="A520" s="91">
        <v>40306356</v>
      </c>
      <c r="B520" s="93" t="s">
        <v>995</v>
      </c>
      <c r="C520" s="289">
        <v>9.9071999999999996</v>
      </c>
      <c r="D520" s="94" t="s">
        <v>441</v>
      </c>
      <c r="E520" s="94">
        <v>1.413</v>
      </c>
      <c r="F520" s="95"/>
      <c r="G520" s="95"/>
      <c r="H520" s="95"/>
      <c r="I520" s="96"/>
      <c r="J520" s="95">
        <v>28060121</v>
      </c>
      <c r="K520" s="89" t="s">
        <v>996</v>
      </c>
      <c r="L520" s="95">
        <v>40</v>
      </c>
      <c r="M520" s="95">
        <v>0</v>
      </c>
      <c r="N520" s="289">
        <v>9.9071999999999996</v>
      </c>
      <c r="O520" s="95"/>
      <c r="P520" s="289"/>
      <c r="Q520" s="95"/>
      <c r="R520" s="289"/>
      <c r="S520" s="96"/>
      <c r="T520" s="95"/>
      <c r="U520" s="181"/>
      <c r="V520" s="201" t="s">
        <v>4787</v>
      </c>
      <c r="W520" s="130">
        <v>1</v>
      </c>
      <c r="X520" s="93"/>
      <c r="Y520" s="168" t="s">
        <v>4789</v>
      </c>
      <c r="Z520" s="168" t="s">
        <v>4854</v>
      </c>
      <c r="AA520" s="202" t="s">
        <v>4789</v>
      </c>
    </row>
    <row r="521" spans="1:27" x14ac:dyDescent="0.3">
      <c r="A521" s="95">
        <v>40306364</v>
      </c>
      <c r="B521" s="89" t="s">
        <v>997</v>
      </c>
      <c r="C521" s="289">
        <v>18.576000000000001</v>
      </c>
      <c r="D521" s="94" t="s">
        <v>441</v>
      </c>
      <c r="E521" s="94">
        <v>2.1869999999999998</v>
      </c>
      <c r="F521" s="95"/>
      <c r="G521" s="95"/>
      <c r="H521" s="95"/>
      <c r="I521" s="96"/>
      <c r="J521" s="95">
        <v>28061918</v>
      </c>
      <c r="K521" s="89" t="s">
        <v>998</v>
      </c>
      <c r="L521" s="95">
        <v>75</v>
      </c>
      <c r="M521" s="95">
        <v>0</v>
      </c>
      <c r="N521" s="289">
        <v>18.576000000000001</v>
      </c>
      <c r="O521" s="95"/>
      <c r="P521" s="289"/>
      <c r="Q521" s="95"/>
      <c r="R521" s="289"/>
      <c r="S521" s="96"/>
      <c r="T521" s="95"/>
      <c r="U521" s="181"/>
      <c r="V521" s="201" t="s">
        <v>4787</v>
      </c>
      <c r="W521" s="130">
        <v>1</v>
      </c>
      <c r="X521" s="93"/>
      <c r="Y521" s="168" t="s">
        <v>4789</v>
      </c>
      <c r="Z521" s="168" t="s">
        <v>4854</v>
      </c>
      <c r="AA521" s="202" t="s">
        <v>4789</v>
      </c>
    </row>
    <row r="522" spans="1:27" x14ac:dyDescent="0.3">
      <c r="A522" s="278">
        <v>40306372</v>
      </c>
      <c r="B522" s="279" t="s">
        <v>999</v>
      </c>
      <c r="C522" s="289">
        <v>16.594559999999998</v>
      </c>
      <c r="D522" s="94" t="s">
        <v>441</v>
      </c>
      <c r="E522" s="94">
        <v>1.8</v>
      </c>
      <c r="F522" s="95"/>
      <c r="G522" s="95"/>
      <c r="H522" s="95"/>
      <c r="I522" s="96"/>
      <c r="J522" s="95">
        <v>28061926</v>
      </c>
      <c r="K522" s="89" t="s">
        <v>1000</v>
      </c>
      <c r="L522" s="95">
        <v>67</v>
      </c>
      <c r="M522" s="95">
        <v>0</v>
      </c>
      <c r="N522" s="289">
        <v>16.594559999999998</v>
      </c>
      <c r="O522" s="95"/>
      <c r="P522" s="289"/>
      <c r="Q522" s="95"/>
      <c r="R522" s="289"/>
      <c r="S522" s="96"/>
      <c r="T522" s="95"/>
      <c r="U522" s="181"/>
      <c r="V522" s="201" t="s">
        <v>4787</v>
      </c>
      <c r="W522" s="130">
        <v>1</v>
      </c>
      <c r="X522" s="93"/>
      <c r="Y522" s="168" t="s">
        <v>4789</v>
      </c>
      <c r="Z522" s="168" t="s">
        <v>4854</v>
      </c>
      <c r="AA522" s="202" t="s">
        <v>4789</v>
      </c>
    </row>
    <row r="523" spans="1:27" x14ac:dyDescent="0.3">
      <c r="A523" s="91">
        <v>40306380</v>
      </c>
      <c r="B523" s="93" t="s">
        <v>1001</v>
      </c>
      <c r="C523" s="289">
        <v>19.814399999999999</v>
      </c>
      <c r="D523" s="94" t="s">
        <v>441</v>
      </c>
      <c r="E523" s="94">
        <v>1.8</v>
      </c>
      <c r="F523" s="95"/>
      <c r="G523" s="95"/>
      <c r="H523" s="95"/>
      <c r="I523" s="96"/>
      <c r="J523" s="95">
        <v>28061128</v>
      </c>
      <c r="K523" s="89" t="s">
        <v>1002</v>
      </c>
      <c r="L523" s="95">
        <v>80</v>
      </c>
      <c r="M523" s="95">
        <v>0</v>
      </c>
      <c r="N523" s="289">
        <v>19.814399999999999</v>
      </c>
      <c r="O523" s="95"/>
      <c r="P523" s="289"/>
      <c r="Q523" s="95"/>
      <c r="R523" s="289"/>
      <c r="S523" s="96"/>
      <c r="T523" s="95"/>
      <c r="U523" s="181"/>
      <c r="V523" s="201" t="s">
        <v>4787</v>
      </c>
      <c r="W523" s="130">
        <v>1</v>
      </c>
      <c r="X523" s="93"/>
      <c r="Y523" s="168" t="s">
        <v>4789</v>
      </c>
      <c r="Z523" s="168" t="s">
        <v>4854</v>
      </c>
      <c r="AA523" s="202" t="s">
        <v>4789</v>
      </c>
    </row>
    <row r="524" spans="1:27" x14ac:dyDescent="0.3">
      <c r="A524" s="91">
        <v>40306399</v>
      </c>
      <c r="B524" s="93" t="s">
        <v>1003</v>
      </c>
      <c r="C524" s="289">
        <v>9.9071999999999996</v>
      </c>
      <c r="D524" s="94" t="s">
        <v>441</v>
      </c>
      <c r="E524" s="94">
        <v>1.8</v>
      </c>
      <c r="F524" s="95"/>
      <c r="G524" s="95"/>
      <c r="H524" s="95"/>
      <c r="I524" s="96"/>
      <c r="J524" s="95">
        <v>28060130</v>
      </c>
      <c r="K524" s="89" t="s">
        <v>1004</v>
      </c>
      <c r="L524" s="95">
        <v>40</v>
      </c>
      <c r="M524" s="95">
        <v>0</v>
      </c>
      <c r="N524" s="289">
        <v>9.9071999999999996</v>
      </c>
      <c r="O524" s="95"/>
      <c r="P524" s="289"/>
      <c r="Q524" s="95"/>
      <c r="R524" s="289"/>
      <c r="S524" s="96"/>
      <c r="T524" s="95"/>
      <c r="U524" s="181"/>
      <c r="V524" s="201" t="s">
        <v>4787</v>
      </c>
      <c r="W524" s="130">
        <v>1</v>
      </c>
      <c r="X524" s="93"/>
      <c r="Y524" s="168" t="s">
        <v>4789</v>
      </c>
      <c r="Z524" s="168" t="s">
        <v>4854</v>
      </c>
      <c r="AA524" s="202" t="s">
        <v>4789</v>
      </c>
    </row>
    <row r="525" spans="1:27" x14ac:dyDescent="0.3">
      <c r="A525" s="95">
        <v>40306402</v>
      </c>
      <c r="B525" s="89" t="s">
        <v>1005</v>
      </c>
      <c r="C525" s="289">
        <v>20.55744</v>
      </c>
      <c r="D525" s="94" t="s">
        <v>441</v>
      </c>
      <c r="E525" s="94">
        <v>2.484</v>
      </c>
      <c r="F525" s="95"/>
      <c r="G525" s="95"/>
      <c r="H525" s="95"/>
      <c r="I525" s="96"/>
      <c r="J525" s="95">
        <v>28061934</v>
      </c>
      <c r="K525" s="89" t="s">
        <v>1006</v>
      </c>
      <c r="L525" s="95">
        <v>83</v>
      </c>
      <c r="M525" s="95">
        <v>0</v>
      </c>
      <c r="N525" s="289">
        <v>20.55744</v>
      </c>
      <c r="O525" s="95"/>
      <c r="P525" s="289"/>
      <c r="Q525" s="95"/>
      <c r="R525" s="289"/>
      <c r="S525" s="96"/>
      <c r="T525" s="95"/>
      <c r="U525" s="181"/>
      <c r="V525" s="201" t="s">
        <v>4787</v>
      </c>
      <c r="W525" s="130">
        <v>1</v>
      </c>
      <c r="X525" s="93"/>
      <c r="Y525" s="168" t="s">
        <v>4789</v>
      </c>
      <c r="Z525" s="168" t="s">
        <v>4854</v>
      </c>
      <c r="AA525" s="202" t="s">
        <v>4789</v>
      </c>
    </row>
    <row r="526" spans="1:27" x14ac:dyDescent="0.3">
      <c r="A526" s="278">
        <v>40306410</v>
      </c>
      <c r="B526" s="279" t="s">
        <v>1007</v>
      </c>
      <c r="C526" s="289">
        <v>23.04</v>
      </c>
      <c r="D526" s="94" t="s">
        <v>441</v>
      </c>
      <c r="E526" s="94">
        <v>2.484</v>
      </c>
      <c r="F526" s="95"/>
      <c r="G526" s="95"/>
      <c r="H526" s="95"/>
      <c r="I526" s="96"/>
      <c r="J526" s="95">
        <v>40306410</v>
      </c>
      <c r="K526" s="89" t="s">
        <v>1007</v>
      </c>
      <c r="L526" s="95">
        <v>96</v>
      </c>
      <c r="M526" s="95">
        <v>0</v>
      </c>
      <c r="N526" s="289">
        <v>23.04</v>
      </c>
      <c r="O526" s="95">
        <v>1</v>
      </c>
      <c r="P526" s="289">
        <v>0.24</v>
      </c>
      <c r="Q526" s="95">
        <v>95</v>
      </c>
      <c r="R526" s="289">
        <v>22.8</v>
      </c>
      <c r="S526" s="96"/>
      <c r="T526" s="95"/>
      <c r="U526" s="181"/>
      <c r="V526" s="201" t="s">
        <v>4787</v>
      </c>
      <c r="W526" s="130">
        <v>1</v>
      </c>
      <c r="X526" s="93"/>
      <c r="Y526" s="168" t="s">
        <v>4789</v>
      </c>
      <c r="Z526" s="168" t="s">
        <v>4854</v>
      </c>
      <c r="AA526" s="202" t="s">
        <v>4789</v>
      </c>
    </row>
    <row r="527" spans="1:27" x14ac:dyDescent="0.3">
      <c r="A527" s="91">
        <v>40306429</v>
      </c>
      <c r="B527" s="93" t="s">
        <v>1008</v>
      </c>
      <c r="C527" s="289">
        <v>9.9071999999999996</v>
      </c>
      <c r="D527" s="94" t="s">
        <v>441</v>
      </c>
      <c r="E527" s="94">
        <v>1.8</v>
      </c>
      <c r="F527" s="95"/>
      <c r="G527" s="95"/>
      <c r="H527" s="95"/>
      <c r="I527" s="96"/>
      <c r="J527" s="95">
        <v>28060032</v>
      </c>
      <c r="K527" s="89" t="s">
        <v>1009</v>
      </c>
      <c r="L527" s="95">
        <v>40</v>
      </c>
      <c r="M527" s="95">
        <v>0</v>
      </c>
      <c r="N527" s="289">
        <v>9.9071999999999996</v>
      </c>
      <c r="O527" s="95"/>
      <c r="P527" s="289"/>
      <c r="Q527" s="95"/>
      <c r="R527" s="289"/>
      <c r="S527" s="96"/>
      <c r="T527" s="95"/>
      <c r="U527" s="181"/>
      <c r="V527" s="201" t="s">
        <v>4787</v>
      </c>
      <c r="W527" s="130">
        <v>1</v>
      </c>
      <c r="X527" s="93"/>
      <c r="Y527" s="168" t="s">
        <v>4789</v>
      </c>
      <c r="Z527" s="168" t="s">
        <v>4854</v>
      </c>
      <c r="AA527" s="202" t="s">
        <v>4789</v>
      </c>
    </row>
    <row r="528" spans="1:27" x14ac:dyDescent="0.3">
      <c r="A528" s="91">
        <v>40306437</v>
      </c>
      <c r="B528" s="93" t="s">
        <v>1010</v>
      </c>
      <c r="C528" s="289">
        <v>20.55744</v>
      </c>
      <c r="D528" s="94" t="s">
        <v>441</v>
      </c>
      <c r="E528" s="94">
        <v>3.13</v>
      </c>
      <c r="F528" s="95"/>
      <c r="G528" s="95"/>
      <c r="H528" s="95"/>
      <c r="I528" s="96"/>
      <c r="J528" s="95">
        <v>28061861</v>
      </c>
      <c r="K528" s="89" t="s">
        <v>1011</v>
      </c>
      <c r="L528" s="95">
        <v>83</v>
      </c>
      <c r="M528" s="95">
        <v>0</v>
      </c>
      <c r="N528" s="289">
        <v>20.55744</v>
      </c>
      <c r="O528" s="95"/>
      <c r="P528" s="289"/>
      <c r="Q528" s="95"/>
      <c r="R528" s="289"/>
      <c r="S528" s="96"/>
      <c r="T528" s="95"/>
      <c r="U528" s="181"/>
      <c r="V528" s="201" t="s">
        <v>4787</v>
      </c>
      <c r="W528" s="130">
        <v>1</v>
      </c>
      <c r="X528" s="93"/>
      <c r="Y528" s="168" t="s">
        <v>4789</v>
      </c>
      <c r="Z528" s="168" t="s">
        <v>4854</v>
      </c>
      <c r="AA528" s="202" t="s">
        <v>4789</v>
      </c>
    </row>
    <row r="529" spans="1:27" ht="24" x14ac:dyDescent="0.3">
      <c r="A529" s="95">
        <v>40306445</v>
      </c>
      <c r="B529" s="89" t="s">
        <v>1012</v>
      </c>
      <c r="C529" s="289">
        <v>4.9535999999999998</v>
      </c>
      <c r="D529" s="94" t="s">
        <v>441</v>
      </c>
      <c r="E529" s="94">
        <v>1.17</v>
      </c>
      <c r="F529" s="95"/>
      <c r="G529" s="95"/>
      <c r="H529" s="95"/>
      <c r="I529" s="96"/>
      <c r="J529" s="95">
        <v>28060180</v>
      </c>
      <c r="K529" s="89" t="s">
        <v>1013</v>
      </c>
      <c r="L529" s="95">
        <v>20</v>
      </c>
      <c r="M529" s="95">
        <v>0</v>
      </c>
      <c r="N529" s="289">
        <v>4.9535999999999998</v>
      </c>
      <c r="O529" s="95"/>
      <c r="P529" s="289"/>
      <c r="Q529" s="95"/>
      <c r="R529" s="289"/>
      <c r="S529" s="96"/>
      <c r="T529" s="95"/>
      <c r="U529" s="181"/>
      <c r="V529" s="201" t="s">
        <v>4787</v>
      </c>
      <c r="W529" s="130">
        <v>1</v>
      </c>
      <c r="X529" s="93"/>
      <c r="Y529" s="168" t="s">
        <v>4789</v>
      </c>
      <c r="Z529" s="168" t="s">
        <v>4854</v>
      </c>
      <c r="AA529" s="202" t="s">
        <v>4789</v>
      </c>
    </row>
    <row r="530" spans="1:27" x14ac:dyDescent="0.3">
      <c r="A530" s="278">
        <v>40306453</v>
      </c>
      <c r="B530" s="279" t="s">
        <v>1014</v>
      </c>
      <c r="C530" s="289">
        <v>19.814399999999999</v>
      </c>
      <c r="D530" s="94" t="s">
        <v>441</v>
      </c>
      <c r="E530" s="94">
        <v>2.1869999999999998</v>
      </c>
      <c r="F530" s="95"/>
      <c r="G530" s="95"/>
      <c r="H530" s="95"/>
      <c r="I530" s="96"/>
      <c r="J530" s="95">
        <v>28061268</v>
      </c>
      <c r="K530" s="89" t="s">
        <v>1015</v>
      </c>
      <c r="L530" s="95">
        <v>80</v>
      </c>
      <c r="M530" s="95">
        <v>0</v>
      </c>
      <c r="N530" s="289">
        <v>19.814399999999999</v>
      </c>
      <c r="O530" s="95"/>
      <c r="P530" s="289"/>
      <c r="Q530" s="95"/>
      <c r="R530" s="289"/>
      <c r="S530" s="96"/>
      <c r="T530" s="95"/>
      <c r="U530" s="181"/>
      <c r="V530" s="201" t="s">
        <v>4787</v>
      </c>
      <c r="W530" s="130">
        <v>1</v>
      </c>
      <c r="X530" s="93"/>
      <c r="Y530" s="168" t="s">
        <v>4789</v>
      </c>
      <c r="Z530" s="168" t="s">
        <v>4854</v>
      </c>
      <c r="AA530" s="202" t="s">
        <v>4789</v>
      </c>
    </row>
    <row r="531" spans="1:27" ht="36" x14ac:dyDescent="0.3">
      <c r="A531" s="91">
        <v>40306461</v>
      </c>
      <c r="B531" s="93" t="s">
        <v>6058</v>
      </c>
      <c r="C531" s="289">
        <v>30.96</v>
      </c>
      <c r="D531" s="94" t="s">
        <v>419</v>
      </c>
      <c r="E531" s="94">
        <v>3.294</v>
      </c>
      <c r="F531" s="95"/>
      <c r="G531" s="95"/>
      <c r="H531" s="95"/>
      <c r="I531" s="96"/>
      <c r="J531" s="95">
        <v>40306461</v>
      </c>
      <c r="K531" s="89" t="s">
        <v>1016</v>
      </c>
      <c r="L531" s="95">
        <v>129</v>
      </c>
      <c r="M531" s="95">
        <v>0</v>
      </c>
      <c r="N531" s="289">
        <v>30.96</v>
      </c>
      <c r="O531" s="95">
        <v>3</v>
      </c>
      <c r="P531" s="289">
        <v>0.72</v>
      </c>
      <c r="Q531" s="95">
        <v>126</v>
      </c>
      <c r="R531" s="289">
        <v>30.24</v>
      </c>
      <c r="S531" s="96"/>
      <c r="T531" s="95"/>
      <c r="U531" s="181"/>
      <c r="V531" s="201" t="s">
        <v>75</v>
      </c>
      <c r="W531" s="130"/>
      <c r="X531" s="93" t="s">
        <v>83</v>
      </c>
      <c r="Y531" s="168" t="s">
        <v>6124</v>
      </c>
      <c r="Z531" s="168" t="s">
        <v>6125</v>
      </c>
      <c r="AA531" s="202" t="s">
        <v>6126</v>
      </c>
    </row>
    <row r="532" spans="1:27" x14ac:dyDescent="0.3">
      <c r="A532" s="91">
        <v>40306470</v>
      </c>
      <c r="B532" s="93" t="s">
        <v>1017</v>
      </c>
      <c r="C532" s="289">
        <v>74.304000000000002</v>
      </c>
      <c r="D532" s="94" t="s">
        <v>419</v>
      </c>
      <c r="E532" s="94">
        <v>3.294</v>
      </c>
      <c r="F532" s="95"/>
      <c r="G532" s="95"/>
      <c r="H532" s="95"/>
      <c r="I532" s="96"/>
      <c r="J532" s="95">
        <v>28061276</v>
      </c>
      <c r="K532" s="89" t="s">
        <v>1018</v>
      </c>
      <c r="L532" s="95">
        <v>300</v>
      </c>
      <c r="M532" s="95">
        <v>0</v>
      </c>
      <c r="N532" s="289">
        <v>74.304000000000002</v>
      </c>
      <c r="O532" s="95"/>
      <c r="P532" s="289"/>
      <c r="Q532" s="95"/>
      <c r="R532" s="289"/>
      <c r="S532" s="96"/>
      <c r="T532" s="95"/>
      <c r="U532" s="181"/>
      <c r="V532" s="201" t="s">
        <v>4787</v>
      </c>
      <c r="W532" s="130">
        <v>1</v>
      </c>
      <c r="X532" s="93"/>
      <c r="Y532" s="168" t="s">
        <v>4789</v>
      </c>
      <c r="Z532" s="168" t="s">
        <v>4854</v>
      </c>
      <c r="AA532" s="202" t="s">
        <v>4789</v>
      </c>
    </row>
    <row r="533" spans="1:27" ht="24" x14ac:dyDescent="0.3">
      <c r="A533" s="95">
        <v>40306488</v>
      </c>
      <c r="B533" s="89" t="s">
        <v>1019</v>
      </c>
      <c r="C533" s="289">
        <v>19.814399999999999</v>
      </c>
      <c r="D533" s="94" t="s">
        <v>441</v>
      </c>
      <c r="E533" s="94">
        <v>1.44</v>
      </c>
      <c r="F533" s="95"/>
      <c r="G533" s="95"/>
      <c r="H533" s="95"/>
      <c r="I533" s="96"/>
      <c r="J533" s="95">
        <v>28062647</v>
      </c>
      <c r="K533" s="89" t="s">
        <v>1020</v>
      </c>
      <c r="L533" s="95">
        <v>80</v>
      </c>
      <c r="M533" s="95">
        <v>0</v>
      </c>
      <c r="N533" s="289">
        <v>19.814399999999999</v>
      </c>
      <c r="O533" s="95"/>
      <c r="P533" s="289"/>
      <c r="Q533" s="95"/>
      <c r="R533" s="289"/>
      <c r="S533" s="96"/>
      <c r="T533" s="95"/>
      <c r="U533" s="181"/>
      <c r="V533" s="201" t="s">
        <v>4787</v>
      </c>
      <c r="W533" s="130">
        <v>1</v>
      </c>
      <c r="X533" s="93"/>
      <c r="Y533" s="168" t="s">
        <v>4789</v>
      </c>
      <c r="Z533" s="168" t="s">
        <v>4854</v>
      </c>
      <c r="AA533" s="202" t="s">
        <v>4789</v>
      </c>
    </row>
    <row r="534" spans="1:27" x14ac:dyDescent="0.3">
      <c r="A534" s="278">
        <v>40306496</v>
      </c>
      <c r="B534" s="279" t="s">
        <v>1021</v>
      </c>
      <c r="C534" s="289">
        <v>7.4303999999999997</v>
      </c>
      <c r="D534" s="94" t="s">
        <v>441</v>
      </c>
      <c r="E534" s="94">
        <v>1.8</v>
      </c>
      <c r="F534" s="95"/>
      <c r="G534" s="95"/>
      <c r="H534" s="95"/>
      <c r="I534" s="96"/>
      <c r="J534" s="95">
        <v>28060253</v>
      </c>
      <c r="K534" s="89" t="s">
        <v>1022</v>
      </c>
      <c r="L534" s="95">
        <v>30</v>
      </c>
      <c r="M534" s="95">
        <v>0</v>
      </c>
      <c r="N534" s="289">
        <v>7.4303999999999997</v>
      </c>
      <c r="O534" s="95"/>
      <c r="P534" s="289"/>
      <c r="Q534" s="95"/>
      <c r="R534" s="289"/>
      <c r="S534" s="96"/>
      <c r="T534" s="95"/>
      <c r="U534" s="181"/>
      <c r="V534" s="201" t="s">
        <v>4787</v>
      </c>
      <c r="W534" s="130">
        <v>1</v>
      </c>
      <c r="X534" s="93"/>
      <c r="Y534" s="168" t="s">
        <v>4789</v>
      </c>
      <c r="Z534" s="168" t="s">
        <v>4854</v>
      </c>
      <c r="AA534" s="202" t="s">
        <v>4789</v>
      </c>
    </row>
    <row r="535" spans="1:27" x14ac:dyDescent="0.3">
      <c r="A535" s="91">
        <v>40306500</v>
      </c>
      <c r="B535" s="93" t="s">
        <v>1023</v>
      </c>
      <c r="C535" s="289">
        <v>8.1734399999999994</v>
      </c>
      <c r="D535" s="94" t="s">
        <v>441</v>
      </c>
      <c r="E535" s="94">
        <v>1.8</v>
      </c>
      <c r="F535" s="95"/>
      <c r="G535" s="95"/>
      <c r="H535" s="95"/>
      <c r="I535" s="96"/>
      <c r="J535" s="95">
        <v>28061977</v>
      </c>
      <c r="K535" s="89" t="s">
        <v>1024</v>
      </c>
      <c r="L535" s="95">
        <v>33</v>
      </c>
      <c r="M535" s="95">
        <v>0</v>
      </c>
      <c r="N535" s="289">
        <v>8.1734399999999994</v>
      </c>
      <c r="O535" s="95"/>
      <c r="P535" s="289"/>
      <c r="Q535" s="95"/>
      <c r="R535" s="289"/>
      <c r="S535" s="96"/>
      <c r="T535" s="95"/>
      <c r="U535" s="181"/>
      <c r="V535" s="201" t="s">
        <v>4787</v>
      </c>
      <c r="W535" s="130">
        <v>1</v>
      </c>
      <c r="X535" s="93"/>
      <c r="Y535" s="168" t="s">
        <v>4789</v>
      </c>
      <c r="Z535" s="168" t="s">
        <v>4854</v>
      </c>
      <c r="AA535" s="202" t="s">
        <v>4789</v>
      </c>
    </row>
    <row r="536" spans="1:27" x14ac:dyDescent="0.3">
      <c r="A536" s="91">
        <v>40306518</v>
      </c>
      <c r="B536" s="93" t="s">
        <v>1025</v>
      </c>
      <c r="C536" s="289">
        <v>20.399999999999999</v>
      </c>
      <c r="D536" s="94" t="s">
        <v>441</v>
      </c>
      <c r="E536" s="94">
        <v>2.1869999999999998</v>
      </c>
      <c r="F536" s="95"/>
      <c r="G536" s="95"/>
      <c r="H536" s="95"/>
      <c r="I536" s="96"/>
      <c r="J536" s="95">
        <v>40306518</v>
      </c>
      <c r="K536" s="89" t="s">
        <v>1025</v>
      </c>
      <c r="L536" s="95">
        <v>85</v>
      </c>
      <c r="M536" s="95">
        <v>0</v>
      </c>
      <c r="N536" s="289">
        <v>20.399999999999999</v>
      </c>
      <c r="O536" s="95">
        <v>1</v>
      </c>
      <c r="P536" s="289">
        <v>0.24</v>
      </c>
      <c r="Q536" s="95">
        <v>84</v>
      </c>
      <c r="R536" s="289">
        <v>20.16</v>
      </c>
      <c r="S536" s="96"/>
      <c r="T536" s="95"/>
      <c r="U536" s="181"/>
      <c r="V536" s="201" t="s">
        <v>4787</v>
      </c>
      <c r="W536" s="130">
        <v>1</v>
      </c>
      <c r="X536" s="93"/>
      <c r="Y536" s="168" t="s">
        <v>4789</v>
      </c>
      <c r="Z536" s="168" t="s">
        <v>4854</v>
      </c>
      <c r="AA536" s="202" t="s">
        <v>4789</v>
      </c>
    </row>
    <row r="537" spans="1:27" x14ac:dyDescent="0.3">
      <c r="A537" s="95">
        <v>40306534</v>
      </c>
      <c r="B537" s="89" t="s">
        <v>1026</v>
      </c>
      <c r="C537" s="289">
        <v>16.594559999999998</v>
      </c>
      <c r="D537" s="94" t="s">
        <v>419</v>
      </c>
      <c r="E537" s="94">
        <v>3.294</v>
      </c>
      <c r="F537" s="95"/>
      <c r="G537" s="95"/>
      <c r="H537" s="95"/>
      <c r="I537" s="96"/>
      <c r="J537" s="95">
        <v>28061985</v>
      </c>
      <c r="K537" s="89" t="s">
        <v>1027</v>
      </c>
      <c r="L537" s="95">
        <v>67</v>
      </c>
      <c r="M537" s="95">
        <v>0</v>
      </c>
      <c r="N537" s="289">
        <v>16.594559999999998</v>
      </c>
      <c r="O537" s="95"/>
      <c r="P537" s="289"/>
      <c r="Q537" s="95"/>
      <c r="R537" s="289"/>
      <c r="S537" s="96"/>
      <c r="T537" s="95"/>
      <c r="U537" s="181"/>
      <c r="V537" s="201" t="s">
        <v>4787</v>
      </c>
      <c r="W537" s="130">
        <v>1</v>
      </c>
      <c r="X537" s="93"/>
      <c r="Y537" s="168" t="s">
        <v>4789</v>
      </c>
      <c r="Z537" s="168" t="s">
        <v>4854</v>
      </c>
      <c r="AA537" s="202" t="s">
        <v>4789</v>
      </c>
    </row>
    <row r="538" spans="1:27" x14ac:dyDescent="0.3">
      <c r="A538" s="278">
        <v>40306542</v>
      </c>
      <c r="B538" s="279" t="s">
        <v>1028</v>
      </c>
      <c r="C538" s="289">
        <v>30.96</v>
      </c>
      <c r="D538" s="94" t="s">
        <v>419</v>
      </c>
      <c r="E538" s="94">
        <v>3.294</v>
      </c>
      <c r="F538" s="95"/>
      <c r="G538" s="95"/>
      <c r="H538" s="95"/>
      <c r="I538" s="96"/>
      <c r="J538" s="95">
        <v>40306542</v>
      </c>
      <c r="K538" s="89" t="s">
        <v>1028</v>
      </c>
      <c r="L538" s="95">
        <v>129</v>
      </c>
      <c r="M538" s="95">
        <v>0</v>
      </c>
      <c r="N538" s="289">
        <v>30.96</v>
      </c>
      <c r="O538" s="95">
        <v>3</v>
      </c>
      <c r="P538" s="289">
        <v>0.72</v>
      </c>
      <c r="Q538" s="95">
        <v>126</v>
      </c>
      <c r="R538" s="289">
        <v>30.24</v>
      </c>
      <c r="S538" s="96"/>
      <c r="T538" s="95"/>
      <c r="U538" s="181"/>
      <c r="V538" s="201" t="s">
        <v>4787</v>
      </c>
      <c r="W538" s="130">
        <v>1</v>
      </c>
      <c r="X538" s="93"/>
      <c r="Y538" s="168" t="s">
        <v>4789</v>
      </c>
      <c r="Z538" s="168" t="s">
        <v>4854</v>
      </c>
      <c r="AA538" s="202" t="s">
        <v>4789</v>
      </c>
    </row>
    <row r="539" spans="1:27" x14ac:dyDescent="0.3">
      <c r="A539" s="91">
        <v>40306550</v>
      </c>
      <c r="B539" s="93" t="s">
        <v>1029</v>
      </c>
      <c r="C539" s="289">
        <v>10.402560000000001</v>
      </c>
      <c r="D539" s="94" t="s">
        <v>419</v>
      </c>
      <c r="E539" s="94">
        <v>3.294</v>
      </c>
      <c r="F539" s="95"/>
      <c r="G539" s="95"/>
      <c r="H539" s="95"/>
      <c r="I539" s="96"/>
      <c r="J539" s="95">
        <v>28062000</v>
      </c>
      <c r="K539" s="89" t="s">
        <v>1030</v>
      </c>
      <c r="L539" s="95">
        <v>42</v>
      </c>
      <c r="M539" s="95">
        <v>0</v>
      </c>
      <c r="N539" s="289">
        <v>10.402560000000001</v>
      </c>
      <c r="O539" s="95"/>
      <c r="P539" s="289"/>
      <c r="Q539" s="95"/>
      <c r="R539" s="289"/>
      <c r="S539" s="96"/>
      <c r="T539" s="95"/>
      <c r="U539" s="181"/>
      <c r="V539" s="201" t="s">
        <v>4787</v>
      </c>
      <c r="W539" s="130">
        <v>1</v>
      </c>
      <c r="X539" s="93"/>
      <c r="Y539" s="168" t="s">
        <v>4789</v>
      </c>
      <c r="Z539" s="168" t="s">
        <v>4854</v>
      </c>
      <c r="AA539" s="202" t="s">
        <v>4789</v>
      </c>
    </row>
    <row r="540" spans="1:27" x14ac:dyDescent="0.3">
      <c r="A540" s="91">
        <v>40306593</v>
      </c>
      <c r="B540" s="93" t="s">
        <v>1031</v>
      </c>
      <c r="C540" s="289">
        <v>16.594559999999998</v>
      </c>
      <c r="D540" s="94" t="s">
        <v>419</v>
      </c>
      <c r="E540" s="94">
        <v>4.7969999999999997</v>
      </c>
      <c r="F540" s="95"/>
      <c r="G540" s="95"/>
      <c r="H540" s="95"/>
      <c r="I540" s="96"/>
      <c r="J540" s="95">
        <v>28060296</v>
      </c>
      <c r="K540" s="89" t="s">
        <v>1032</v>
      </c>
      <c r="L540" s="95">
        <v>67</v>
      </c>
      <c r="M540" s="95">
        <v>0</v>
      </c>
      <c r="N540" s="289">
        <v>16.594559999999998</v>
      </c>
      <c r="O540" s="95"/>
      <c r="P540" s="289"/>
      <c r="Q540" s="95"/>
      <c r="R540" s="289"/>
      <c r="S540" s="96"/>
      <c r="T540" s="95"/>
      <c r="U540" s="181"/>
      <c r="V540" s="201" t="s">
        <v>4787</v>
      </c>
      <c r="W540" s="130">
        <v>1</v>
      </c>
      <c r="X540" s="93"/>
      <c r="Y540" s="168" t="s">
        <v>4789</v>
      </c>
      <c r="Z540" s="168" t="s">
        <v>4854</v>
      </c>
      <c r="AA540" s="202" t="s">
        <v>4789</v>
      </c>
    </row>
    <row r="541" spans="1:27" x14ac:dyDescent="0.3">
      <c r="A541" s="95">
        <v>40306607</v>
      </c>
      <c r="B541" s="89" t="s">
        <v>1033</v>
      </c>
      <c r="C541" s="289">
        <v>16.594559999999998</v>
      </c>
      <c r="D541" s="94" t="s">
        <v>419</v>
      </c>
      <c r="E541" s="94">
        <v>5.0940000000000003</v>
      </c>
      <c r="F541" s="95"/>
      <c r="G541" s="95"/>
      <c r="H541" s="95"/>
      <c r="I541" s="96"/>
      <c r="J541" s="95">
        <v>28062035</v>
      </c>
      <c r="K541" s="89" t="s">
        <v>1034</v>
      </c>
      <c r="L541" s="95">
        <v>67</v>
      </c>
      <c r="M541" s="95">
        <v>0</v>
      </c>
      <c r="N541" s="289">
        <v>16.594559999999998</v>
      </c>
      <c r="O541" s="95"/>
      <c r="P541" s="289"/>
      <c r="Q541" s="95"/>
      <c r="R541" s="289"/>
      <c r="S541" s="96"/>
      <c r="T541" s="95"/>
      <c r="U541" s="181"/>
      <c r="V541" s="201" t="s">
        <v>4787</v>
      </c>
      <c r="W541" s="130">
        <v>1</v>
      </c>
      <c r="X541" s="93"/>
      <c r="Y541" s="168" t="s">
        <v>4789</v>
      </c>
      <c r="Z541" s="168" t="s">
        <v>4854</v>
      </c>
      <c r="AA541" s="202" t="s">
        <v>4789</v>
      </c>
    </row>
    <row r="542" spans="1:27" x14ac:dyDescent="0.3">
      <c r="A542" s="278">
        <v>40306615</v>
      </c>
      <c r="B542" s="279" t="s">
        <v>1035</v>
      </c>
      <c r="C542" s="289">
        <v>19.814399999999999</v>
      </c>
      <c r="D542" s="94" t="s">
        <v>441</v>
      </c>
      <c r="E542" s="94">
        <v>1.8</v>
      </c>
      <c r="F542" s="95"/>
      <c r="G542" s="95"/>
      <c r="H542" s="95"/>
      <c r="I542" s="96"/>
      <c r="J542" s="95">
        <v>28061756</v>
      </c>
      <c r="K542" s="89" t="s">
        <v>1036</v>
      </c>
      <c r="L542" s="95">
        <v>80</v>
      </c>
      <c r="M542" s="95">
        <v>0</v>
      </c>
      <c r="N542" s="289">
        <v>19.814399999999999</v>
      </c>
      <c r="O542" s="95"/>
      <c r="P542" s="289"/>
      <c r="Q542" s="95"/>
      <c r="R542" s="289"/>
      <c r="S542" s="96"/>
      <c r="T542" s="95"/>
      <c r="U542" s="181"/>
      <c r="V542" s="201" t="s">
        <v>4787</v>
      </c>
      <c r="W542" s="130">
        <v>1</v>
      </c>
      <c r="X542" s="93"/>
      <c r="Y542" s="168" t="s">
        <v>4789</v>
      </c>
      <c r="Z542" s="168" t="s">
        <v>4854</v>
      </c>
      <c r="AA542" s="202" t="s">
        <v>4789</v>
      </c>
    </row>
    <row r="543" spans="1:27" x14ac:dyDescent="0.3">
      <c r="A543" s="91">
        <v>40306623</v>
      </c>
      <c r="B543" s="93" t="s">
        <v>1037</v>
      </c>
      <c r="C543" s="289">
        <v>12.384</v>
      </c>
      <c r="D543" s="94" t="s">
        <v>441</v>
      </c>
      <c r="E543" s="94">
        <v>2.1869999999999998</v>
      </c>
      <c r="F543" s="95"/>
      <c r="G543" s="95"/>
      <c r="H543" s="95"/>
      <c r="I543" s="96"/>
      <c r="J543" s="95">
        <v>28062051</v>
      </c>
      <c r="K543" s="89" t="s">
        <v>1038</v>
      </c>
      <c r="L543" s="95">
        <v>50</v>
      </c>
      <c r="M543" s="95">
        <v>0</v>
      </c>
      <c r="N543" s="289">
        <v>12.384</v>
      </c>
      <c r="O543" s="95"/>
      <c r="P543" s="289"/>
      <c r="Q543" s="95"/>
      <c r="R543" s="289"/>
      <c r="S543" s="96"/>
      <c r="T543" s="95"/>
      <c r="U543" s="181"/>
      <c r="V543" s="201" t="s">
        <v>4787</v>
      </c>
      <c r="W543" s="130">
        <v>1</v>
      </c>
      <c r="X543" s="93"/>
      <c r="Y543" s="168" t="s">
        <v>4789</v>
      </c>
      <c r="Z543" s="168" t="s">
        <v>4854</v>
      </c>
      <c r="AA543" s="202" t="s">
        <v>4789</v>
      </c>
    </row>
    <row r="544" spans="1:27" x14ac:dyDescent="0.3">
      <c r="A544" s="91">
        <v>40306631</v>
      </c>
      <c r="B544" s="93" t="s">
        <v>1039</v>
      </c>
      <c r="C544" s="289">
        <v>22.2912</v>
      </c>
      <c r="D544" s="94" t="s">
        <v>441</v>
      </c>
      <c r="E544" s="94">
        <v>2.1869999999999998</v>
      </c>
      <c r="F544" s="95"/>
      <c r="G544" s="95"/>
      <c r="H544" s="95"/>
      <c r="I544" s="96"/>
      <c r="J544" s="95">
        <v>28060342</v>
      </c>
      <c r="K544" s="89" t="s">
        <v>1040</v>
      </c>
      <c r="L544" s="95">
        <v>90</v>
      </c>
      <c r="M544" s="95">
        <v>0</v>
      </c>
      <c r="N544" s="289">
        <v>22.2912</v>
      </c>
      <c r="O544" s="95"/>
      <c r="P544" s="289"/>
      <c r="Q544" s="95"/>
      <c r="R544" s="289"/>
      <c r="S544" s="96"/>
      <c r="T544" s="95"/>
      <c r="U544" s="181"/>
      <c r="V544" s="201" t="s">
        <v>4787</v>
      </c>
      <c r="W544" s="130">
        <v>1</v>
      </c>
      <c r="X544" s="93"/>
      <c r="Y544" s="168" t="s">
        <v>4789</v>
      </c>
      <c r="Z544" s="168" t="s">
        <v>4854</v>
      </c>
      <c r="AA544" s="202" t="s">
        <v>4789</v>
      </c>
    </row>
    <row r="545" spans="1:27" x14ac:dyDescent="0.3">
      <c r="A545" s="95">
        <v>40306640</v>
      </c>
      <c r="B545" s="89" t="s">
        <v>1041</v>
      </c>
      <c r="C545" s="289">
        <v>22.2912</v>
      </c>
      <c r="D545" s="94" t="s">
        <v>419</v>
      </c>
      <c r="E545" s="94">
        <v>2.8439999999999999</v>
      </c>
      <c r="F545" s="95"/>
      <c r="G545" s="95"/>
      <c r="H545" s="95"/>
      <c r="I545" s="96"/>
      <c r="J545" s="95">
        <v>28060342</v>
      </c>
      <c r="K545" s="89" t="s">
        <v>1042</v>
      </c>
      <c r="L545" s="95">
        <v>90</v>
      </c>
      <c r="M545" s="95">
        <v>0</v>
      </c>
      <c r="N545" s="289">
        <v>22.2912</v>
      </c>
      <c r="O545" s="95"/>
      <c r="P545" s="289"/>
      <c r="Q545" s="95"/>
      <c r="R545" s="289"/>
      <c r="S545" s="96"/>
      <c r="T545" s="95"/>
      <c r="U545" s="181"/>
      <c r="V545" s="201" t="s">
        <v>4787</v>
      </c>
      <c r="W545" s="130">
        <v>1</v>
      </c>
      <c r="X545" s="93"/>
      <c r="Y545" s="168" t="s">
        <v>4789</v>
      </c>
      <c r="Z545" s="168" t="s">
        <v>4854</v>
      </c>
      <c r="AA545" s="202" t="s">
        <v>4789</v>
      </c>
    </row>
    <row r="546" spans="1:27" x14ac:dyDescent="0.3">
      <c r="A546" s="278">
        <v>40306658</v>
      </c>
      <c r="B546" s="279" t="s">
        <v>1043</v>
      </c>
      <c r="C546" s="289">
        <v>19.814399999999999</v>
      </c>
      <c r="D546" s="94" t="s">
        <v>441</v>
      </c>
      <c r="E546" s="94">
        <v>2.1869999999999998</v>
      </c>
      <c r="F546" s="95"/>
      <c r="G546" s="95"/>
      <c r="H546" s="95"/>
      <c r="I546" s="96"/>
      <c r="J546" s="95">
        <v>28061632</v>
      </c>
      <c r="K546" s="89" t="s">
        <v>1044</v>
      </c>
      <c r="L546" s="95">
        <v>80</v>
      </c>
      <c r="M546" s="95">
        <v>0</v>
      </c>
      <c r="N546" s="289">
        <v>19.814399999999999</v>
      </c>
      <c r="O546" s="95"/>
      <c r="P546" s="289"/>
      <c r="Q546" s="95"/>
      <c r="R546" s="289"/>
      <c r="S546" s="96"/>
      <c r="T546" s="95"/>
      <c r="U546" s="181"/>
      <c r="V546" s="201" t="s">
        <v>4787</v>
      </c>
      <c r="W546" s="130">
        <v>1</v>
      </c>
      <c r="X546" s="93"/>
      <c r="Y546" s="168" t="s">
        <v>4789</v>
      </c>
      <c r="Z546" s="168" t="s">
        <v>4854</v>
      </c>
      <c r="AA546" s="202" t="s">
        <v>4789</v>
      </c>
    </row>
    <row r="547" spans="1:27" x14ac:dyDescent="0.3">
      <c r="A547" s="91">
        <v>40306666</v>
      </c>
      <c r="B547" s="93" t="s">
        <v>1045</v>
      </c>
      <c r="C547" s="289">
        <v>16.594559999999998</v>
      </c>
      <c r="D547" s="94" t="s">
        <v>430</v>
      </c>
      <c r="E547" s="94">
        <v>1.8</v>
      </c>
      <c r="F547" s="95"/>
      <c r="G547" s="95"/>
      <c r="H547" s="95"/>
      <c r="I547" s="96"/>
      <c r="J547" s="95">
        <v>28062078</v>
      </c>
      <c r="K547" s="89" t="s">
        <v>1046</v>
      </c>
      <c r="L547" s="95">
        <v>67</v>
      </c>
      <c r="M547" s="95">
        <v>0</v>
      </c>
      <c r="N547" s="289">
        <v>16.594559999999998</v>
      </c>
      <c r="O547" s="95"/>
      <c r="P547" s="289"/>
      <c r="Q547" s="95"/>
      <c r="R547" s="289"/>
      <c r="S547" s="96"/>
      <c r="T547" s="95"/>
      <c r="U547" s="181"/>
      <c r="V547" s="201" t="s">
        <v>4787</v>
      </c>
      <c r="W547" s="130">
        <v>1</v>
      </c>
      <c r="X547" s="93"/>
      <c r="Y547" s="168" t="s">
        <v>4789</v>
      </c>
      <c r="Z547" s="168" t="s">
        <v>4854</v>
      </c>
      <c r="AA547" s="202" t="s">
        <v>4789</v>
      </c>
    </row>
    <row r="548" spans="1:27" x14ac:dyDescent="0.3">
      <c r="A548" s="91">
        <v>40306674</v>
      </c>
      <c r="B548" s="93" t="s">
        <v>1047</v>
      </c>
      <c r="C548" s="289">
        <v>24.768000000000001</v>
      </c>
      <c r="D548" s="94" t="s">
        <v>430</v>
      </c>
      <c r="E548" s="94">
        <v>2.1869999999999998</v>
      </c>
      <c r="F548" s="95"/>
      <c r="G548" s="95"/>
      <c r="H548" s="95"/>
      <c r="I548" s="96"/>
      <c r="J548" s="95">
        <v>28061640</v>
      </c>
      <c r="K548" s="89" t="s">
        <v>1048</v>
      </c>
      <c r="L548" s="95">
        <v>100</v>
      </c>
      <c r="M548" s="95">
        <v>0</v>
      </c>
      <c r="N548" s="289">
        <v>24.768000000000001</v>
      </c>
      <c r="O548" s="95"/>
      <c r="P548" s="289"/>
      <c r="Q548" s="95"/>
      <c r="R548" s="289"/>
      <c r="S548" s="96"/>
      <c r="T548" s="95"/>
      <c r="U548" s="181"/>
      <c r="V548" s="201" t="s">
        <v>4787</v>
      </c>
      <c r="W548" s="130">
        <v>1</v>
      </c>
      <c r="X548" s="93"/>
      <c r="Y548" s="168" t="s">
        <v>4789</v>
      </c>
      <c r="Z548" s="168" t="s">
        <v>4854</v>
      </c>
      <c r="AA548" s="202" t="s">
        <v>4789</v>
      </c>
    </row>
    <row r="549" spans="1:27" ht="24" x14ac:dyDescent="0.3">
      <c r="A549" s="95">
        <v>40306682</v>
      </c>
      <c r="B549" s="89" t="s">
        <v>1049</v>
      </c>
      <c r="C549" s="289">
        <v>28.978559999999998</v>
      </c>
      <c r="D549" s="94" t="s">
        <v>441</v>
      </c>
      <c r="E549" s="94">
        <v>2.484</v>
      </c>
      <c r="F549" s="95"/>
      <c r="G549" s="95"/>
      <c r="H549" s="95"/>
      <c r="I549" s="96"/>
      <c r="J549" s="95">
        <v>28062094</v>
      </c>
      <c r="K549" s="89" t="s">
        <v>1050</v>
      </c>
      <c r="L549" s="95">
        <v>117</v>
      </c>
      <c r="M549" s="95">
        <v>0</v>
      </c>
      <c r="N549" s="289">
        <v>28.978559999999998</v>
      </c>
      <c r="O549" s="95"/>
      <c r="P549" s="289"/>
      <c r="Q549" s="95"/>
      <c r="R549" s="289"/>
      <c r="S549" s="96"/>
      <c r="T549" s="95"/>
      <c r="U549" s="181"/>
      <c r="V549" s="201" t="s">
        <v>4787</v>
      </c>
      <c r="W549" s="130">
        <v>1</v>
      </c>
      <c r="X549" s="93"/>
      <c r="Y549" s="168" t="s">
        <v>4789</v>
      </c>
      <c r="Z549" s="168" t="s">
        <v>4854</v>
      </c>
      <c r="AA549" s="202" t="s">
        <v>4789</v>
      </c>
    </row>
    <row r="550" spans="1:27" x14ac:dyDescent="0.3">
      <c r="A550" s="278">
        <v>40306690</v>
      </c>
      <c r="B550" s="279" t="s">
        <v>1051</v>
      </c>
      <c r="C550" s="289">
        <v>25.511040000000001</v>
      </c>
      <c r="D550" s="94" t="s">
        <v>419</v>
      </c>
      <c r="E550" s="94">
        <v>3.294</v>
      </c>
      <c r="F550" s="95"/>
      <c r="G550" s="95"/>
      <c r="H550" s="95"/>
      <c r="I550" s="96"/>
      <c r="J550" s="95">
        <v>28062540</v>
      </c>
      <c r="K550" s="89" t="s">
        <v>1052</v>
      </c>
      <c r="L550" s="95">
        <v>103</v>
      </c>
      <c r="M550" s="95">
        <v>0</v>
      </c>
      <c r="N550" s="289">
        <v>25.511040000000001</v>
      </c>
      <c r="O550" s="95"/>
      <c r="P550" s="289"/>
      <c r="Q550" s="95"/>
      <c r="R550" s="289"/>
      <c r="S550" s="96"/>
      <c r="T550" s="95"/>
      <c r="U550" s="181"/>
      <c r="V550" s="201" t="s">
        <v>4787</v>
      </c>
      <c r="W550" s="130">
        <v>1</v>
      </c>
      <c r="X550" s="93"/>
      <c r="Y550" s="168" t="s">
        <v>4789</v>
      </c>
      <c r="Z550" s="168" t="s">
        <v>4854</v>
      </c>
      <c r="AA550" s="202" t="s">
        <v>4789</v>
      </c>
    </row>
    <row r="551" spans="1:27" x14ac:dyDescent="0.3">
      <c r="A551" s="91">
        <v>40306704</v>
      </c>
      <c r="B551" s="93" t="s">
        <v>1053</v>
      </c>
      <c r="C551" s="289">
        <v>12.384</v>
      </c>
      <c r="D551" s="94" t="s">
        <v>430</v>
      </c>
      <c r="E551" s="94">
        <v>1.413</v>
      </c>
      <c r="F551" s="95"/>
      <c r="G551" s="95"/>
      <c r="H551" s="95"/>
      <c r="I551" s="96"/>
      <c r="J551" s="95">
        <v>28060385</v>
      </c>
      <c r="K551" s="89" t="s">
        <v>1054</v>
      </c>
      <c r="L551" s="95">
        <v>50</v>
      </c>
      <c r="M551" s="95">
        <v>0</v>
      </c>
      <c r="N551" s="289">
        <v>12.384</v>
      </c>
      <c r="O551" s="95"/>
      <c r="P551" s="289"/>
      <c r="Q551" s="95"/>
      <c r="R551" s="289"/>
      <c r="S551" s="96"/>
      <c r="T551" s="95"/>
      <c r="U551" s="181"/>
      <c r="V551" s="201" t="s">
        <v>4787</v>
      </c>
      <c r="W551" s="130">
        <v>1</v>
      </c>
      <c r="X551" s="93"/>
      <c r="Y551" s="168" t="s">
        <v>4789</v>
      </c>
      <c r="Z551" s="168" t="s">
        <v>4854</v>
      </c>
      <c r="AA551" s="202" t="s">
        <v>4789</v>
      </c>
    </row>
    <row r="552" spans="1:27" x14ac:dyDescent="0.3">
      <c r="A552" s="91">
        <v>40306712</v>
      </c>
      <c r="B552" s="93" t="s">
        <v>1055</v>
      </c>
      <c r="C552" s="289">
        <v>12.384</v>
      </c>
      <c r="D552" s="94" t="s">
        <v>430</v>
      </c>
      <c r="E552" s="94">
        <v>1.413</v>
      </c>
      <c r="F552" s="95"/>
      <c r="G552" s="95"/>
      <c r="H552" s="95"/>
      <c r="I552" s="96"/>
      <c r="J552" s="95">
        <v>28060393</v>
      </c>
      <c r="K552" s="89" t="s">
        <v>1056</v>
      </c>
      <c r="L552" s="95">
        <v>50</v>
      </c>
      <c r="M552" s="95">
        <v>0</v>
      </c>
      <c r="N552" s="289">
        <v>12.384</v>
      </c>
      <c r="O552" s="95"/>
      <c r="P552" s="289"/>
      <c r="Q552" s="95"/>
      <c r="R552" s="289"/>
      <c r="S552" s="96"/>
      <c r="T552" s="95"/>
      <c r="U552" s="181"/>
      <c r="V552" s="201" t="s">
        <v>4787</v>
      </c>
      <c r="W552" s="130">
        <v>1</v>
      </c>
      <c r="X552" s="93"/>
      <c r="Y552" s="168" t="s">
        <v>4789</v>
      </c>
      <c r="Z552" s="168" t="s">
        <v>4854</v>
      </c>
      <c r="AA552" s="202" t="s">
        <v>4789</v>
      </c>
    </row>
    <row r="553" spans="1:27" x14ac:dyDescent="0.3">
      <c r="A553" s="95">
        <v>40306739</v>
      </c>
      <c r="B553" s="89" t="s">
        <v>1057</v>
      </c>
      <c r="C553" s="289">
        <v>13.2</v>
      </c>
      <c r="D553" s="94" t="s">
        <v>441</v>
      </c>
      <c r="E553" s="94">
        <v>1.413</v>
      </c>
      <c r="F553" s="95"/>
      <c r="G553" s="95"/>
      <c r="H553" s="95"/>
      <c r="I553" s="96"/>
      <c r="J553" s="95">
        <v>40306739</v>
      </c>
      <c r="K553" s="89" t="s">
        <v>1057</v>
      </c>
      <c r="L553" s="95">
        <v>55</v>
      </c>
      <c r="M553" s="95">
        <v>0</v>
      </c>
      <c r="N553" s="289">
        <v>13.2</v>
      </c>
      <c r="O553" s="95">
        <v>1</v>
      </c>
      <c r="P553" s="289">
        <v>0.24</v>
      </c>
      <c r="Q553" s="95">
        <v>54</v>
      </c>
      <c r="R553" s="289">
        <v>12.96</v>
      </c>
      <c r="S553" s="96"/>
      <c r="T553" s="95"/>
      <c r="U553" s="181"/>
      <c r="V553" s="201" t="s">
        <v>4787</v>
      </c>
      <c r="W553" s="130">
        <v>1</v>
      </c>
      <c r="X553" s="93"/>
      <c r="Y553" s="168" t="s">
        <v>4789</v>
      </c>
      <c r="Z553" s="168" t="s">
        <v>4854</v>
      </c>
      <c r="AA553" s="202" t="s">
        <v>4789</v>
      </c>
    </row>
    <row r="554" spans="1:27" x14ac:dyDescent="0.3">
      <c r="A554" s="278">
        <v>40306747</v>
      </c>
      <c r="B554" s="279" t="s">
        <v>1058</v>
      </c>
      <c r="C554" s="289">
        <v>9.9071999999999996</v>
      </c>
      <c r="D554" s="94" t="s">
        <v>430</v>
      </c>
      <c r="E554" s="94">
        <v>1.17</v>
      </c>
      <c r="F554" s="95"/>
      <c r="G554" s="95"/>
      <c r="H554" s="95"/>
      <c r="I554" s="96"/>
      <c r="J554" s="95">
        <v>28060407</v>
      </c>
      <c r="K554" s="89" t="s">
        <v>1059</v>
      </c>
      <c r="L554" s="95">
        <v>40</v>
      </c>
      <c r="M554" s="95">
        <v>0</v>
      </c>
      <c r="N554" s="289">
        <v>9.9071999999999996</v>
      </c>
      <c r="O554" s="95"/>
      <c r="P554" s="289"/>
      <c r="Q554" s="95"/>
      <c r="R554" s="289"/>
      <c r="S554" s="96"/>
      <c r="T554" s="95"/>
      <c r="U554" s="181"/>
      <c r="V554" s="201" t="s">
        <v>4787</v>
      </c>
      <c r="W554" s="130">
        <v>1</v>
      </c>
      <c r="X554" s="93"/>
      <c r="Y554" s="168" t="s">
        <v>4789</v>
      </c>
      <c r="Z554" s="168" t="s">
        <v>4854</v>
      </c>
      <c r="AA554" s="202" t="s">
        <v>4789</v>
      </c>
    </row>
    <row r="555" spans="1:27" x14ac:dyDescent="0.3">
      <c r="A555" s="91">
        <v>40306755</v>
      </c>
      <c r="B555" s="93" t="s">
        <v>1060</v>
      </c>
      <c r="C555" s="289">
        <v>12.384</v>
      </c>
      <c r="D555" s="94" t="s">
        <v>441</v>
      </c>
      <c r="E555" s="94">
        <v>1.17</v>
      </c>
      <c r="F555" s="95"/>
      <c r="G555" s="95"/>
      <c r="H555" s="95"/>
      <c r="I555" s="96"/>
      <c r="J555" s="95">
        <v>28061306</v>
      </c>
      <c r="K555" s="89" t="s">
        <v>1061</v>
      </c>
      <c r="L555" s="95">
        <v>50</v>
      </c>
      <c r="M555" s="95">
        <v>0</v>
      </c>
      <c r="N555" s="289">
        <v>12.384</v>
      </c>
      <c r="O555" s="95"/>
      <c r="P555" s="289"/>
      <c r="Q555" s="95"/>
      <c r="R555" s="289"/>
      <c r="S555" s="96"/>
      <c r="T555" s="95"/>
      <c r="U555" s="181"/>
      <c r="V555" s="201" t="s">
        <v>4787</v>
      </c>
      <c r="W555" s="130">
        <v>2</v>
      </c>
      <c r="X555" s="93"/>
      <c r="Y555" s="168" t="s">
        <v>4789</v>
      </c>
      <c r="Z555" s="168" t="s">
        <v>4854</v>
      </c>
      <c r="AA555" s="202" t="s">
        <v>4789</v>
      </c>
    </row>
    <row r="556" spans="1:27" x14ac:dyDescent="0.3">
      <c r="A556" s="91">
        <v>40306763</v>
      </c>
      <c r="B556" s="93" t="s">
        <v>1062</v>
      </c>
      <c r="C556" s="289">
        <v>3.4675199999999999</v>
      </c>
      <c r="D556" s="94" t="s">
        <v>430</v>
      </c>
      <c r="E556" s="94">
        <v>0.72</v>
      </c>
      <c r="F556" s="95"/>
      <c r="G556" s="95"/>
      <c r="H556" s="95"/>
      <c r="I556" s="96"/>
      <c r="J556" s="95">
        <v>28060415</v>
      </c>
      <c r="K556" s="89" t="s">
        <v>1063</v>
      </c>
      <c r="L556" s="95">
        <v>14</v>
      </c>
      <c r="M556" s="95">
        <v>0</v>
      </c>
      <c r="N556" s="289">
        <v>3.4675199999999999</v>
      </c>
      <c r="O556" s="95"/>
      <c r="P556" s="289"/>
      <c r="Q556" s="95"/>
      <c r="R556" s="289"/>
      <c r="S556" s="96"/>
      <c r="T556" s="95"/>
      <c r="U556" s="181"/>
      <c r="V556" s="201" t="s">
        <v>4787</v>
      </c>
      <c r="W556" s="130">
        <v>2</v>
      </c>
      <c r="X556" s="93"/>
      <c r="Y556" s="168" t="s">
        <v>4789</v>
      </c>
      <c r="Z556" s="168" t="s">
        <v>4854</v>
      </c>
      <c r="AA556" s="202" t="s">
        <v>4789</v>
      </c>
    </row>
    <row r="557" spans="1:27" ht="24" x14ac:dyDescent="0.3">
      <c r="A557" s="95">
        <v>40306771</v>
      </c>
      <c r="B557" s="89" t="s">
        <v>1064</v>
      </c>
      <c r="C557" s="289">
        <v>37.152000000000001</v>
      </c>
      <c r="D557" s="90" t="s">
        <v>651</v>
      </c>
      <c r="E557" s="90">
        <v>5.9939999999999998</v>
      </c>
      <c r="F557" s="91"/>
      <c r="G557" s="91"/>
      <c r="H557" s="91"/>
      <c r="I557" s="92"/>
      <c r="J557" s="91">
        <v>28061063</v>
      </c>
      <c r="K557" s="93" t="s">
        <v>1065</v>
      </c>
      <c r="L557" s="91">
        <v>150</v>
      </c>
      <c r="M557" s="91">
        <v>0</v>
      </c>
      <c r="N557" s="289">
        <v>37.152000000000001</v>
      </c>
      <c r="O557" s="91"/>
      <c r="P557" s="288"/>
      <c r="Q557" s="91"/>
      <c r="R557" s="288"/>
      <c r="S557" s="92"/>
      <c r="T557" s="91"/>
      <c r="U557" s="180"/>
      <c r="V557" s="201" t="s">
        <v>4787</v>
      </c>
      <c r="W557" s="130">
        <v>1</v>
      </c>
      <c r="X557" s="93"/>
      <c r="Y557" s="168" t="s">
        <v>4789</v>
      </c>
      <c r="Z557" s="168" t="s">
        <v>4854</v>
      </c>
      <c r="AA557" s="202" t="s">
        <v>4789</v>
      </c>
    </row>
    <row r="558" spans="1:27" ht="24" x14ac:dyDescent="0.3">
      <c r="A558" s="278">
        <v>40306780</v>
      </c>
      <c r="B558" s="279" t="s">
        <v>1066</v>
      </c>
      <c r="C558" s="289">
        <v>34.675200000000004</v>
      </c>
      <c r="D558" s="90" t="s">
        <v>438</v>
      </c>
      <c r="E558" s="90">
        <v>4.7969999999999997</v>
      </c>
      <c r="F558" s="91"/>
      <c r="G558" s="91"/>
      <c r="H558" s="91"/>
      <c r="I558" s="92"/>
      <c r="J558" s="91">
        <v>28061446</v>
      </c>
      <c r="K558" s="93" t="s">
        <v>1067</v>
      </c>
      <c r="L558" s="91">
        <v>140</v>
      </c>
      <c r="M558" s="91">
        <v>0</v>
      </c>
      <c r="N558" s="289">
        <v>34.675200000000004</v>
      </c>
      <c r="O558" s="91"/>
      <c r="P558" s="288"/>
      <c r="Q558" s="91"/>
      <c r="R558" s="288"/>
      <c r="S558" s="92"/>
      <c r="T558" s="91"/>
      <c r="U558" s="180"/>
      <c r="V558" s="201" t="s">
        <v>4787</v>
      </c>
      <c r="W558" s="130">
        <v>1</v>
      </c>
      <c r="X558" s="93"/>
      <c r="Y558" s="168" t="s">
        <v>4789</v>
      </c>
      <c r="Z558" s="168" t="s">
        <v>4854</v>
      </c>
      <c r="AA558" s="202" t="s">
        <v>4789</v>
      </c>
    </row>
    <row r="559" spans="1:27" s="116" customFormat="1" x14ac:dyDescent="0.3">
      <c r="A559" s="91">
        <v>40306798</v>
      </c>
      <c r="B559" s="93" t="s">
        <v>1068</v>
      </c>
      <c r="C559" s="289">
        <v>16.0992</v>
      </c>
      <c r="D559" s="94" t="s">
        <v>419</v>
      </c>
      <c r="E559" s="94">
        <v>2.8439999999999999</v>
      </c>
      <c r="F559" s="95"/>
      <c r="G559" s="95"/>
      <c r="H559" s="95"/>
      <c r="I559" s="96"/>
      <c r="J559" s="95">
        <v>28062558</v>
      </c>
      <c r="K559" s="89" t="s">
        <v>1069</v>
      </c>
      <c r="L559" s="95">
        <v>65</v>
      </c>
      <c r="M559" s="95">
        <v>0</v>
      </c>
      <c r="N559" s="289">
        <v>16.0992</v>
      </c>
      <c r="O559" s="95"/>
      <c r="P559" s="289"/>
      <c r="Q559" s="95"/>
      <c r="R559" s="289"/>
      <c r="S559" s="96"/>
      <c r="T559" s="95"/>
      <c r="U559" s="181"/>
      <c r="V559" s="201" t="s">
        <v>4787</v>
      </c>
      <c r="W559" s="130">
        <v>2</v>
      </c>
      <c r="X559" s="93"/>
      <c r="Y559" s="168" t="s">
        <v>4789</v>
      </c>
      <c r="Z559" s="168" t="s">
        <v>4854</v>
      </c>
      <c r="AA559" s="202" t="s">
        <v>4789</v>
      </c>
    </row>
    <row r="560" spans="1:27" s="116" customFormat="1" x14ac:dyDescent="0.3">
      <c r="A560" s="91">
        <v>40306801</v>
      </c>
      <c r="B560" s="93" t="s">
        <v>1070</v>
      </c>
      <c r="C560" s="289">
        <v>84.211199999999991</v>
      </c>
      <c r="D560" s="94" t="s">
        <v>438</v>
      </c>
      <c r="E560" s="94">
        <v>7.4969999999999999</v>
      </c>
      <c r="F560" s="95"/>
      <c r="G560" s="95"/>
      <c r="H560" s="95"/>
      <c r="I560" s="96"/>
      <c r="J560" s="95">
        <v>28062655</v>
      </c>
      <c r="K560" s="89" t="s">
        <v>1071</v>
      </c>
      <c r="L560" s="95">
        <v>340</v>
      </c>
      <c r="M560" s="95">
        <v>0</v>
      </c>
      <c r="N560" s="289">
        <v>84.211199999999991</v>
      </c>
      <c r="O560" s="95"/>
      <c r="P560" s="289"/>
      <c r="Q560" s="95"/>
      <c r="R560" s="289"/>
      <c r="S560" s="96"/>
      <c r="T560" s="95"/>
      <c r="U560" s="181"/>
      <c r="V560" s="201" t="s">
        <v>4787</v>
      </c>
      <c r="W560" s="130">
        <v>1</v>
      </c>
      <c r="X560" s="93"/>
      <c r="Y560" s="168" t="s">
        <v>4789</v>
      </c>
      <c r="Z560" s="168" t="s">
        <v>4854</v>
      </c>
      <c r="AA560" s="202" t="s">
        <v>4789</v>
      </c>
    </row>
    <row r="561" spans="1:27" x14ac:dyDescent="0.3">
      <c r="A561" s="95">
        <v>40306810</v>
      </c>
      <c r="B561" s="89" t="s">
        <v>1072</v>
      </c>
      <c r="C561" s="289">
        <v>4.9535999999999998</v>
      </c>
      <c r="D561" s="94" t="s">
        <v>430</v>
      </c>
      <c r="E561" s="94">
        <v>1.17</v>
      </c>
      <c r="F561" s="95"/>
      <c r="G561" s="95"/>
      <c r="H561" s="95"/>
      <c r="I561" s="96"/>
      <c r="J561" s="95">
        <v>28060458</v>
      </c>
      <c r="K561" s="89" t="s">
        <v>1073</v>
      </c>
      <c r="L561" s="95">
        <v>20</v>
      </c>
      <c r="M561" s="95">
        <v>0</v>
      </c>
      <c r="N561" s="289">
        <v>4.9535999999999998</v>
      </c>
      <c r="O561" s="95"/>
      <c r="P561" s="289"/>
      <c r="Q561" s="95"/>
      <c r="R561" s="289"/>
      <c r="S561" s="96"/>
      <c r="T561" s="95"/>
      <c r="U561" s="181"/>
      <c r="V561" s="201" t="s">
        <v>4787</v>
      </c>
      <c r="W561" s="130">
        <v>1</v>
      </c>
      <c r="X561" s="93"/>
      <c r="Y561" s="168" t="s">
        <v>4789</v>
      </c>
      <c r="Z561" s="168" t="s">
        <v>4854</v>
      </c>
      <c r="AA561" s="202" t="s">
        <v>4789</v>
      </c>
    </row>
    <row r="562" spans="1:27" x14ac:dyDescent="0.3">
      <c r="A562" s="278">
        <v>40306852</v>
      </c>
      <c r="B562" s="279" t="s">
        <v>1074</v>
      </c>
      <c r="C562" s="289">
        <v>10.402560000000001</v>
      </c>
      <c r="D562" s="94" t="s">
        <v>441</v>
      </c>
      <c r="E562" s="94">
        <v>1.17</v>
      </c>
      <c r="F562" s="95"/>
      <c r="G562" s="95"/>
      <c r="H562" s="95"/>
      <c r="I562" s="96"/>
      <c r="J562" s="95">
        <v>28062132</v>
      </c>
      <c r="K562" s="89" t="s">
        <v>1075</v>
      </c>
      <c r="L562" s="95">
        <v>42</v>
      </c>
      <c r="M562" s="95">
        <v>0</v>
      </c>
      <c r="N562" s="289">
        <v>10.402560000000001</v>
      </c>
      <c r="O562" s="95"/>
      <c r="P562" s="289"/>
      <c r="Q562" s="95"/>
      <c r="R562" s="289"/>
      <c r="S562" s="96"/>
      <c r="T562" s="95"/>
      <c r="U562" s="181"/>
      <c r="V562" s="201" t="s">
        <v>4787</v>
      </c>
      <c r="W562" s="130">
        <v>1</v>
      </c>
      <c r="X562" s="93"/>
      <c r="Y562" s="168" t="s">
        <v>4789</v>
      </c>
      <c r="Z562" s="168" t="s">
        <v>4854</v>
      </c>
      <c r="AA562" s="202" t="s">
        <v>4789</v>
      </c>
    </row>
    <row r="563" spans="1:27" ht="24" x14ac:dyDescent="0.3">
      <c r="A563" s="91">
        <v>40306860</v>
      </c>
      <c r="B563" s="93" t="s">
        <v>1076</v>
      </c>
      <c r="C563" s="289">
        <v>14.36544</v>
      </c>
      <c r="D563" s="94" t="s">
        <v>430</v>
      </c>
      <c r="E563" s="94">
        <v>1.17</v>
      </c>
      <c r="F563" s="95"/>
      <c r="G563" s="95"/>
      <c r="H563" s="95"/>
      <c r="I563" s="96"/>
      <c r="J563" s="95">
        <v>28062140</v>
      </c>
      <c r="K563" s="89" t="s">
        <v>1077</v>
      </c>
      <c r="L563" s="95">
        <v>58</v>
      </c>
      <c r="M563" s="95">
        <v>0</v>
      </c>
      <c r="N563" s="289">
        <v>14.36544</v>
      </c>
      <c r="O563" s="95"/>
      <c r="P563" s="289"/>
      <c r="Q563" s="95"/>
      <c r="R563" s="289"/>
      <c r="S563" s="96"/>
      <c r="T563" s="95"/>
      <c r="U563" s="181"/>
      <c r="V563" s="201" t="s">
        <v>4787</v>
      </c>
      <c r="W563" s="130">
        <v>1</v>
      </c>
      <c r="X563" s="93"/>
      <c r="Y563" s="168" t="s">
        <v>4789</v>
      </c>
      <c r="Z563" s="168" t="s">
        <v>4854</v>
      </c>
      <c r="AA563" s="202" t="s">
        <v>4789</v>
      </c>
    </row>
    <row r="564" spans="1:27" x14ac:dyDescent="0.3">
      <c r="A564" s="91">
        <v>40306879</v>
      </c>
      <c r="B564" s="93" t="s">
        <v>1078</v>
      </c>
      <c r="C564" s="289">
        <v>16.594559999999998</v>
      </c>
      <c r="D564" s="94" t="s">
        <v>441</v>
      </c>
      <c r="E564" s="94">
        <v>1.8</v>
      </c>
      <c r="F564" s="95"/>
      <c r="G564" s="95"/>
      <c r="H564" s="95"/>
      <c r="I564" s="96"/>
      <c r="J564" s="95">
        <v>28062159</v>
      </c>
      <c r="K564" s="89" t="s">
        <v>1079</v>
      </c>
      <c r="L564" s="95">
        <v>67</v>
      </c>
      <c r="M564" s="95">
        <v>0</v>
      </c>
      <c r="N564" s="289">
        <v>16.594559999999998</v>
      </c>
      <c r="O564" s="95"/>
      <c r="P564" s="289"/>
      <c r="Q564" s="95"/>
      <c r="R564" s="289"/>
      <c r="S564" s="96"/>
      <c r="T564" s="95"/>
      <c r="U564" s="181"/>
      <c r="V564" s="201" t="s">
        <v>4787</v>
      </c>
      <c r="W564" s="130">
        <v>1</v>
      </c>
      <c r="X564" s="93"/>
      <c r="Y564" s="168" t="s">
        <v>4789</v>
      </c>
      <c r="Z564" s="168" t="s">
        <v>4854</v>
      </c>
      <c r="AA564" s="202" t="s">
        <v>4789</v>
      </c>
    </row>
    <row r="565" spans="1:27" x14ac:dyDescent="0.3">
      <c r="A565" s="95">
        <v>40306887</v>
      </c>
      <c r="B565" s="89" t="s">
        <v>1080</v>
      </c>
      <c r="C565" s="289">
        <v>74.304000000000002</v>
      </c>
      <c r="D565" s="94" t="s">
        <v>651</v>
      </c>
      <c r="E565" s="94">
        <v>36.173000000000002</v>
      </c>
      <c r="F565" s="95"/>
      <c r="G565" s="95"/>
      <c r="H565" s="95"/>
      <c r="I565" s="96"/>
      <c r="J565" s="95">
        <v>28061055</v>
      </c>
      <c r="K565" s="89" t="s">
        <v>1081</v>
      </c>
      <c r="L565" s="95">
        <v>300</v>
      </c>
      <c r="M565" s="95">
        <v>0</v>
      </c>
      <c r="N565" s="289">
        <v>74.304000000000002</v>
      </c>
      <c r="O565" s="95"/>
      <c r="P565" s="289"/>
      <c r="Q565" s="95"/>
      <c r="R565" s="289"/>
      <c r="S565" s="96"/>
      <c r="T565" s="95"/>
      <c r="U565" s="181"/>
      <c r="V565" s="201" t="s">
        <v>4787</v>
      </c>
      <c r="W565" s="130">
        <v>1</v>
      </c>
      <c r="X565" s="93"/>
      <c r="Y565" s="168" t="s">
        <v>4789</v>
      </c>
      <c r="Z565" s="168" t="s">
        <v>4854</v>
      </c>
      <c r="AA565" s="202" t="s">
        <v>4789</v>
      </c>
    </row>
    <row r="566" spans="1:27" x14ac:dyDescent="0.3">
      <c r="A566" s="278">
        <v>40306895</v>
      </c>
      <c r="B566" s="279" t="s">
        <v>1082</v>
      </c>
      <c r="C566" s="289">
        <v>19.814399999999999</v>
      </c>
      <c r="D566" s="94" t="s">
        <v>441</v>
      </c>
      <c r="E566" s="94">
        <v>1.8</v>
      </c>
      <c r="F566" s="95"/>
      <c r="G566" s="95"/>
      <c r="H566" s="95"/>
      <c r="I566" s="96"/>
      <c r="J566" s="95">
        <v>28061772</v>
      </c>
      <c r="K566" s="89" t="s">
        <v>1083</v>
      </c>
      <c r="L566" s="95">
        <v>80</v>
      </c>
      <c r="M566" s="95">
        <v>0</v>
      </c>
      <c r="N566" s="289">
        <v>19.814399999999999</v>
      </c>
      <c r="O566" s="95"/>
      <c r="P566" s="289"/>
      <c r="Q566" s="95"/>
      <c r="R566" s="289"/>
      <c r="S566" s="96"/>
      <c r="T566" s="95"/>
      <c r="U566" s="181"/>
      <c r="V566" s="201" t="s">
        <v>4787</v>
      </c>
      <c r="W566" s="130">
        <v>1</v>
      </c>
      <c r="X566" s="93"/>
      <c r="Y566" s="168" t="s">
        <v>4789</v>
      </c>
      <c r="Z566" s="168" t="s">
        <v>4854</v>
      </c>
      <c r="AA566" s="202" t="s">
        <v>4789</v>
      </c>
    </row>
    <row r="567" spans="1:27" x14ac:dyDescent="0.3">
      <c r="A567" s="91">
        <v>40306909</v>
      </c>
      <c r="B567" s="93" t="s">
        <v>1084</v>
      </c>
      <c r="C567" s="288">
        <v>117.36</v>
      </c>
      <c r="D567" s="90" t="s">
        <v>438</v>
      </c>
      <c r="E567" s="90">
        <v>12.590999999999999</v>
      </c>
      <c r="F567" s="91"/>
      <c r="G567" s="91"/>
      <c r="H567" s="91"/>
      <c r="I567" s="92"/>
      <c r="J567" s="91">
        <v>40306909</v>
      </c>
      <c r="K567" s="93" t="s">
        <v>1084</v>
      </c>
      <c r="L567" s="91">
        <v>489</v>
      </c>
      <c r="M567" s="91">
        <v>0</v>
      </c>
      <c r="N567" s="288">
        <v>117.36</v>
      </c>
      <c r="O567" s="91">
        <v>7</v>
      </c>
      <c r="P567" s="288">
        <v>1.68</v>
      </c>
      <c r="Q567" s="91">
        <v>482</v>
      </c>
      <c r="R567" s="288">
        <v>115.68</v>
      </c>
      <c r="S567" s="92"/>
      <c r="T567" s="91"/>
      <c r="U567" s="180"/>
      <c r="V567" s="201" t="s">
        <v>4787</v>
      </c>
      <c r="W567" s="130">
        <v>1</v>
      </c>
      <c r="X567" s="93"/>
      <c r="Y567" s="168" t="s">
        <v>4789</v>
      </c>
      <c r="Z567" s="168" t="s">
        <v>4854</v>
      </c>
      <c r="AA567" s="202" t="s">
        <v>4789</v>
      </c>
    </row>
    <row r="568" spans="1:27" x14ac:dyDescent="0.3">
      <c r="A568" s="91">
        <v>40306917</v>
      </c>
      <c r="B568" s="93" t="s">
        <v>1085</v>
      </c>
      <c r="C568" s="289">
        <v>24.768000000000001</v>
      </c>
      <c r="D568" s="94" t="s">
        <v>419</v>
      </c>
      <c r="E568" s="94">
        <v>2.8439999999999999</v>
      </c>
      <c r="F568" s="95"/>
      <c r="G568" s="95"/>
      <c r="H568" s="95"/>
      <c r="I568" s="96"/>
      <c r="J568" s="95">
        <v>28062183</v>
      </c>
      <c r="K568" s="89" t="s">
        <v>1086</v>
      </c>
      <c r="L568" s="95">
        <v>100</v>
      </c>
      <c r="M568" s="95">
        <v>0</v>
      </c>
      <c r="N568" s="289">
        <v>24.768000000000001</v>
      </c>
      <c r="O568" s="95"/>
      <c r="P568" s="289"/>
      <c r="Q568" s="95"/>
      <c r="R568" s="289"/>
      <c r="S568" s="96"/>
      <c r="T568" s="95"/>
      <c r="U568" s="181"/>
      <c r="V568" s="201" t="s">
        <v>4787</v>
      </c>
      <c r="W568" s="130">
        <v>1</v>
      </c>
      <c r="X568" s="93"/>
      <c r="Y568" s="168" t="s">
        <v>4789</v>
      </c>
      <c r="Z568" s="168" t="s">
        <v>4854</v>
      </c>
      <c r="AA568" s="202" t="s">
        <v>4789</v>
      </c>
    </row>
    <row r="569" spans="1:27" s="116" customFormat="1" x14ac:dyDescent="0.3">
      <c r="A569" s="95">
        <v>40306925</v>
      </c>
      <c r="B569" s="89" t="s">
        <v>1087</v>
      </c>
      <c r="C569" s="289">
        <v>24.768000000000001</v>
      </c>
      <c r="D569" s="94" t="s">
        <v>419</v>
      </c>
      <c r="E569" s="94">
        <v>3.294</v>
      </c>
      <c r="F569" s="95"/>
      <c r="G569" s="95"/>
      <c r="H569" s="95"/>
      <c r="I569" s="96"/>
      <c r="J569" s="95">
        <v>28062183</v>
      </c>
      <c r="K569" s="89" t="s">
        <v>1086</v>
      </c>
      <c r="L569" s="95">
        <v>100</v>
      </c>
      <c r="M569" s="95">
        <v>0</v>
      </c>
      <c r="N569" s="289">
        <v>24.768000000000001</v>
      </c>
      <c r="O569" s="95"/>
      <c r="P569" s="289"/>
      <c r="Q569" s="95"/>
      <c r="R569" s="289"/>
      <c r="S569" s="96"/>
      <c r="T569" s="95"/>
      <c r="U569" s="181"/>
      <c r="V569" s="201" t="s">
        <v>4787</v>
      </c>
      <c r="W569" s="130">
        <v>1</v>
      </c>
      <c r="X569" s="93"/>
      <c r="Y569" s="168" t="s">
        <v>4789</v>
      </c>
      <c r="Z569" s="168" t="s">
        <v>4854</v>
      </c>
      <c r="AA569" s="202" t="s">
        <v>4789</v>
      </c>
    </row>
    <row r="570" spans="1:27" x14ac:dyDescent="0.3">
      <c r="A570" s="278">
        <v>40306933</v>
      </c>
      <c r="B570" s="279" t="s">
        <v>1088</v>
      </c>
      <c r="C570" s="289">
        <v>24.768000000000001</v>
      </c>
      <c r="D570" s="94" t="s">
        <v>441</v>
      </c>
      <c r="E570" s="94">
        <v>1.8</v>
      </c>
      <c r="F570" s="95"/>
      <c r="G570" s="95"/>
      <c r="H570" s="95"/>
      <c r="I570" s="96"/>
      <c r="J570" s="95">
        <v>28060105</v>
      </c>
      <c r="K570" s="89" t="s">
        <v>1089</v>
      </c>
      <c r="L570" s="95">
        <v>100</v>
      </c>
      <c r="M570" s="95">
        <v>0</v>
      </c>
      <c r="N570" s="289">
        <v>24.768000000000001</v>
      </c>
      <c r="O570" s="95"/>
      <c r="P570" s="289"/>
      <c r="Q570" s="95"/>
      <c r="R570" s="289"/>
      <c r="S570" s="96"/>
      <c r="T570" s="95"/>
      <c r="U570" s="181"/>
      <c r="V570" s="201" t="s">
        <v>4787</v>
      </c>
      <c r="W570" s="130">
        <v>1</v>
      </c>
      <c r="X570" s="93"/>
      <c r="Y570" s="168" t="s">
        <v>4789</v>
      </c>
      <c r="Z570" s="168" t="s">
        <v>4854</v>
      </c>
      <c r="AA570" s="202" t="s">
        <v>4789</v>
      </c>
    </row>
    <row r="571" spans="1:27" x14ac:dyDescent="0.3">
      <c r="A571" s="91">
        <v>40306941</v>
      </c>
      <c r="B571" s="93" t="s">
        <v>1090</v>
      </c>
      <c r="C571" s="289">
        <v>29.721599999999999</v>
      </c>
      <c r="D571" s="94" t="s">
        <v>441</v>
      </c>
      <c r="E571" s="94">
        <v>2.1869999999999998</v>
      </c>
      <c r="F571" s="95"/>
      <c r="G571" s="95"/>
      <c r="H571" s="95"/>
      <c r="I571" s="96"/>
      <c r="J571" s="95">
        <v>28060113</v>
      </c>
      <c r="K571" s="89" t="s">
        <v>1091</v>
      </c>
      <c r="L571" s="95">
        <v>120</v>
      </c>
      <c r="M571" s="95">
        <v>0</v>
      </c>
      <c r="N571" s="289">
        <v>29.721599999999999</v>
      </c>
      <c r="O571" s="95"/>
      <c r="P571" s="289"/>
      <c r="Q571" s="95"/>
      <c r="R571" s="289"/>
      <c r="S571" s="96"/>
      <c r="T571" s="95"/>
      <c r="U571" s="181"/>
      <c r="V571" s="201" t="s">
        <v>4787</v>
      </c>
      <c r="W571" s="130">
        <v>1</v>
      </c>
      <c r="X571" s="93"/>
      <c r="Y571" s="168" t="s">
        <v>4789</v>
      </c>
      <c r="Z571" s="168" t="s">
        <v>4854</v>
      </c>
      <c r="AA571" s="202" t="s">
        <v>4789</v>
      </c>
    </row>
    <row r="572" spans="1:27" ht="24" x14ac:dyDescent="0.3">
      <c r="A572" s="91">
        <v>40306950</v>
      </c>
      <c r="B572" s="93" t="s">
        <v>1092</v>
      </c>
      <c r="C572" s="289">
        <v>24.768000000000001</v>
      </c>
      <c r="D572" s="94" t="s">
        <v>441</v>
      </c>
      <c r="E572" s="94">
        <v>1.8</v>
      </c>
      <c r="F572" s="95"/>
      <c r="G572" s="95"/>
      <c r="H572" s="95"/>
      <c r="I572" s="96"/>
      <c r="J572" s="95">
        <v>28060067</v>
      </c>
      <c r="K572" s="89" t="s">
        <v>1093</v>
      </c>
      <c r="L572" s="95">
        <v>100</v>
      </c>
      <c r="M572" s="95">
        <v>0</v>
      </c>
      <c r="N572" s="289">
        <v>24.768000000000001</v>
      </c>
      <c r="O572" s="95"/>
      <c r="P572" s="289"/>
      <c r="Q572" s="95"/>
      <c r="R572" s="289"/>
      <c r="S572" s="96"/>
      <c r="T572" s="95"/>
      <c r="U572" s="181"/>
      <c r="V572" s="201" t="s">
        <v>4787</v>
      </c>
      <c r="W572" s="130">
        <v>1</v>
      </c>
      <c r="X572" s="93"/>
      <c r="Y572" s="168" t="s">
        <v>4789</v>
      </c>
      <c r="Z572" s="168" t="s">
        <v>4854</v>
      </c>
      <c r="AA572" s="202" t="s">
        <v>4789</v>
      </c>
    </row>
    <row r="573" spans="1:27" ht="24" x14ac:dyDescent="0.3">
      <c r="A573" s="95">
        <v>40306968</v>
      </c>
      <c r="B573" s="89" t="s">
        <v>1094</v>
      </c>
      <c r="C573" s="289">
        <v>29.721599999999999</v>
      </c>
      <c r="D573" s="94" t="s">
        <v>441</v>
      </c>
      <c r="E573" s="94">
        <v>2.1869999999999998</v>
      </c>
      <c r="F573" s="95"/>
      <c r="G573" s="95"/>
      <c r="H573" s="95"/>
      <c r="I573" s="96"/>
      <c r="J573" s="95">
        <v>28061195</v>
      </c>
      <c r="K573" s="89" t="s">
        <v>1095</v>
      </c>
      <c r="L573" s="95">
        <v>120</v>
      </c>
      <c r="M573" s="95">
        <v>0</v>
      </c>
      <c r="N573" s="289">
        <v>29.721599999999999</v>
      </c>
      <c r="O573" s="95"/>
      <c r="P573" s="289"/>
      <c r="Q573" s="95"/>
      <c r="R573" s="289"/>
      <c r="S573" s="96"/>
      <c r="T573" s="95"/>
      <c r="U573" s="181"/>
      <c r="V573" s="201" t="s">
        <v>4787</v>
      </c>
      <c r="W573" s="130">
        <v>1</v>
      </c>
      <c r="X573" s="93"/>
      <c r="Y573" s="168" t="s">
        <v>4789</v>
      </c>
      <c r="Z573" s="168" t="s">
        <v>4854</v>
      </c>
      <c r="AA573" s="202" t="s">
        <v>4789</v>
      </c>
    </row>
    <row r="574" spans="1:27" ht="24" x14ac:dyDescent="0.3">
      <c r="A574" s="278">
        <v>40306976</v>
      </c>
      <c r="B574" s="279" t="s">
        <v>1096</v>
      </c>
      <c r="C574" s="289">
        <v>24.768000000000001</v>
      </c>
      <c r="D574" s="94" t="s">
        <v>441</v>
      </c>
      <c r="E574" s="94">
        <v>1.8</v>
      </c>
      <c r="F574" s="95"/>
      <c r="G574" s="95"/>
      <c r="H574" s="95"/>
      <c r="I574" s="96"/>
      <c r="J574" s="95">
        <v>28060075</v>
      </c>
      <c r="K574" s="89" t="s">
        <v>1097</v>
      </c>
      <c r="L574" s="95">
        <v>100</v>
      </c>
      <c r="M574" s="95">
        <v>0</v>
      </c>
      <c r="N574" s="289">
        <v>24.768000000000001</v>
      </c>
      <c r="O574" s="95"/>
      <c r="P574" s="289"/>
      <c r="Q574" s="95"/>
      <c r="R574" s="289"/>
      <c r="S574" s="96"/>
      <c r="T574" s="95"/>
      <c r="U574" s="181"/>
      <c r="V574" s="201" t="s">
        <v>4787</v>
      </c>
      <c r="W574" s="130">
        <v>1</v>
      </c>
      <c r="X574" s="93"/>
      <c r="Y574" s="168" t="s">
        <v>4789</v>
      </c>
      <c r="Z574" s="168" t="s">
        <v>4854</v>
      </c>
      <c r="AA574" s="202" t="s">
        <v>4789</v>
      </c>
    </row>
    <row r="575" spans="1:27" ht="24" x14ac:dyDescent="0.3">
      <c r="A575" s="91">
        <v>40306984</v>
      </c>
      <c r="B575" s="93" t="s">
        <v>1098</v>
      </c>
      <c r="C575" s="289">
        <v>24.768000000000001</v>
      </c>
      <c r="D575" s="94" t="s">
        <v>441</v>
      </c>
      <c r="E575" s="94">
        <v>1.8</v>
      </c>
      <c r="F575" s="95"/>
      <c r="G575" s="95"/>
      <c r="H575" s="95"/>
      <c r="I575" s="96"/>
      <c r="J575" s="95">
        <v>28060237</v>
      </c>
      <c r="K575" s="89" t="s">
        <v>1099</v>
      </c>
      <c r="L575" s="95">
        <v>100</v>
      </c>
      <c r="M575" s="95">
        <v>0</v>
      </c>
      <c r="N575" s="289">
        <v>24.768000000000001</v>
      </c>
      <c r="O575" s="95"/>
      <c r="P575" s="289"/>
      <c r="Q575" s="95"/>
      <c r="R575" s="289"/>
      <c r="S575" s="96"/>
      <c r="T575" s="95"/>
      <c r="U575" s="181"/>
      <c r="V575" s="201" t="s">
        <v>4787</v>
      </c>
      <c r="W575" s="130">
        <v>1</v>
      </c>
      <c r="X575" s="93"/>
      <c r="Y575" s="168" t="s">
        <v>4789</v>
      </c>
      <c r="Z575" s="168" t="s">
        <v>4854</v>
      </c>
      <c r="AA575" s="202" t="s">
        <v>4789</v>
      </c>
    </row>
    <row r="576" spans="1:27" ht="24" x14ac:dyDescent="0.3">
      <c r="A576" s="91">
        <v>40306992</v>
      </c>
      <c r="B576" s="93" t="s">
        <v>1100</v>
      </c>
      <c r="C576" s="289">
        <v>19.814399999999999</v>
      </c>
      <c r="D576" s="94" t="s">
        <v>441</v>
      </c>
      <c r="E576" s="94">
        <v>1.8</v>
      </c>
      <c r="F576" s="95"/>
      <c r="G576" s="95"/>
      <c r="H576" s="95"/>
      <c r="I576" s="96"/>
      <c r="J576" s="95">
        <v>28060083</v>
      </c>
      <c r="K576" s="89" t="s">
        <v>1101</v>
      </c>
      <c r="L576" s="95">
        <v>80</v>
      </c>
      <c r="M576" s="95">
        <v>0</v>
      </c>
      <c r="N576" s="289">
        <v>19.814399999999999</v>
      </c>
      <c r="O576" s="95"/>
      <c r="P576" s="289"/>
      <c r="Q576" s="95"/>
      <c r="R576" s="289"/>
      <c r="S576" s="96"/>
      <c r="T576" s="95"/>
      <c r="U576" s="181"/>
      <c r="V576" s="201" t="s">
        <v>4787</v>
      </c>
      <c r="W576" s="130">
        <v>1</v>
      </c>
      <c r="X576" s="93"/>
      <c r="Y576" s="168" t="s">
        <v>4789</v>
      </c>
      <c r="Z576" s="168" t="s">
        <v>4854</v>
      </c>
      <c r="AA576" s="202" t="s">
        <v>4789</v>
      </c>
    </row>
    <row r="577" spans="1:27" ht="24" x14ac:dyDescent="0.3">
      <c r="A577" s="95">
        <v>40307018</v>
      </c>
      <c r="B577" s="89" t="s">
        <v>1102</v>
      </c>
      <c r="C577" s="289">
        <v>17.337600000000002</v>
      </c>
      <c r="D577" s="94" t="s">
        <v>441</v>
      </c>
      <c r="E577" s="94">
        <v>2.6</v>
      </c>
      <c r="F577" s="95"/>
      <c r="G577" s="95"/>
      <c r="H577" s="95"/>
      <c r="I577" s="96"/>
      <c r="J577" s="95">
        <v>28060210</v>
      </c>
      <c r="K577" s="89" t="s">
        <v>1103</v>
      </c>
      <c r="L577" s="95">
        <v>70</v>
      </c>
      <c r="M577" s="95">
        <v>0</v>
      </c>
      <c r="N577" s="289">
        <v>17.337600000000002</v>
      </c>
      <c r="O577" s="95"/>
      <c r="P577" s="289"/>
      <c r="Q577" s="95"/>
      <c r="R577" s="289"/>
      <c r="S577" s="96"/>
      <c r="T577" s="95"/>
      <c r="U577" s="181"/>
      <c r="V577" s="201" t="s">
        <v>4787</v>
      </c>
      <c r="W577" s="130">
        <v>1</v>
      </c>
      <c r="X577" s="93"/>
      <c r="Y577" s="168" t="s">
        <v>4789</v>
      </c>
      <c r="Z577" s="168" t="s">
        <v>4854</v>
      </c>
      <c r="AA577" s="202" t="s">
        <v>4789</v>
      </c>
    </row>
    <row r="578" spans="1:27" x14ac:dyDescent="0.3">
      <c r="A578" s="278">
        <v>40307026</v>
      </c>
      <c r="B578" s="279" t="s">
        <v>1104</v>
      </c>
      <c r="C578" s="289">
        <v>49.536000000000001</v>
      </c>
      <c r="D578" s="94" t="s">
        <v>441</v>
      </c>
      <c r="E578" s="94">
        <v>2.484</v>
      </c>
      <c r="F578" s="95"/>
      <c r="G578" s="95"/>
      <c r="H578" s="95"/>
      <c r="I578" s="96"/>
      <c r="J578" s="95">
        <v>28061659</v>
      </c>
      <c r="K578" s="89" t="s">
        <v>1105</v>
      </c>
      <c r="L578" s="95">
        <v>200</v>
      </c>
      <c r="M578" s="95">
        <v>0</v>
      </c>
      <c r="N578" s="289">
        <v>49.536000000000001</v>
      </c>
      <c r="O578" s="95"/>
      <c r="P578" s="289"/>
      <c r="Q578" s="95"/>
      <c r="R578" s="289"/>
      <c r="S578" s="96"/>
      <c r="T578" s="95"/>
      <c r="U578" s="181"/>
      <c r="V578" s="201" t="s">
        <v>4787</v>
      </c>
      <c r="W578" s="130">
        <v>1</v>
      </c>
      <c r="X578" s="93"/>
      <c r="Y578" s="168" t="s">
        <v>4789</v>
      </c>
      <c r="Z578" s="168" t="s">
        <v>4854</v>
      </c>
      <c r="AA578" s="202" t="s">
        <v>4789</v>
      </c>
    </row>
    <row r="579" spans="1:27" x14ac:dyDescent="0.3">
      <c r="A579" s="91">
        <v>40307034</v>
      </c>
      <c r="B579" s="93" t="s">
        <v>1106</v>
      </c>
      <c r="C579" s="289">
        <v>30.96</v>
      </c>
      <c r="D579" s="94" t="s">
        <v>419</v>
      </c>
      <c r="E579" s="94">
        <v>3.294</v>
      </c>
      <c r="F579" s="95"/>
      <c r="G579" s="95"/>
      <c r="H579" s="95"/>
      <c r="I579" s="96"/>
      <c r="J579" s="95">
        <v>40307034</v>
      </c>
      <c r="K579" s="89" t="s">
        <v>1106</v>
      </c>
      <c r="L579" s="95">
        <v>129</v>
      </c>
      <c r="M579" s="95">
        <v>0</v>
      </c>
      <c r="N579" s="289">
        <v>30.96</v>
      </c>
      <c r="O579" s="95">
        <v>3</v>
      </c>
      <c r="P579" s="289">
        <v>0.72</v>
      </c>
      <c r="Q579" s="95">
        <v>126</v>
      </c>
      <c r="R579" s="289">
        <v>30.24</v>
      </c>
      <c r="S579" s="96"/>
      <c r="T579" s="95"/>
      <c r="U579" s="181"/>
      <c r="V579" s="201" t="s">
        <v>4787</v>
      </c>
      <c r="W579" s="130">
        <v>1</v>
      </c>
      <c r="X579" s="93"/>
      <c r="Y579" s="168" t="s">
        <v>4789</v>
      </c>
      <c r="Z579" s="168" t="s">
        <v>4854</v>
      </c>
      <c r="AA579" s="202" t="s">
        <v>4789</v>
      </c>
    </row>
    <row r="580" spans="1:27" x14ac:dyDescent="0.3">
      <c r="A580" s="91">
        <v>40307042</v>
      </c>
      <c r="B580" s="93" t="s">
        <v>1107</v>
      </c>
      <c r="C580" s="288">
        <v>145.19999999999999</v>
      </c>
      <c r="D580" s="90" t="s">
        <v>651</v>
      </c>
      <c r="E580" s="90">
        <v>15.435</v>
      </c>
      <c r="F580" s="91"/>
      <c r="G580" s="91"/>
      <c r="H580" s="91"/>
      <c r="I580" s="92"/>
      <c r="J580" s="91">
        <v>40307042</v>
      </c>
      <c r="K580" s="93" t="s">
        <v>1107</v>
      </c>
      <c r="L580" s="91">
        <f>O580+Q580</f>
        <v>605</v>
      </c>
      <c r="M580" s="91">
        <v>0</v>
      </c>
      <c r="N580" s="288">
        <v>145.19999999999999</v>
      </c>
      <c r="O580" s="91">
        <v>13</v>
      </c>
      <c r="P580" s="288">
        <v>3.12</v>
      </c>
      <c r="Q580" s="91">
        <v>592</v>
      </c>
      <c r="R580" s="288">
        <v>142.07999999999998</v>
      </c>
      <c r="S580" s="92"/>
      <c r="T580" s="91"/>
      <c r="U580" s="180"/>
      <c r="V580" s="201" t="s">
        <v>4787</v>
      </c>
      <c r="W580" s="130">
        <v>1</v>
      </c>
      <c r="X580" s="93"/>
      <c r="Y580" s="168" t="s">
        <v>4789</v>
      </c>
      <c r="Z580" s="168" t="s">
        <v>4854</v>
      </c>
      <c r="AA580" s="202" t="s">
        <v>4789</v>
      </c>
    </row>
    <row r="581" spans="1:27" ht="24" x14ac:dyDescent="0.3">
      <c r="A581" s="95">
        <v>40307050</v>
      </c>
      <c r="B581" s="89" t="s">
        <v>1108</v>
      </c>
      <c r="C581" s="289">
        <v>49.536000000000001</v>
      </c>
      <c r="D581" s="94" t="s">
        <v>419</v>
      </c>
      <c r="E581" s="94">
        <v>4.05</v>
      </c>
      <c r="F581" s="95"/>
      <c r="G581" s="95"/>
      <c r="H581" s="95"/>
      <c r="I581" s="96"/>
      <c r="J581" s="95">
        <v>28061160</v>
      </c>
      <c r="K581" s="89" t="s">
        <v>1109</v>
      </c>
      <c r="L581" s="95">
        <v>200</v>
      </c>
      <c r="M581" s="95">
        <v>0</v>
      </c>
      <c r="N581" s="289">
        <v>49.536000000000001</v>
      </c>
      <c r="O581" s="95"/>
      <c r="P581" s="289"/>
      <c r="Q581" s="95"/>
      <c r="R581" s="289"/>
      <c r="S581" s="96"/>
      <c r="T581" s="95"/>
      <c r="U581" s="181"/>
      <c r="V581" s="201" t="s">
        <v>4787</v>
      </c>
      <c r="W581" s="130">
        <v>1</v>
      </c>
      <c r="X581" s="93"/>
      <c r="Y581" s="168" t="s">
        <v>4789</v>
      </c>
      <c r="Z581" s="168" t="s">
        <v>4854</v>
      </c>
      <c r="AA581" s="202" t="s">
        <v>4789</v>
      </c>
    </row>
    <row r="582" spans="1:27" s="116" customFormat="1" ht="24" x14ac:dyDescent="0.3">
      <c r="A582" s="278">
        <v>40307069</v>
      </c>
      <c r="B582" s="279" t="s">
        <v>1110</v>
      </c>
      <c r="C582" s="289">
        <v>36.96</v>
      </c>
      <c r="D582" s="94" t="s">
        <v>419</v>
      </c>
      <c r="E582" s="94">
        <v>3.96</v>
      </c>
      <c r="F582" s="95"/>
      <c r="G582" s="95"/>
      <c r="H582" s="95"/>
      <c r="I582" s="96"/>
      <c r="J582" s="95">
        <v>40307069</v>
      </c>
      <c r="K582" s="89" t="s">
        <v>1110</v>
      </c>
      <c r="L582" s="95">
        <v>154</v>
      </c>
      <c r="M582" s="95">
        <v>0</v>
      </c>
      <c r="N582" s="289">
        <v>36.96</v>
      </c>
      <c r="O582" s="95">
        <v>3</v>
      </c>
      <c r="P582" s="289">
        <v>0.72</v>
      </c>
      <c r="Q582" s="95">
        <v>151</v>
      </c>
      <c r="R582" s="289">
        <v>36.24</v>
      </c>
      <c r="S582" s="96"/>
      <c r="T582" s="95"/>
      <c r="U582" s="181"/>
      <c r="V582" s="201" t="s">
        <v>4787</v>
      </c>
      <c r="W582" s="130">
        <v>1</v>
      </c>
      <c r="X582" s="93"/>
      <c r="Y582" s="168" t="s">
        <v>4789</v>
      </c>
      <c r="Z582" s="168" t="s">
        <v>4854</v>
      </c>
      <c r="AA582" s="202" t="s">
        <v>4789</v>
      </c>
    </row>
    <row r="583" spans="1:27" x14ac:dyDescent="0.3">
      <c r="A583" s="91">
        <v>40307077</v>
      </c>
      <c r="B583" s="93" t="s">
        <v>1111</v>
      </c>
      <c r="C583" s="289">
        <v>36.96</v>
      </c>
      <c r="D583" s="94" t="s">
        <v>419</v>
      </c>
      <c r="E583" s="94">
        <v>3.96</v>
      </c>
      <c r="F583" s="95"/>
      <c r="G583" s="95"/>
      <c r="H583" s="95"/>
      <c r="I583" s="96"/>
      <c r="J583" s="95">
        <v>40307077</v>
      </c>
      <c r="K583" s="89" t="s">
        <v>1111</v>
      </c>
      <c r="L583" s="95">
        <f>N583/0.24</f>
        <v>154</v>
      </c>
      <c r="M583" s="95">
        <v>0</v>
      </c>
      <c r="N583" s="289">
        <v>36.96</v>
      </c>
      <c r="O583" s="95">
        <v>3</v>
      </c>
      <c r="P583" s="289">
        <v>0.72</v>
      </c>
      <c r="Q583" s="95">
        <v>151</v>
      </c>
      <c r="R583" s="289">
        <v>36.24</v>
      </c>
      <c r="S583" s="96"/>
      <c r="T583" s="95"/>
      <c r="U583" s="181"/>
      <c r="V583" s="201" t="s">
        <v>4787</v>
      </c>
      <c r="W583" s="130">
        <v>1</v>
      </c>
      <c r="X583" s="93"/>
      <c r="Y583" s="168" t="s">
        <v>4789</v>
      </c>
      <c r="Z583" s="168" t="s">
        <v>4854</v>
      </c>
      <c r="AA583" s="202" t="s">
        <v>4789</v>
      </c>
    </row>
    <row r="584" spans="1:27" x14ac:dyDescent="0.3">
      <c r="A584" s="91">
        <v>40307085</v>
      </c>
      <c r="B584" s="93" t="s">
        <v>1112</v>
      </c>
      <c r="C584" s="289">
        <v>24.768000000000001</v>
      </c>
      <c r="D584" s="94" t="s">
        <v>441</v>
      </c>
      <c r="E584" s="94">
        <v>1.8</v>
      </c>
      <c r="F584" s="95"/>
      <c r="G584" s="95"/>
      <c r="H584" s="95"/>
      <c r="I584" s="96"/>
      <c r="J584" s="95">
        <v>28061373</v>
      </c>
      <c r="K584" s="89" t="s">
        <v>1113</v>
      </c>
      <c r="L584" s="95">
        <v>100</v>
      </c>
      <c r="M584" s="95">
        <v>0</v>
      </c>
      <c r="N584" s="289">
        <v>24.768000000000001</v>
      </c>
      <c r="O584" s="95"/>
      <c r="P584" s="289"/>
      <c r="Q584" s="95"/>
      <c r="R584" s="289"/>
      <c r="S584" s="96"/>
      <c r="T584" s="95"/>
      <c r="U584" s="181"/>
      <c r="V584" s="201" t="s">
        <v>4787</v>
      </c>
      <c r="W584" s="130">
        <v>1</v>
      </c>
      <c r="X584" s="93"/>
      <c r="Y584" s="168" t="s">
        <v>4789</v>
      </c>
      <c r="Z584" s="168" t="s">
        <v>4854</v>
      </c>
      <c r="AA584" s="202" t="s">
        <v>4789</v>
      </c>
    </row>
    <row r="585" spans="1:27" x14ac:dyDescent="0.3">
      <c r="A585" s="95">
        <v>40307093</v>
      </c>
      <c r="B585" s="89" t="s">
        <v>1114</v>
      </c>
      <c r="C585" s="289">
        <v>29.721599999999999</v>
      </c>
      <c r="D585" s="94" t="s">
        <v>441</v>
      </c>
      <c r="E585" s="94">
        <v>2.1869999999999998</v>
      </c>
      <c r="F585" s="95"/>
      <c r="G585" s="95"/>
      <c r="H585" s="95"/>
      <c r="I585" s="96"/>
      <c r="J585" s="95">
        <v>28061381</v>
      </c>
      <c r="K585" s="89" t="s">
        <v>1115</v>
      </c>
      <c r="L585" s="95">
        <v>120</v>
      </c>
      <c r="M585" s="95">
        <v>0</v>
      </c>
      <c r="N585" s="289">
        <v>29.721599999999999</v>
      </c>
      <c r="O585" s="95"/>
      <c r="P585" s="289"/>
      <c r="Q585" s="95"/>
      <c r="R585" s="289"/>
      <c r="S585" s="96"/>
      <c r="T585" s="95"/>
      <c r="U585" s="181"/>
      <c r="V585" s="201" t="s">
        <v>4787</v>
      </c>
      <c r="W585" s="130">
        <v>1</v>
      </c>
      <c r="X585" s="93"/>
      <c r="Y585" s="168" t="s">
        <v>4789</v>
      </c>
      <c r="Z585" s="168" t="s">
        <v>4854</v>
      </c>
      <c r="AA585" s="202" t="s">
        <v>4789</v>
      </c>
    </row>
    <row r="586" spans="1:27" x14ac:dyDescent="0.3">
      <c r="A586" s="278">
        <v>40307107</v>
      </c>
      <c r="B586" s="279" t="s">
        <v>1116</v>
      </c>
      <c r="C586" s="289">
        <v>24.768000000000001</v>
      </c>
      <c r="D586" s="94" t="s">
        <v>441</v>
      </c>
      <c r="E586" s="94">
        <v>1.8</v>
      </c>
      <c r="F586" s="95"/>
      <c r="G586" s="95"/>
      <c r="H586" s="95"/>
      <c r="I586" s="96"/>
      <c r="J586" s="95">
        <v>28061390</v>
      </c>
      <c r="K586" s="89" t="s">
        <v>1117</v>
      </c>
      <c r="L586" s="95">
        <v>100</v>
      </c>
      <c r="M586" s="95">
        <v>0</v>
      </c>
      <c r="N586" s="289">
        <v>24.768000000000001</v>
      </c>
      <c r="O586" s="95"/>
      <c r="P586" s="289"/>
      <c r="Q586" s="95"/>
      <c r="R586" s="289"/>
      <c r="S586" s="96"/>
      <c r="T586" s="95"/>
      <c r="U586" s="181"/>
      <c r="V586" s="201" t="s">
        <v>4787</v>
      </c>
      <c r="W586" s="130">
        <v>1</v>
      </c>
      <c r="X586" s="93"/>
      <c r="Y586" s="168" t="s">
        <v>4789</v>
      </c>
      <c r="Z586" s="168" t="s">
        <v>4854</v>
      </c>
      <c r="AA586" s="202" t="s">
        <v>4789</v>
      </c>
    </row>
    <row r="587" spans="1:27" x14ac:dyDescent="0.3">
      <c r="A587" s="91">
        <v>40307115</v>
      </c>
      <c r="B587" s="93" t="s">
        <v>1118</v>
      </c>
      <c r="C587" s="289">
        <v>29.721599999999999</v>
      </c>
      <c r="D587" s="94" t="s">
        <v>441</v>
      </c>
      <c r="E587" s="94">
        <v>2.1869999999999998</v>
      </c>
      <c r="F587" s="95"/>
      <c r="G587" s="95"/>
      <c r="H587" s="95"/>
      <c r="I587" s="96"/>
      <c r="J587" s="95">
        <v>28061403</v>
      </c>
      <c r="K587" s="89" t="s">
        <v>1119</v>
      </c>
      <c r="L587" s="95">
        <v>120</v>
      </c>
      <c r="M587" s="95">
        <v>0</v>
      </c>
      <c r="N587" s="289">
        <v>29.721599999999999</v>
      </c>
      <c r="O587" s="95"/>
      <c r="P587" s="289"/>
      <c r="Q587" s="95"/>
      <c r="R587" s="289"/>
      <c r="S587" s="96"/>
      <c r="T587" s="95"/>
      <c r="U587" s="181"/>
      <c r="V587" s="201" t="s">
        <v>4787</v>
      </c>
      <c r="W587" s="130">
        <v>1</v>
      </c>
      <c r="X587" s="93"/>
      <c r="Y587" s="168" t="s">
        <v>4789</v>
      </c>
      <c r="Z587" s="168" t="s">
        <v>4854</v>
      </c>
      <c r="AA587" s="202" t="s">
        <v>4789</v>
      </c>
    </row>
    <row r="588" spans="1:27" ht="48" x14ac:dyDescent="0.3">
      <c r="A588" s="91">
        <v>40307123</v>
      </c>
      <c r="B588" s="93" t="s">
        <v>1120</v>
      </c>
      <c r="C588" s="289">
        <v>6.68736</v>
      </c>
      <c r="D588" s="94" t="s">
        <v>441</v>
      </c>
      <c r="E588" s="94">
        <v>0.72</v>
      </c>
      <c r="F588" s="95"/>
      <c r="G588" s="95"/>
      <c r="H588" s="95"/>
      <c r="I588" s="96"/>
      <c r="J588" s="95">
        <v>28060563</v>
      </c>
      <c r="K588" s="89" t="s">
        <v>1121</v>
      </c>
      <c r="L588" s="95">
        <v>27</v>
      </c>
      <c r="M588" s="95">
        <v>0</v>
      </c>
      <c r="N588" s="289">
        <v>6.68736</v>
      </c>
      <c r="O588" s="95"/>
      <c r="P588" s="289"/>
      <c r="Q588" s="95"/>
      <c r="R588" s="289"/>
      <c r="S588" s="96"/>
      <c r="T588" s="95"/>
      <c r="U588" s="181"/>
      <c r="V588" s="201" t="s">
        <v>4787</v>
      </c>
      <c r="W588" s="130">
        <v>6</v>
      </c>
      <c r="X588" s="93"/>
      <c r="Y588" s="168" t="s">
        <v>4789</v>
      </c>
      <c r="Z588" s="168" t="s">
        <v>4854</v>
      </c>
      <c r="AA588" s="202" t="s">
        <v>4789</v>
      </c>
    </row>
    <row r="589" spans="1:27" x14ac:dyDescent="0.3">
      <c r="A589" s="95">
        <v>40307140</v>
      </c>
      <c r="B589" s="89" t="s">
        <v>1122</v>
      </c>
      <c r="C589" s="289">
        <v>19.814399999999999</v>
      </c>
      <c r="D589" s="94" t="s">
        <v>438</v>
      </c>
      <c r="E589" s="94">
        <v>6.8940000000000001</v>
      </c>
      <c r="F589" s="95"/>
      <c r="G589" s="95"/>
      <c r="H589" s="95"/>
      <c r="I589" s="96"/>
      <c r="J589" s="95">
        <v>28061764</v>
      </c>
      <c r="K589" s="89" t="s">
        <v>1123</v>
      </c>
      <c r="L589" s="95">
        <v>80</v>
      </c>
      <c r="M589" s="95">
        <v>0</v>
      </c>
      <c r="N589" s="289">
        <v>19.814399999999999</v>
      </c>
      <c r="O589" s="95"/>
      <c r="P589" s="289"/>
      <c r="Q589" s="95"/>
      <c r="R589" s="289"/>
      <c r="S589" s="96"/>
      <c r="T589" s="95"/>
      <c r="U589" s="181"/>
      <c r="V589" s="201" t="s">
        <v>4787</v>
      </c>
      <c r="W589" s="130">
        <v>1</v>
      </c>
      <c r="X589" s="93"/>
      <c r="Y589" s="168" t="s">
        <v>4789</v>
      </c>
      <c r="Z589" s="168" t="s">
        <v>4854</v>
      </c>
      <c r="AA589" s="202" t="s">
        <v>4789</v>
      </c>
    </row>
    <row r="590" spans="1:27" x14ac:dyDescent="0.3">
      <c r="A590" s="278">
        <v>40307158</v>
      </c>
      <c r="B590" s="279" t="s">
        <v>1124</v>
      </c>
      <c r="C590" s="289">
        <v>6.68736</v>
      </c>
      <c r="D590" s="94" t="s">
        <v>441</v>
      </c>
      <c r="E590" s="94">
        <v>1.8</v>
      </c>
      <c r="F590" s="95"/>
      <c r="G590" s="95"/>
      <c r="H590" s="95"/>
      <c r="I590" s="96"/>
      <c r="J590" s="95">
        <v>28060571</v>
      </c>
      <c r="K590" s="89" t="s">
        <v>1125</v>
      </c>
      <c r="L590" s="95">
        <v>27</v>
      </c>
      <c r="M590" s="95">
        <v>0</v>
      </c>
      <c r="N590" s="289">
        <v>6.68736</v>
      </c>
      <c r="O590" s="95"/>
      <c r="P590" s="289"/>
      <c r="Q590" s="95"/>
      <c r="R590" s="289"/>
      <c r="S590" s="96"/>
      <c r="T590" s="95"/>
      <c r="U590" s="181"/>
      <c r="V590" s="201" t="s">
        <v>4787</v>
      </c>
      <c r="W590" s="130">
        <v>1</v>
      </c>
      <c r="X590" s="93"/>
      <c r="Y590" s="168" t="s">
        <v>4789</v>
      </c>
      <c r="Z590" s="168" t="s">
        <v>4854</v>
      </c>
      <c r="AA590" s="202" t="s">
        <v>4789</v>
      </c>
    </row>
    <row r="591" spans="1:27" x14ac:dyDescent="0.3">
      <c r="A591" s="91">
        <v>40307166</v>
      </c>
      <c r="B591" s="93" t="s">
        <v>1126</v>
      </c>
      <c r="C591" s="289">
        <v>49.536000000000001</v>
      </c>
      <c r="D591" s="94" t="s">
        <v>438</v>
      </c>
      <c r="E591" s="94">
        <v>4.7969999999999997</v>
      </c>
      <c r="F591" s="95"/>
      <c r="G591" s="95"/>
      <c r="H591" s="95"/>
      <c r="I591" s="96"/>
      <c r="J591" s="95">
        <v>28061535</v>
      </c>
      <c r="K591" s="89" t="s">
        <v>1127</v>
      </c>
      <c r="L591" s="95">
        <v>200</v>
      </c>
      <c r="M591" s="95">
        <v>0</v>
      </c>
      <c r="N591" s="289">
        <v>49.536000000000001</v>
      </c>
      <c r="O591" s="95"/>
      <c r="P591" s="289"/>
      <c r="Q591" s="95"/>
      <c r="R591" s="289"/>
      <c r="S591" s="96"/>
      <c r="T591" s="95"/>
      <c r="U591" s="181"/>
      <c r="V591" s="201" t="s">
        <v>4787</v>
      </c>
      <c r="W591" s="130">
        <v>1</v>
      </c>
      <c r="X591" s="93"/>
      <c r="Y591" s="168" t="s">
        <v>4789</v>
      </c>
      <c r="Z591" s="168" t="s">
        <v>4854</v>
      </c>
      <c r="AA591" s="202" t="s">
        <v>4789</v>
      </c>
    </row>
    <row r="592" spans="1:27" x14ac:dyDescent="0.3">
      <c r="A592" s="91">
        <v>40307174</v>
      </c>
      <c r="B592" s="93" t="s">
        <v>1128</v>
      </c>
      <c r="C592" s="289">
        <v>37.152000000000001</v>
      </c>
      <c r="D592" s="94" t="s">
        <v>419</v>
      </c>
      <c r="E592" s="94">
        <v>2.8439999999999999</v>
      </c>
      <c r="F592" s="95"/>
      <c r="G592" s="95"/>
      <c r="H592" s="95"/>
      <c r="I592" s="96"/>
      <c r="J592" s="95">
        <v>28061179</v>
      </c>
      <c r="K592" s="89" t="s">
        <v>1129</v>
      </c>
      <c r="L592" s="95">
        <v>150</v>
      </c>
      <c r="M592" s="95">
        <v>0</v>
      </c>
      <c r="N592" s="289">
        <v>37.152000000000001</v>
      </c>
      <c r="O592" s="95"/>
      <c r="P592" s="289"/>
      <c r="Q592" s="95"/>
      <c r="R592" s="289"/>
      <c r="S592" s="96"/>
      <c r="T592" s="95"/>
      <c r="U592" s="181"/>
      <c r="V592" s="201" t="s">
        <v>4787</v>
      </c>
      <c r="W592" s="130">
        <v>1</v>
      </c>
      <c r="X592" s="93"/>
      <c r="Y592" s="168" t="s">
        <v>4789</v>
      </c>
      <c r="Z592" s="168" t="s">
        <v>4854</v>
      </c>
      <c r="AA592" s="202" t="s">
        <v>4789</v>
      </c>
    </row>
    <row r="593" spans="1:27" ht="24" x14ac:dyDescent="0.3">
      <c r="A593" s="95">
        <v>40307182</v>
      </c>
      <c r="B593" s="89" t="s">
        <v>1130</v>
      </c>
      <c r="C593" s="289">
        <v>49.536000000000001</v>
      </c>
      <c r="D593" s="94" t="s">
        <v>419</v>
      </c>
      <c r="E593" s="94">
        <v>3.294</v>
      </c>
      <c r="F593" s="95"/>
      <c r="G593" s="95"/>
      <c r="H593" s="95"/>
      <c r="I593" s="96"/>
      <c r="J593" s="95">
        <v>28061691</v>
      </c>
      <c r="K593" s="89" t="s">
        <v>1131</v>
      </c>
      <c r="L593" s="95">
        <v>200</v>
      </c>
      <c r="M593" s="95">
        <v>0</v>
      </c>
      <c r="N593" s="289">
        <v>49.536000000000001</v>
      </c>
      <c r="O593" s="95"/>
      <c r="P593" s="289"/>
      <c r="Q593" s="95"/>
      <c r="R593" s="289"/>
      <c r="S593" s="96"/>
      <c r="T593" s="95"/>
      <c r="U593" s="181"/>
      <c r="V593" s="201" t="s">
        <v>4787</v>
      </c>
      <c r="W593" s="130">
        <v>1</v>
      </c>
      <c r="X593" s="93"/>
      <c r="Y593" s="168" t="s">
        <v>4789</v>
      </c>
      <c r="Z593" s="168" t="s">
        <v>4854</v>
      </c>
      <c r="AA593" s="202" t="s">
        <v>4789</v>
      </c>
    </row>
    <row r="594" spans="1:27" s="116" customFormat="1" ht="24" x14ac:dyDescent="0.3">
      <c r="A594" s="185">
        <v>40307190</v>
      </c>
      <c r="B594" s="186" t="s">
        <v>1132</v>
      </c>
      <c r="C594" s="288">
        <v>132.01344</v>
      </c>
      <c r="D594" s="90" t="s">
        <v>438</v>
      </c>
      <c r="E594" s="90">
        <v>21.852</v>
      </c>
      <c r="F594" s="91"/>
      <c r="G594" s="91"/>
      <c r="H594" s="91"/>
      <c r="I594" s="92"/>
      <c r="J594" s="91">
        <v>28170040</v>
      </c>
      <c r="K594" s="93" t="s">
        <v>1133</v>
      </c>
      <c r="L594" s="91">
        <v>533</v>
      </c>
      <c r="M594" s="91">
        <v>0</v>
      </c>
      <c r="N594" s="288">
        <v>132.01344</v>
      </c>
      <c r="O594" s="91"/>
      <c r="P594" s="288"/>
      <c r="Q594" s="91"/>
      <c r="R594" s="288"/>
      <c r="S594" s="92"/>
      <c r="T594" s="91"/>
      <c r="U594" s="180"/>
      <c r="V594" s="201" t="s">
        <v>75</v>
      </c>
      <c r="W594" s="130"/>
      <c r="X594" s="93" t="s">
        <v>6233</v>
      </c>
      <c r="Y594" s="168" t="s">
        <v>6135</v>
      </c>
      <c r="Z594" s="168" t="s">
        <v>6131</v>
      </c>
      <c r="AA594" s="202" t="s">
        <v>6129</v>
      </c>
    </row>
    <row r="595" spans="1:27" s="116" customFormat="1" ht="24" x14ac:dyDescent="0.3">
      <c r="A595" s="91">
        <v>40307204</v>
      </c>
      <c r="B595" s="93" t="s">
        <v>1134</v>
      </c>
      <c r="C595" s="288">
        <v>165.20256000000001</v>
      </c>
      <c r="D595" s="90" t="s">
        <v>438</v>
      </c>
      <c r="E595" s="90">
        <v>23.526</v>
      </c>
      <c r="F595" s="91"/>
      <c r="G595" s="91"/>
      <c r="H595" s="91"/>
      <c r="I595" s="92"/>
      <c r="J595" s="91">
        <v>28170059</v>
      </c>
      <c r="K595" s="93" t="s">
        <v>1135</v>
      </c>
      <c r="L595" s="91">
        <v>667</v>
      </c>
      <c r="M595" s="91">
        <v>0</v>
      </c>
      <c r="N595" s="288">
        <v>165.20256000000001</v>
      </c>
      <c r="O595" s="91"/>
      <c r="P595" s="288"/>
      <c r="Q595" s="91"/>
      <c r="R595" s="288"/>
      <c r="S595" s="92"/>
      <c r="T595" s="91"/>
      <c r="U595" s="180"/>
      <c r="V595" s="201" t="s">
        <v>75</v>
      </c>
      <c r="W595" s="130"/>
      <c r="X595" s="93" t="s">
        <v>6233</v>
      </c>
      <c r="Y595" s="168" t="s">
        <v>6135</v>
      </c>
      <c r="Z595" s="168" t="s">
        <v>6131</v>
      </c>
      <c r="AA595" s="202" t="s">
        <v>6129</v>
      </c>
    </row>
    <row r="596" spans="1:27" s="116" customFormat="1" ht="24" x14ac:dyDescent="0.3">
      <c r="A596" s="91">
        <v>40307212</v>
      </c>
      <c r="B596" s="93" t="s">
        <v>1136</v>
      </c>
      <c r="C596" s="288">
        <v>30.96</v>
      </c>
      <c r="D596" s="90" t="s">
        <v>419</v>
      </c>
      <c r="E596" s="90">
        <v>4.05</v>
      </c>
      <c r="F596" s="91"/>
      <c r="G596" s="91"/>
      <c r="H596" s="91"/>
      <c r="I596" s="92"/>
      <c r="J596" s="91">
        <v>28062221</v>
      </c>
      <c r="K596" s="93" t="s">
        <v>1137</v>
      </c>
      <c r="L596" s="91">
        <v>125</v>
      </c>
      <c r="M596" s="91">
        <v>0</v>
      </c>
      <c r="N596" s="288">
        <v>30.96</v>
      </c>
      <c r="O596" s="91"/>
      <c r="P596" s="288"/>
      <c r="Q596" s="91"/>
      <c r="R596" s="288"/>
      <c r="S596" s="92"/>
      <c r="T596" s="91"/>
      <c r="U596" s="180"/>
      <c r="V596" s="201" t="s">
        <v>4787</v>
      </c>
      <c r="W596" s="130">
        <v>2</v>
      </c>
      <c r="X596" s="93"/>
      <c r="Y596" s="168" t="s">
        <v>4789</v>
      </c>
      <c r="Z596" s="168" t="s">
        <v>4854</v>
      </c>
      <c r="AA596" s="202" t="s">
        <v>4789</v>
      </c>
    </row>
    <row r="597" spans="1:27" s="116" customFormat="1" x14ac:dyDescent="0.3">
      <c r="A597" s="91">
        <v>40307220</v>
      </c>
      <c r="B597" s="93" t="s">
        <v>1138</v>
      </c>
      <c r="C597" s="288">
        <v>12.384</v>
      </c>
      <c r="D597" s="90" t="s">
        <v>430</v>
      </c>
      <c r="E597" s="90">
        <v>1.17</v>
      </c>
      <c r="F597" s="91"/>
      <c r="G597" s="91"/>
      <c r="H597" s="91"/>
      <c r="I597" s="92"/>
      <c r="J597" s="91">
        <v>28060598</v>
      </c>
      <c r="K597" s="93" t="s">
        <v>1139</v>
      </c>
      <c r="L597" s="91">
        <v>50</v>
      </c>
      <c r="M597" s="91">
        <v>0</v>
      </c>
      <c r="N597" s="288">
        <v>12.384</v>
      </c>
      <c r="O597" s="91"/>
      <c r="P597" s="288"/>
      <c r="Q597" s="91"/>
      <c r="R597" s="288"/>
      <c r="S597" s="92"/>
      <c r="T597" s="91"/>
      <c r="U597" s="180"/>
      <c r="V597" s="201" t="s">
        <v>4787</v>
      </c>
      <c r="W597" s="130">
        <v>1</v>
      </c>
      <c r="X597" s="93"/>
      <c r="Y597" s="168" t="s">
        <v>4789</v>
      </c>
      <c r="Z597" s="168" t="s">
        <v>4854</v>
      </c>
      <c r="AA597" s="202" t="s">
        <v>4789</v>
      </c>
    </row>
    <row r="598" spans="1:27" s="116" customFormat="1" x14ac:dyDescent="0.3">
      <c r="A598" s="185">
        <v>40307247</v>
      </c>
      <c r="B598" s="186" t="s">
        <v>1140</v>
      </c>
      <c r="C598" s="288">
        <v>20.55744</v>
      </c>
      <c r="D598" s="90" t="s">
        <v>441</v>
      </c>
      <c r="E598" s="90">
        <v>2.484</v>
      </c>
      <c r="F598" s="91"/>
      <c r="G598" s="91"/>
      <c r="H598" s="91"/>
      <c r="I598" s="92"/>
      <c r="J598" s="91">
        <v>28062230</v>
      </c>
      <c r="K598" s="93" t="s">
        <v>1141</v>
      </c>
      <c r="L598" s="91">
        <v>83</v>
      </c>
      <c r="M598" s="91">
        <v>0</v>
      </c>
      <c r="N598" s="288">
        <v>20.55744</v>
      </c>
      <c r="O598" s="91"/>
      <c r="P598" s="288"/>
      <c r="Q598" s="91"/>
      <c r="R598" s="288"/>
      <c r="S598" s="92"/>
      <c r="T598" s="91"/>
      <c r="U598" s="180"/>
      <c r="V598" s="201" t="s">
        <v>4787</v>
      </c>
      <c r="W598" s="130">
        <v>1</v>
      </c>
      <c r="X598" s="93"/>
      <c r="Y598" s="168" t="s">
        <v>4789</v>
      </c>
      <c r="Z598" s="168" t="s">
        <v>4854</v>
      </c>
      <c r="AA598" s="202" t="s">
        <v>4789</v>
      </c>
    </row>
    <row r="599" spans="1:27" x14ac:dyDescent="0.3">
      <c r="A599" s="91">
        <v>40307255</v>
      </c>
      <c r="B599" s="93" t="s">
        <v>1142</v>
      </c>
      <c r="C599" s="289">
        <v>18.576000000000001</v>
      </c>
      <c r="D599" s="94" t="s">
        <v>441</v>
      </c>
      <c r="E599" s="94">
        <v>2.1869999999999998</v>
      </c>
      <c r="F599" s="95"/>
      <c r="G599" s="95"/>
      <c r="H599" s="95"/>
      <c r="I599" s="96"/>
      <c r="J599" s="95">
        <v>28062400</v>
      </c>
      <c r="K599" s="89" t="s">
        <v>1143</v>
      </c>
      <c r="L599" s="95">
        <v>75</v>
      </c>
      <c r="M599" s="95">
        <v>0</v>
      </c>
      <c r="N599" s="289">
        <v>18.576000000000001</v>
      </c>
      <c r="O599" s="95"/>
      <c r="P599" s="289"/>
      <c r="Q599" s="95"/>
      <c r="R599" s="289"/>
      <c r="S599" s="96"/>
      <c r="T599" s="95"/>
      <c r="U599" s="181"/>
      <c r="V599" s="201" t="s">
        <v>4787</v>
      </c>
      <c r="W599" s="130">
        <v>5</v>
      </c>
      <c r="X599" s="93"/>
      <c r="Y599" s="168" t="s">
        <v>4789</v>
      </c>
      <c r="Z599" s="168" t="s">
        <v>4854</v>
      </c>
      <c r="AA599" s="202" t="s">
        <v>4789</v>
      </c>
    </row>
    <row r="600" spans="1:27" x14ac:dyDescent="0.3">
      <c r="A600" s="91">
        <v>40307263</v>
      </c>
      <c r="B600" s="93" t="s">
        <v>1144</v>
      </c>
      <c r="C600" s="288">
        <v>22.786559999999998</v>
      </c>
      <c r="D600" s="90" t="s">
        <v>441</v>
      </c>
      <c r="E600" s="90">
        <v>1.8</v>
      </c>
      <c r="F600" s="91"/>
      <c r="G600" s="91"/>
      <c r="H600" s="91"/>
      <c r="I600" s="92"/>
      <c r="J600" s="91">
        <v>28062418</v>
      </c>
      <c r="K600" s="93" t="s">
        <v>1145</v>
      </c>
      <c r="L600" s="91">
        <v>92</v>
      </c>
      <c r="M600" s="91">
        <v>0</v>
      </c>
      <c r="N600" s="288">
        <v>22.786559999999998</v>
      </c>
      <c r="O600" s="91"/>
      <c r="P600" s="288"/>
      <c r="Q600" s="91"/>
      <c r="R600" s="288"/>
      <c r="S600" s="92"/>
      <c r="T600" s="91"/>
      <c r="U600" s="180"/>
      <c r="V600" s="201" t="s">
        <v>4787</v>
      </c>
      <c r="W600" s="130">
        <v>10</v>
      </c>
      <c r="X600" s="93"/>
      <c r="Y600" s="168" t="s">
        <v>4789</v>
      </c>
      <c r="Z600" s="168" t="s">
        <v>4854</v>
      </c>
      <c r="AA600" s="202" t="s">
        <v>4789</v>
      </c>
    </row>
    <row r="601" spans="1:27" x14ac:dyDescent="0.3">
      <c r="A601" s="91">
        <v>40307271</v>
      </c>
      <c r="B601" s="93" t="s">
        <v>1146</v>
      </c>
      <c r="C601" s="288">
        <v>17.337600000000002</v>
      </c>
      <c r="D601" s="90" t="s">
        <v>430</v>
      </c>
      <c r="E601" s="90">
        <v>2.0409999999999999</v>
      </c>
      <c r="F601" s="91"/>
      <c r="G601" s="91"/>
      <c r="H601" s="91"/>
      <c r="I601" s="92"/>
      <c r="J601" s="91">
        <v>28060601</v>
      </c>
      <c r="K601" s="93" t="s">
        <v>1147</v>
      </c>
      <c r="L601" s="91">
        <v>70</v>
      </c>
      <c r="M601" s="91">
        <v>0</v>
      </c>
      <c r="N601" s="288">
        <v>17.337600000000002</v>
      </c>
      <c r="O601" s="91"/>
      <c r="P601" s="288"/>
      <c r="Q601" s="91"/>
      <c r="R601" s="288"/>
      <c r="S601" s="92"/>
      <c r="T601" s="91"/>
      <c r="U601" s="180"/>
      <c r="V601" s="201" t="s">
        <v>4787</v>
      </c>
      <c r="W601" s="130">
        <v>1</v>
      </c>
      <c r="X601" s="93"/>
      <c r="Y601" s="168" t="s">
        <v>4789</v>
      </c>
      <c r="Z601" s="168" t="s">
        <v>4854</v>
      </c>
      <c r="AA601" s="202" t="s">
        <v>4789</v>
      </c>
    </row>
    <row r="602" spans="1:27" x14ac:dyDescent="0.3">
      <c r="A602" s="278">
        <v>40307280</v>
      </c>
      <c r="B602" s="279" t="s">
        <v>1148</v>
      </c>
      <c r="C602" s="289">
        <v>12.384</v>
      </c>
      <c r="D602" s="94" t="s">
        <v>430</v>
      </c>
      <c r="E602" s="94">
        <v>1.17</v>
      </c>
      <c r="F602" s="95"/>
      <c r="G602" s="95"/>
      <c r="H602" s="95"/>
      <c r="I602" s="96"/>
      <c r="J602" s="95">
        <v>28060610</v>
      </c>
      <c r="K602" s="89" t="s">
        <v>1149</v>
      </c>
      <c r="L602" s="95">
        <v>50</v>
      </c>
      <c r="M602" s="95">
        <v>0</v>
      </c>
      <c r="N602" s="289">
        <v>12.384</v>
      </c>
      <c r="O602" s="95"/>
      <c r="P602" s="289"/>
      <c r="Q602" s="95"/>
      <c r="R602" s="289"/>
      <c r="S602" s="96"/>
      <c r="T602" s="95"/>
      <c r="U602" s="181"/>
      <c r="V602" s="201" t="s">
        <v>4787</v>
      </c>
      <c r="W602" s="130">
        <v>1</v>
      </c>
      <c r="X602" s="93"/>
      <c r="Y602" s="168" t="s">
        <v>4789</v>
      </c>
      <c r="Z602" s="168" t="s">
        <v>4854</v>
      </c>
      <c r="AA602" s="202" t="s">
        <v>4789</v>
      </c>
    </row>
    <row r="603" spans="1:27" s="116" customFormat="1" ht="24" x14ac:dyDescent="0.3">
      <c r="A603" s="91">
        <v>40307298</v>
      </c>
      <c r="B603" s="93" t="s">
        <v>1150</v>
      </c>
      <c r="C603" s="289">
        <v>30.96</v>
      </c>
      <c r="D603" s="94" t="s">
        <v>438</v>
      </c>
      <c r="E603" s="94">
        <v>4.7969999999999997</v>
      </c>
      <c r="F603" s="95"/>
      <c r="G603" s="95"/>
      <c r="H603" s="95"/>
      <c r="I603" s="96"/>
      <c r="J603" s="95">
        <v>28062248</v>
      </c>
      <c r="K603" s="89" t="s">
        <v>1151</v>
      </c>
      <c r="L603" s="95">
        <v>125</v>
      </c>
      <c r="M603" s="95">
        <v>0</v>
      </c>
      <c r="N603" s="289">
        <v>30.96</v>
      </c>
      <c r="O603" s="95"/>
      <c r="P603" s="289"/>
      <c r="Q603" s="95"/>
      <c r="R603" s="289"/>
      <c r="S603" s="96"/>
      <c r="T603" s="95"/>
      <c r="U603" s="181"/>
      <c r="V603" s="201" t="s">
        <v>4787</v>
      </c>
      <c r="W603" s="130">
        <v>4</v>
      </c>
      <c r="X603" s="93"/>
      <c r="Y603" s="168" t="s">
        <v>4789</v>
      </c>
      <c r="Z603" s="168" t="s">
        <v>4854</v>
      </c>
      <c r="AA603" s="202" t="s">
        <v>4789</v>
      </c>
    </row>
    <row r="604" spans="1:27" s="116" customFormat="1" x14ac:dyDescent="0.3">
      <c r="A604" s="91">
        <v>40307301</v>
      </c>
      <c r="B604" s="93" t="s">
        <v>1152</v>
      </c>
      <c r="C604" s="289">
        <v>10.8</v>
      </c>
      <c r="D604" s="94" t="s">
        <v>430</v>
      </c>
      <c r="E604" s="94">
        <v>1.17</v>
      </c>
      <c r="F604" s="95"/>
      <c r="G604" s="95"/>
      <c r="H604" s="95"/>
      <c r="I604" s="96"/>
      <c r="J604" s="95">
        <v>40307301</v>
      </c>
      <c r="K604" s="89" t="s">
        <v>1152</v>
      </c>
      <c r="L604" s="95">
        <v>45</v>
      </c>
      <c r="M604" s="95">
        <v>0</v>
      </c>
      <c r="N604" s="289">
        <v>10.8</v>
      </c>
      <c r="O604" s="95">
        <v>0.3</v>
      </c>
      <c r="P604" s="289">
        <v>7.0000000000000007E-2</v>
      </c>
      <c r="Q604" s="95">
        <v>44.7</v>
      </c>
      <c r="R604" s="289">
        <v>10.73</v>
      </c>
      <c r="S604" s="96"/>
      <c r="T604" s="95"/>
      <c r="U604" s="181"/>
      <c r="V604" s="201" t="s">
        <v>4787</v>
      </c>
      <c r="W604" s="130">
        <v>1</v>
      </c>
      <c r="X604" s="93"/>
      <c r="Y604" s="168" t="s">
        <v>4789</v>
      </c>
      <c r="Z604" s="168" t="s">
        <v>4854</v>
      </c>
      <c r="AA604" s="202" t="s">
        <v>4789</v>
      </c>
    </row>
    <row r="605" spans="1:27" ht="24" x14ac:dyDescent="0.3">
      <c r="A605" s="95">
        <v>40307336</v>
      </c>
      <c r="B605" s="89" t="s">
        <v>1153</v>
      </c>
      <c r="C605" s="289">
        <v>29.721599999999999</v>
      </c>
      <c r="D605" s="94" t="s">
        <v>651</v>
      </c>
      <c r="E605" s="94">
        <v>12.167999999999999</v>
      </c>
      <c r="F605" s="95"/>
      <c r="G605" s="95"/>
      <c r="H605" s="95"/>
      <c r="I605" s="96"/>
      <c r="J605" s="95">
        <v>28060636</v>
      </c>
      <c r="K605" s="89" t="s">
        <v>1154</v>
      </c>
      <c r="L605" s="95">
        <v>120</v>
      </c>
      <c r="M605" s="95">
        <v>0</v>
      </c>
      <c r="N605" s="289">
        <v>29.721599999999999</v>
      </c>
      <c r="O605" s="95"/>
      <c r="P605" s="289"/>
      <c r="Q605" s="95"/>
      <c r="R605" s="289"/>
      <c r="S605" s="96"/>
      <c r="T605" s="95"/>
      <c r="U605" s="181"/>
      <c r="V605" s="201" t="s">
        <v>4787</v>
      </c>
      <c r="W605" s="130">
        <v>1</v>
      </c>
      <c r="X605" s="93"/>
      <c r="Y605" s="168" t="s">
        <v>4789</v>
      </c>
      <c r="Z605" s="168" t="s">
        <v>4854</v>
      </c>
      <c r="AA605" s="202" t="s">
        <v>4789</v>
      </c>
    </row>
    <row r="606" spans="1:27" x14ac:dyDescent="0.3">
      <c r="A606" s="278">
        <v>40307344</v>
      </c>
      <c r="B606" s="279" t="s">
        <v>1155</v>
      </c>
      <c r="C606" s="289">
        <v>12.384</v>
      </c>
      <c r="D606" s="94" t="s">
        <v>441</v>
      </c>
      <c r="E606" s="94">
        <v>2.484</v>
      </c>
      <c r="F606" s="95"/>
      <c r="G606" s="95"/>
      <c r="H606" s="95"/>
      <c r="I606" s="96"/>
      <c r="J606" s="95">
        <v>28060660</v>
      </c>
      <c r="K606" s="89" t="s">
        <v>1156</v>
      </c>
      <c r="L606" s="95">
        <v>50</v>
      </c>
      <c r="M606" s="95">
        <v>0</v>
      </c>
      <c r="N606" s="289">
        <v>12.384</v>
      </c>
      <c r="O606" s="95"/>
      <c r="P606" s="289"/>
      <c r="Q606" s="95"/>
      <c r="R606" s="289"/>
      <c r="S606" s="96"/>
      <c r="T606" s="95"/>
      <c r="U606" s="181"/>
      <c r="V606" s="201" t="s">
        <v>4787</v>
      </c>
      <c r="W606" s="130">
        <v>1</v>
      </c>
      <c r="X606" s="93"/>
      <c r="Y606" s="168" t="s">
        <v>4789</v>
      </c>
      <c r="Z606" s="168" t="s">
        <v>4854</v>
      </c>
      <c r="AA606" s="202" t="s">
        <v>4789</v>
      </c>
    </row>
    <row r="607" spans="1:27" ht="24" x14ac:dyDescent="0.3">
      <c r="A607" s="91">
        <v>40307352</v>
      </c>
      <c r="B607" s="93" t="s">
        <v>1157</v>
      </c>
      <c r="C607" s="289">
        <v>6.72</v>
      </c>
      <c r="D607" s="94" t="s">
        <v>441</v>
      </c>
      <c r="E607" s="94">
        <v>0.69299999999999995</v>
      </c>
      <c r="F607" s="95"/>
      <c r="G607" s="95"/>
      <c r="H607" s="95"/>
      <c r="I607" s="96"/>
      <c r="J607" s="95">
        <v>40307352</v>
      </c>
      <c r="K607" s="89" t="s">
        <v>1157</v>
      </c>
      <c r="L607" s="95">
        <v>28</v>
      </c>
      <c r="M607" s="95">
        <v>0</v>
      </c>
      <c r="N607" s="289">
        <v>6.72</v>
      </c>
      <c r="O607" s="95">
        <v>1</v>
      </c>
      <c r="P607" s="289">
        <v>0.24</v>
      </c>
      <c r="Q607" s="95">
        <v>27</v>
      </c>
      <c r="R607" s="289">
        <v>6.48</v>
      </c>
      <c r="S607" s="96"/>
      <c r="T607" s="95"/>
      <c r="U607" s="181"/>
      <c r="V607" s="201" t="s">
        <v>4787</v>
      </c>
      <c r="W607" s="130">
        <v>1</v>
      </c>
      <c r="X607" s="93"/>
      <c r="Y607" s="168" t="s">
        <v>4789</v>
      </c>
      <c r="Z607" s="168" t="s">
        <v>4854</v>
      </c>
      <c r="AA607" s="202" t="s">
        <v>4789</v>
      </c>
    </row>
    <row r="608" spans="1:27" ht="24" x14ac:dyDescent="0.3">
      <c r="A608" s="91">
        <v>40307387</v>
      </c>
      <c r="B608" s="93" t="s">
        <v>1158</v>
      </c>
      <c r="C608" s="289">
        <v>57.709439999999994</v>
      </c>
      <c r="D608" s="94" t="s">
        <v>419</v>
      </c>
      <c r="E608" s="94">
        <v>5.0940000000000003</v>
      </c>
      <c r="F608" s="95"/>
      <c r="G608" s="95"/>
      <c r="H608" s="95"/>
      <c r="I608" s="96"/>
      <c r="J608" s="95">
        <v>28062264</v>
      </c>
      <c r="K608" s="89" t="s">
        <v>1159</v>
      </c>
      <c r="L608" s="95">
        <v>233</v>
      </c>
      <c r="M608" s="95">
        <v>0</v>
      </c>
      <c r="N608" s="289">
        <v>57.709439999999994</v>
      </c>
      <c r="O608" s="95"/>
      <c r="P608" s="289"/>
      <c r="Q608" s="95"/>
      <c r="R608" s="289"/>
      <c r="S608" s="96"/>
      <c r="T608" s="95"/>
      <c r="U608" s="181"/>
      <c r="V608" s="201" t="s">
        <v>4787</v>
      </c>
      <c r="W608" s="130">
        <v>2</v>
      </c>
      <c r="X608" s="93"/>
      <c r="Y608" s="168" t="s">
        <v>4789</v>
      </c>
      <c r="Z608" s="168" t="s">
        <v>4854</v>
      </c>
      <c r="AA608" s="202" t="s">
        <v>4789</v>
      </c>
    </row>
    <row r="609" spans="1:27" ht="24" x14ac:dyDescent="0.3">
      <c r="A609" s="95">
        <v>40307395</v>
      </c>
      <c r="B609" s="89" t="s">
        <v>1160</v>
      </c>
      <c r="C609" s="289">
        <v>7.4303999999999997</v>
      </c>
      <c r="D609" s="94" t="s">
        <v>441</v>
      </c>
      <c r="E609" s="94">
        <v>1.8</v>
      </c>
      <c r="F609" s="95"/>
      <c r="G609" s="95"/>
      <c r="H609" s="95"/>
      <c r="I609" s="96"/>
      <c r="J609" s="95">
        <v>28060695</v>
      </c>
      <c r="K609" s="89" t="s">
        <v>1161</v>
      </c>
      <c r="L609" s="95">
        <v>30</v>
      </c>
      <c r="M609" s="95">
        <v>0</v>
      </c>
      <c r="N609" s="289">
        <v>7.4303999999999997</v>
      </c>
      <c r="O609" s="95"/>
      <c r="P609" s="289"/>
      <c r="Q609" s="95"/>
      <c r="R609" s="289"/>
      <c r="S609" s="96"/>
      <c r="T609" s="95"/>
      <c r="U609" s="181"/>
      <c r="V609" s="201" t="s">
        <v>4787</v>
      </c>
      <c r="W609" s="130">
        <v>2</v>
      </c>
      <c r="X609" s="93"/>
      <c r="Y609" s="168" t="s">
        <v>4789</v>
      </c>
      <c r="Z609" s="168" t="s">
        <v>4854</v>
      </c>
      <c r="AA609" s="202" t="s">
        <v>4789</v>
      </c>
    </row>
    <row r="610" spans="1:27" x14ac:dyDescent="0.3">
      <c r="A610" s="278">
        <v>40307409</v>
      </c>
      <c r="B610" s="279" t="s">
        <v>1162</v>
      </c>
      <c r="C610" s="289">
        <v>16.594559999999998</v>
      </c>
      <c r="D610" s="94" t="s">
        <v>441</v>
      </c>
      <c r="E610" s="94">
        <v>2.1869999999999998</v>
      </c>
      <c r="F610" s="95"/>
      <c r="G610" s="95"/>
      <c r="H610" s="95"/>
      <c r="I610" s="96"/>
      <c r="J610" s="95">
        <v>28062272</v>
      </c>
      <c r="K610" s="89" t="s">
        <v>1163</v>
      </c>
      <c r="L610" s="95">
        <v>67</v>
      </c>
      <c r="M610" s="95">
        <v>0</v>
      </c>
      <c r="N610" s="289">
        <v>16.594559999999998</v>
      </c>
      <c r="O610" s="95"/>
      <c r="P610" s="289"/>
      <c r="Q610" s="95"/>
      <c r="R610" s="289"/>
      <c r="S610" s="96"/>
      <c r="T610" s="95"/>
      <c r="U610" s="181"/>
      <c r="V610" s="201" t="s">
        <v>4787</v>
      </c>
      <c r="W610" s="130">
        <v>1</v>
      </c>
      <c r="X610" s="93"/>
      <c r="Y610" s="168" t="s">
        <v>4789</v>
      </c>
      <c r="Z610" s="168" t="s">
        <v>4854</v>
      </c>
      <c r="AA610" s="202" t="s">
        <v>4789</v>
      </c>
    </row>
    <row r="611" spans="1:27" x14ac:dyDescent="0.3">
      <c r="A611" s="91">
        <v>40307417</v>
      </c>
      <c r="B611" s="93" t="s">
        <v>1164</v>
      </c>
      <c r="C611" s="289">
        <v>20.55744</v>
      </c>
      <c r="D611" s="94" t="s">
        <v>441</v>
      </c>
      <c r="E611" s="94">
        <v>2.484</v>
      </c>
      <c r="F611" s="95"/>
      <c r="G611" s="95"/>
      <c r="H611" s="95"/>
      <c r="I611" s="96"/>
      <c r="J611" s="95">
        <v>28062280</v>
      </c>
      <c r="K611" s="89" t="s">
        <v>1165</v>
      </c>
      <c r="L611" s="95">
        <v>83</v>
      </c>
      <c r="M611" s="95">
        <v>0</v>
      </c>
      <c r="N611" s="289">
        <v>20.55744</v>
      </c>
      <c r="O611" s="95"/>
      <c r="P611" s="289"/>
      <c r="Q611" s="95"/>
      <c r="R611" s="289"/>
      <c r="S611" s="96"/>
      <c r="T611" s="95"/>
      <c r="U611" s="181"/>
      <c r="V611" s="201" t="s">
        <v>4787</v>
      </c>
      <c r="W611" s="130">
        <v>1</v>
      </c>
      <c r="X611" s="93"/>
      <c r="Y611" s="168" t="s">
        <v>4789</v>
      </c>
      <c r="Z611" s="168" t="s">
        <v>4854</v>
      </c>
      <c r="AA611" s="202" t="s">
        <v>4789</v>
      </c>
    </row>
    <row r="612" spans="1:27" ht="24" x14ac:dyDescent="0.3">
      <c r="A612" s="91">
        <v>40307425</v>
      </c>
      <c r="B612" s="93" t="s">
        <v>1166</v>
      </c>
      <c r="C612" s="289">
        <v>8.1734399999999994</v>
      </c>
      <c r="D612" s="94" t="s">
        <v>441</v>
      </c>
      <c r="E612" s="94">
        <v>1.8</v>
      </c>
      <c r="F612" s="95"/>
      <c r="G612" s="95"/>
      <c r="H612" s="95"/>
      <c r="I612" s="96"/>
      <c r="J612" s="95">
        <v>28060709</v>
      </c>
      <c r="K612" s="89" t="s">
        <v>1167</v>
      </c>
      <c r="L612" s="95">
        <v>33</v>
      </c>
      <c r="M612" s="95">
        <v>0</v>
      </c>
      <c r="N612" s="289">
        <v>8.1734399999999994</v>
      </c>
      <c r="O612" s="95"/>
      <c r="P612" s="289"/>
      <c r="Q612" s="95"/>
      <c r="R612" s="289"/>
      <c r="S612" s="96"/>
      <c r="T612" s="95"/>
      <c r="U612" s="181"/>
      <c r="V612" s="201" t="s">
        <v>4787</v>
      </c>
      <c r="W612" s="130">
        <v>1</v>
      </c>
      <c r="X612" s="93"/>
      <c r="Y612" s="168" t="s">
        <v>4789</v>
      </c>
      <c r="Z612" s="168" t="s">
        <v>4854</v>
      </c>
      <c r="AA612" s="202" t="s">
        <v>4789</v>
      </c>
    </row>
    <row r="613" spans="1:27" ht="24" x14ac:dyDescent="0.3">
      <c r="A613" s="95">
        <v>40307433</v>
      </c>
      <c r="B613" s="89" t="s">
        <v>1168</v>
      </c>
      <c r="C613" s="289">
        <v>49.536000000000001</v>
      </c>
      <c r="D613" s="94" t="s">
        <v>419</v>
      </c>
      <c r="E613" s="94">
        <v>3.6</v>
      </c>
      <c r="F613" s="95"/>
      <c r="G613" s="95"/>
      <c r="H613" s="95"/>
      <c r="I613" s="96"/>
      <c r="J613" s="95">
        <v>28060733</v>
      </c>
      <c r="K613" s="89" t="s">
        <v>1169</v>
      </c>
      <c r="L613" s="95">
        <v>200</v>
      </c>
      <c r="M613" s="95">
        <v>0</v>
      </c>
      <c r="N613" s="289">
        <v>49.536000000000001</v>
      </c>
      <c r="O613" s="95"/>
      <c r="P613" s="289"/>
      <c r="Q613" s="95"/>
      <c r="R613" s="289"/>
      <c r="S613" s="96"/>
      <c r="T613" s="95"/>
      <c r="U613" s="181"/>
      <c r="V613" s="201" t="s">
        <v>4787</v>
      </c>
      <c r="W613" s="130">
        <v>1</v>
      </c>
      <c r="X613" s="93"/>
      <c r="Y613" s="168" t="s">
        <v>4789</v>
      </c>
      <c r="Z613" s="168" t="s">
        <v>4854</v>
      </c>
      <c r="AA613" s="202" t="s">
        <v>4789</v>
      </c>
    </row>
    <row r="614" spans="1:27" ht="24" x14ac:dyDescent="0.3">
      <c r="A614" s="278">
        <v>40307441</v>
      </c>
      <c r="B614" s="279" t="s">
        <v>1170</v>
      </c>
      <c r="C614" s="289">
        <v>49.536000000000001</v>
      </c>
      <c r="D614" s="94" t="s">
        <v>419</v>
      </c>
      <c r="E614" s="94">
        <v>3.6</v>
      </c>
      <c r="F614" s="95"/>
      <c r="G614" s="95"/>
      <c r="H614" s="95"/>
      <c r="I614" s="96"/>
      <c r="J614" s="95">
        <v>28060741</v>
      </c>
      <c r="K614" s="89" t="s">
        <v>1171</v>
      </c>
      <c r="L614" s="95">
        <v>200</v>
      </c>
      <c r="M614" s="95">
        <v>0</v>
      </c>
      <c r="N614" s="289">
        <v>49.536000000000001</v>
      </c>
      <c r="O614" s="95"/>
      <c r="P614" s="289"/>
      <c r="Q614" s="95"/>
      <c r="R614" s="289"/>
      <c r="S614" s="96"/>
      <c r="T614" s="95"/>
      <c r="U614" s="181"/>
      <c r="V614" s="201" t="s">
        <v>4787</v>
      </c>
      <c r="W614" s="130">
        <v>1</v>
      </c>
      <c r="X614" s="93"/>
      <c r="Y614" s="168" t="s">
        <v>4789</v>
      </c>
      <c r="Z614" s="168" t="s">
        <v>4854</v>
      </c>
      <c r="AA614" s="202" t="s">
        <v>4789</v>
      </c>
    </row>
    <row r="615" spans="1:27" x14ac:dyDescent="0.3">
      <c r="A615" s="91">
        <v>40307450</v>
      </c>
      <c r="B615" s="93" t="s">
        <v>1172</v>
      </c>
      <c r="C615" s="289">
        <v>9.9071999999999996</v>
      </c>
      <c r="D615" s="94" t="s">
        <v>441</v>
      </c>
      <c r="E615" s="94">
        <v>1.8</v>
      </c>
      <c r="F615" s="95"/>
      <c r="G615" s="95"/>
      <c r="H615" s="95"/>
      <c r="I615" s="96"/>
      <c r="J615" s="95">
        <v>28060750</v>
      </c>
      <c r="K615" s="89" t="s">
        <v>1173</v>
      </c>
      <c r="L615" s="95">
        <v>40</v>
      </c>
      <c r="M615" s="95">
        <v>0</v>
      </c>
      <c r="N615" s="289">
        <v>9.9071999999999996</v>
      </c>
      <c r="O615" s="95"/>
      <c r="P615" s="289"/>
      <c r="Q615" s="95"/>
      <c r="R615" s="289"/>
      <c r="S615" s="96"/>
      <c r="T615" s="95"/>
      <c r="U615" s="181"/>
      <c r="V615" s="201" t="s">
        <v>4787</v>
      </c>
      <c r="W615" s="130">
        <v>1</v>
      </c>
      <c r="X615" s="93"/>
      <c r="Y615" s="168" t="s">
        <v>4789</v>
      </c>
      <c r="Z615" s="168" t="s">
        <v>4854</v>
      </c>
      <c r="AA615" s="202" t="s">
        <v>4789</v>
      </c>
    </row>
    <row r="616" spans="1:27" x14ac:dyDescent="0.3">
      <c r="A616" s="91">
        <v>40307468</v>
      </c>
      <c r="B616" s="93" t="s">
        <v>1174</v>
      </c>
      <c r="C616" s="289">
        <v>44.5824</v>
      </c>
      <c r="D616" s="94" t="s">
        <v>419</v>
      </c>
      <c r="E616" s="94">
        <v>3.294</v>
      </c>
      <c r="F616" s="95"/>
      <c r="G616" s="95"/>
      <c r="H616" s="95"/>
      <c r="I616" s="96"/>
      <c r="J616" s="95">
        <v>28061713</v>
      </c>
      <c r="K616" s="89" t="s">
        <v>1175</v>
      </c>
      <c r="L616" s="95">
        <v>180</v>
      </c>
      <c r="M616" s="95">
        <v>0</v>
      </c>
      <c r="N616" s="289">
        <v>44.5824</v>
      </c>
      <c r="O616" s="95"/>
      <c r="P616" s="289"/>
      <c r="Q616" s="95"/>
      <c r="R616" s="289"/>
      <c r="S616" s="96"/>
      <c r="T616" s="95"/>
      <c r="U616" s="181"/>
      <c r="V616" s="201" t="s">
        <v>4787</v>
      </c>
      <c r="W616" s="130">
        <v>1</v>
      </c>
      <c r="X616" s="93"/>
      <c r="Y616" s="168" t="s">
        <v>4789</v>
      </c>
      <c r="Z616" s="168" t="s">
        <v>4854</v>
      </c>
      <c r="AA616" s="202" t="s">
        <v>4789</v>
      </c>
    </row>
    <row r="617" spans="1:27" x14ac:dyDescent="0.3">
      <c r="A617" s="95">
        <v>40307476</v>
      </c>
      <c r="B617" s="89" t="s">
        <v>1176</v>
      </c>
      <c r="C617" s="289">
        <v>44.5824</v>
      </c>
      <c r="D617" s="94" t="s">
        <v>419</v>
      </c>
      <c r="E617" s="94">
        <v>3.294</v>
      </c>
      <c r="F617" s="95"/>
      <c r="G617" s="95"/>
      <c r="H617" s="95"/>
      <c r="I617" s="96"/>
      <c r="J617" s="95">
        <v>28061713</v>
      </c>
      <c r="K617" s="89" t="s">
        <v>1175</v>
      </c>
      <c r="L617" s="95">
        <v>180</v>
      </c>
      <c r="M617" s="95">
        <v>0</v>
      </c>
      <c r="N617" s="289">
        <v>44.5824</v>
      </c>
      <c r="O617" s="95"/>
      <c r="P617" s="289"/>
      <c r="Q617" s="95"/>
      <c r="R617" s="289"/>
      <c r="S617" s="96"/>
      <c r="T617" s="95"/>
      <c r="U617" s="181"/>
      <c r="V617" s="201" t="s">
        <v>4787</v>
      </c>
      <c r="W617" s="130">
        <v>1</v>
      </c>
      <c r="X617" s="93"/>
      <c r="Y617" s="168" t="s">
        <v>4789</v>
      </c>
      <c r="Z617" s="168" t="s">
        <v>4854</v>
      </c>
      <c r="AA617" s="202" t="s">
        <v>4789</v>
      </c>
    </row>
    <row r="618" spans="1:27" x14ac:dyDescent="0.3">
      <c r="A618" s="278">
        <v>40307484</v>
      </c>
      <c r="B618" s="279" t="s">
        <v>1177</v>
      </c>
      <c r="C618" s="289">
        <v>7.4303999999999997</v>
      </c>
      <c r="D618" s="94" t="s">
        <v>441</v>
      </c>
      <c r="E618" s="94">
        <v>1.8</v>
      </c>
      <c r="F618" s="95"/>
      <c r="G618" s="95"/>
      <c r="H618" s="95"/>
      <c r="I618" s="96"/>
      <c r="J618" s="95">
        <v>28060768</v>
      </c>
      <c r="K618" s="89" t="s">
        <v>1178</v>
      </c>
      <c r="L618" s="95">
        <v>30</v>
      </c>
      <c r="M618" s="95">
        <v>0</v>
      </c>
      <c r="N618" s="289">
        <v>7.4303999999999997</v>
      </c>
      <c r="O618" s="95"/>
      <c r="P618" s="289"/>
      <c r="Q618" s="95"/>
      <c r="R618" s="289"/>
      <c r="S618" s="96"/>
      <c r="T618" s="95"/>
      <c r="U618" s="181"/>
      <c r="V618" s="201" t="s">
        <v>4787</v>
      </c>
      <c r="W618" s="130">
        <v>1</v>
      </c>
      <c r="X618" s="93"/>
      <c r="Y618" s="168" t="s">
        <v>4789</v>
      </c>
      <c r="Z618" s="168" t="s">
        <v>4854</v>
      </c>
      <c r="AA618" s="202" t="s">
        <v>4789</v>
      </c>
    </row>
    <row r="619" spans="1:27" x14ac:dyDescent="0.3">
      <c r="A619" s="91">
        <v>40307492</v>
      </c>
      <c r="B619" s="93" t="s">
        <v>1179</v>
      </c>
      <c r="C619" s="289">
        <v>7.4303999999999997</v>
      </c>
      <c r="D619" s="94" t="s">
        <v>441</v>
      </c>
      <c r="E619" s="94">
        <v>2.1869999999999998</v>
      </c>
      <c r="F619" s="95"/>
      <c r="G619" s="95"/>
      <c r="H619" s="95"/>
      <c r="I619" s="96"/>
      <c r="J619" s="95">
        <v>28060768</v>
      </c>
      <c r="K619" s="89" t="s">
        <v>1178</v>
      </c>
      <c r="L619" s="95">
        <v>30</v>
      </c>
      <c r="M619" s="95">
        <v>0</v>
      </c>
      <c r="N619" s="289">
        <v>7.4303999999999997</v>
      </c>
      <c r="O619" s="95"/>
      <c r="P619" s="289"/>
      <c r="Q619" s="95"/>
      <c r="R619" s="289"/>
      <c r="S619" s="96"/>
      <c r="T619" s="95"/>
      <c r="U619" s="181"/>
      <c r="V619" s="201" t="s">
        <v>4787</v>
      </c>
      <c r="W619" s="130">
        <v>1</v>
      </c>
      <c r="X619" s="93"/>
      <c r="Y619" s="168" t="s">
        <v>4789</v>
      </c>
      <c r="Z619" s="168" t="s">
        <v>4854</v>
      </c>
      <c r="AA619" s="202" t="s">
        <v>4789</v>
      </c>
    </row>
    <row r="620" spans="1:27" ht="24" x14ac:dyDescent="0.3">
      <c r="A620" s="91">
        <v>40307522</v>
      </c>
      <c r="B620" s="93" t="s">
        <v>1180</v>
      </c>
      <c r="C620" s="289">
        <v>16.594559999999998</v>
      </c>
      <c r="D620" s="94" t="s">
        <v>419</v>
      </c>
      <c r="E620" s="94">
        <v>4.05</v>
      </c>
      <c r="F620" s="95"/>
      <c r="G620" s="95"/>
      <c r="H620" s="95"/>
      <c r="I620" s="96"/>
      <c r="J620" s="95">
        <v>28062299</v>
      </c>
      <c r="K620" s="89" t="s">
        <v>1181</v>
      </c>
      <c r="L620" s="95">
        <v>67</v>
      </c>
      <c r="M620" s="95">
        <v>0</v>
      </c>
      <c r="N620" s="289">
        <v>16.594559999999998</v>
      </c>
      <c r="O620" s="95"/>
      <c r="P620" s="289"/>
      <c r="Q620" s="95"/>
      <c r="R620" s="289"/>
      <c r="S620" s="96"/>
      <c r="T620" s="95"/>
      <c r="U620" s="181"/>
      <c r="V620" s="201" t="s">
        <v>4787</v>
      </c>
      <c r="W620" s="130">
        <v>1</v>
      </c>
      <c r="X620" s="93"/>
      <c r="Y620" s="168" t="s">
        <v>4789</v>
      </c>
      <c r="Z620" s="168" t="s">
        <v>4854</v>
      </c>
      <c r="AA620" s="202" t="s">
        <v>4789</v>
      </c>
    </row>
    <row r="621" spans="1:27" ht="24" x14ac:dyDescent="0.3">
      <c r="A621" s="95">
        <v>40307530</v>
      </c>
      <c r="B621" s="89" t="s">
        <v>1182</v>
      </c>
      <c r="C621" s="289">
        <v>24.768000000000001</v>
      </c>
      <c r="D621" s="94" t="s">
        <v>438</v>
      </c>
      <c r="E621" s="94">
        <v>4.7969999999999997</v>
      </c>
      <c r="F621" s="95"/>
      <c r="G621" s="95"/>
      <c r="H621" s="95"/>
      <c r="I621" s="96"/>
      <c r="J621" s="95">
        <v>28062302</v>
      </c>
      <c r="K621" s="89" t="s">
        <v>1183</v>
      </c>
      <c r="L621" s="95">
        <v>100</v>
      </c>
      <c r="M621" s="95">
        <v>0</v>
      </c>
      <c r="N621" s="289">
        <v>24.768000000000001</v>
      </c>
      <c r="O621" s="95"/>
      <c r="P621" s="289"/>
      <c r="Q621" s="95"/>
      <c r="R621" s="289"/>
      <c r="S621" s="96"/>
      <c r="T621" s="95"/>
      <c r="U621" s="181"/>
      <c r="V621" s="201" t="s">
        <v>4787</v>
      </c>
      <c r="W621" s="130">
        <v>1</v>
      </c>
      <c r="X621" s="93"/>
      <c r="Y621" s="168" t="s">
        <v>4789</v>
      </c>
      <c r="Z621" s="168" t="s">
        <v>4854</v>
      </c>
      <c r="AA621" s="202" t="s">
        <v>4789</v>
      </c>
    </row>
    <row r="622" spans="1:27" ht="24" x14ac:dyDescent="0.3">
      <c r="A622" s="278">
        <v>40307565</v>
      </c>
      <c r="B622" s="279" t="s">
        <v>1184</v>
      </c>
      <c r="C622" s="289">
        <v>37.152000000000001</v>
      </c>
      <c r="D622" s="94" t="s">
        <v>441</v>
      </c>
      <c r="E622" s="94">
        <v>1.8</v>
      </c>
      <c r="F622" s="95"/>
      <c r="G622" s="95"/>
      <c r="H622" s="95"/>
      <c r="I622" s="96"/>
      <c r="J622" s="95">
        <v>28061357</v>
      </c>
      <c r="K622" s="89" t="s">
        <v>1185</v>
      </c>
      <c r="L622" s="95">
        <v>150</v>
      </c>
      <c r="M622" s="95">
        <v>0</v>
      </c>
      <c r="N622" s="289">
        <v>37.152000000000001</v>
      </c>
      <c r="O622" s="95"/>
      <c r="P622" s="289"/>
      <c r="Q622" s="95"/>
      <c r="R622" s="289"/>
      <c r="S622" s="96"/>
      <c r="T622" s="95"/>
      <c r="U622" s="181"/>
      <c r="V622" s="201" t="s">
        <v>4787</v>
      </c>
      <c r="W622" s="130">
        <v>1</v>
      </c>
      <c r="X622" s="93"/>
      <c r="Y622" s="168" t="s">
        <v>4789</v>
      </c>
      <c r="Z622" s="168" t="s">
        <v>4854</v>
      </c>
      <c r="AA622" s="202" t="s">
        <v>4789</v>
      </c>
    </row>
    <row r="623" spans="1:27" ht="24" x14ac:dyDescent="0.3">
      <c r="A623" s="91">
        <v>40307573</v>
      </c>
      <c r="B623" s="93" t="s">
        <v>1186</v>
      </c>
      <c r="C623" s="289">
        <v>37.152000000000001</v>
      </c>
      <c r="D623" s="94" t="s">
        <v>441</v>
      </c>
      <c r="E623" s="94">
        <v>2.1869999999999998</v>
      </c>
      <c r="F623" s="95"/>
      <c r="G623" s="95"/>
      <c r="H623" s="95"/>
      <c r="I623" s="96"/>
      <c r="J623" s="95">
        <v>28061357</v>
      </c>
      <c r="K623" s="89" t="s">
        <v>1185</v>
      </c>
      <c r="L623" s="95">
        <v>150</v>
      </c>
      <c r="M623" s="95">
        <v>0</v>
      </c>
      <c r="N623" s="289">
        <v>37.152000000000001</v>
      </c>
      <c r="O623" s="95"/>
      <c r="P623" s="289"/>
      <c r="Q623" s="95"/>
      <c r="R623" s="289"/>
      <c r="S623" s="96"/>
      <c r="T623" s="95"/>
      <c r="U623" s="181"/>
      <c r="V623" s="201" t="s">
        <v>4787</v>
      </c>
      <c r="W623" s="130">
        <v>1</v>
      </c>
      <c r="X623" s="93"/>
      <c r="Y623" s="168" t="s">
        <v>4789</v>
      </c>
      <c r="Z623" s="168" t="s">
        <v>4854</v>
      </c>
      <c r="AA623" s="202" t="s">
        <v>4789</v>
      </c>
    </row>
    <row r="624" spans="1:27" ht="24" x14ac:dyDescent="0.3">
      <c r="A624" s="91">
        <v>40307581</v>
      </c>
      <c r="B624" s="93" t="s">
        <v>1187</v>
      </c>
      <c r="C624" s="289">
        <v>37.152000000000001</v>
      </c>
      <c r="D624" s="94" t="s">
        <v>441</v>
      </c>
      <c r="E624" s="94">
        <v>2.484</v>
      </c>
      <c r="F624" s="95"/>
      <c r="G624" s="95"/>
      <c r="H624" s="95"/>
      <c r="I624" s="96"/>
      <c r="J624" s="95">
        <v>28061357</v>
      </c>
      <c r="K624" s="89" t="s">
        <v>1185</v>
      </c>
      <c r="L624" s="95">
        <v>150</v>
      </c>
      <c r="M624" s="95">
        <v>0</v>
      </c>
      <c r="N624" s="289">
        <v>37.152000000000001</v>
      </c>
      <c r="O624" s="95"/>
      <c r="P624" s="289"/>
      <c r="Q624" s="95"/>
      <c r="R624" s="289"/>
      <c r="S624" s="96"/>
      <c r="T624" s="95"/>
      <c r="U624" s="181"/>
      <c r="V624" s="201" t="s">
        <v>4787</v>
      </c>
      <c r="W624" s="130">
        <v>1</v>
      </c>
      <c r="X624" s="93"/>
      <c r="Y624" s="168" t="s">
        <v>4789</v>
      </c>
      <c r="Z624" s="168" t="s">
        <v>4854</v>
      </c>
      <c r="AA624" s="202" t="s">
        <v>4789</v>
      </c>
    </row>
    <row r="625" spans="1:27" ht="24" x14ac:dyDescent="0.3">
      <c r="A625" s="95">
        <v>40307603</v>
      </c>
      <c r="B625" s="89" t="s">
        <v>1188</v>
      </c>
      <c r="C625" s="289">
        <v>62.64</v>
      </c>
      <c r="D625" s="94" t="s">
        <v>433</v>
      </c>
      <c r="E625" s="94">
        <v>6.2910000000000004</v>
      </c>
      <c r="F625" s="95"/>
      <c r="G625" s="95"/>
      <c r="H625" s="95"/>
      <c r="I625" s="96"/>
      <c r="J625" s="95">
        <v>40307603</v>
      </c>
      <c r="K625" s="89" t="s">
        <v>1188</v>
      </c>
      <c r="L625" s="95">
        <v>261</v>
      </c>
      <c r="M625" s="95">
        <v>0</v>
      </c>
      <c r="N625" s="289">
        <v>62.64</v>
      </c>
      <c r="O625" s="95">
        <v>20</v>
      </c>
      <c r="P625" s="289">
        <v>4.8</v>
      </c>
      <c r="Q625" s="95">
        <v>241</v>
      </c>
      <c r="R625" s="289">
        <v>57.84</v>
      </c>
      <c r="S625" s="96"/>
      <c r="T625" s="95"/>
      <c r="U625" s="181"/>
      <c r="V625" s="201" t="s">
        <v>4787</v>
      </c>
      <c r="W625" s="130">
        <v>2</v>
      </c>
      <c r="X625" s="93"/>
      <c r="Y625" s="168" t="s">
        <v>4789</v>
      </c>
      <c r="Z625" s="168" t="s">
        <v>4854</v>
      </c>
      <c r="AA625" s="202" t="s">
        <v>4789</v>
      </c>
    </row>
    <row r="626" spans="1:27" ht="24" x14ac:dyDescent="0.3">
      <c r="A626" s="278">
        <v>40307611</v>
      </c>
      <c r="B626" s="279" t="s">
        <v>1189</v>
      </c>
      <c r="C626" s="289">
        <v>53.04</v>
      </c>
      <c r="D626" s="94" t="s">
        <v>438</v>
      </c>
      <c r="E626" s="94">
        <v>5.58</v>
      </c>
      <c r="F626" s="95"/>
      <c r="G626" s="95"/>
      <c r="H626" s="95"/>
      <c r="I626" s="96"/>
      <c r="J626" s="95">
        <v>40307611</v>
      </c>
      <c r="K626" s="89" t="s">
        <v>1189</v>
      </c>
      <c r="L626" s="95">
        <f>N626/0.24</f>
        <v>221</v>
      </c>
      <c r="M626" s="95">
        <v>0</v>
      </c>
      <c r="N626" s="289">
        <v>53.04</v>
      </c>
      <c r="O626" s="95">
        <v>7</v>
      </c>
      <c r="P626" s="289">
        <v>1.68</v>
      </c>
      <c r="Q626" s="95">
        <v>214</v>
      </c>
      <c r="R626" s="289">
        <v>51.36</v>
      </c>
      <c r="S626" s="96"/>
      <c r="T626" s="95"/>
      <c r="U626" s="181"/>
      <c r="V626" s="201" t="s">
        <v>4787</v>
      </c>
      <c r="W626" s="130">
        <v>2</v>
      </c>
      <c r="X626" s="93"/>
      <c r="Y626" s="168" t="s">
        <v>4789</v>
      </c>
      <c r="Z626" s="168" t="s">
        <v>4854</v>
      </c>
      <c r="AA626" s="202" t="s">
        <v>4789</v>
      </c>
    </row>
    <row r="627" spans="1:27" x14ac:dyDescent="0.3">
      <c r="A627" s="91">
        <v>40307620</v>
      </c>
      <c r="B627" s="93" t="s">
        <v>1190</v>
      </c>
      <c r="C627" s="289">
        <v>363.24</v>
      </c>
      <c r="D627" s="94" t="s">
        <v>433</v>
      </c>
      <c r="E627" s="94">
        <v>38.960999999999999</v>
      </c>
      <c r="F627" s="95"/>
      <c r="G627" s="95"/>
      <c r="H627" s="95"/>
      <c r="I627" s="96"/>
      <c r="J627" s="95">
        <v>40307620</v>
      </c>
      <c r="K627" s="89" t="s">
        <v>1190</v>
      </c>
      <c r="L627" s="95">
        <v>1513</v>
      </c>
      <c r="M627" s="95">
        <v>0</v>
      </c>
      <c r="N627" s="289">
        <v>363.24</v>
      </c>
      <c r="O627" s="95">
        <v>20</v>
      </c>
      <c r="P627" s="289">
        <v>4.8</v>
      </c>
      <c r="Q627" s="95">
        <v>1493</v>
      </c>
      <c r="R627" s="289">
        <v>358.44</v>
      </c>
      <c r="S627" s="96"/>
      <c r="T627" s="95"/>
      <c r="U627" s="181"/>
      <c r="V627" s="201" t="s">
        <v>4787</v>
      </c>
      <c r="W627" s="130">
        <v>1</v>
      </c>
      <c r="X627" s="93"/>
      <c r="Y627" s="168" t="s">
        <v>4789</v>
      </c>
      <c r="Z627" s="168" t="s">
        <v>4854</v>
      </c>
      <c r="AA627" s="202" t="s">
        <v>4789</v>
      </c>
    </row>
    <row r="628" spans="1:27" x14ac:dyDescent="0.3">
      <c r="A628" s="91">
        <v>40307638</v>
      </c>
      <c r="B628" s="93" t="s">
        <v>1191</v>
      </c>
      <c r="C628" s="289">
        <v>4.9535999999999998</v>
      </c>
      <c r="D628" s="94" t="s">
        <v>441</v>
      </c>
      <c r="E628" s="94">
        <v>0.72</v>
      </c>
      <c r="F628" s="95"/>
      <c r="G628" s="95"/>
      <c r="H628" s="95"/>
      <c r="I628" s="96"/>
      <c r="J628" s="95">
        <v>28060849</v>
      </c>
      <c r="K628" s="89" t="s">
        <v>1192</v>
      </c>
      <c r="L628" s="95">
        <v>20</v>
      </c>
      <c r="M628" s="95">
        <v>0</v>
      </c>
      <c r="N628" s="289">
        <v>4.9535999999999998</v>
      </c>
      <c r="O628" s="95"/>
      <c r="P628" s="289"/>
      <c r="Q628" s="95"/>
      <c r="R628" s="289"/>
      <c r="S628" s="96"/>
      <c r="T628" s="95"/>
      <c r="U628" s="181"/>
      <c r="V628" s="201" t="s">
        <v>4787</v>
      </c>
      <c r="W628" s="130">
        <v>1</v>
      </c>
      <c r="X628" s="93"/>
      <c r="Y628" s="168" t="s">
        <v>4789</v>
      </c>
      <c r="Z628" s="168" t="s">
        <v>4854</v>
      </c>
      <c r="AA628" s="202" t="s">
        <v>4789</v>
      </c>
    </row>
    <row r="629" spans="1:27" x14ac:dyDescent="0.3">
      <c r="A629" s="95">
        <v>40307689</v>
      </c>
      <c r="B629" s="89" t="s">
        <v>1193</v>
      </c>
      <c r="C629" s="289">
        <v>15.356159999999999</v>
      </c>
      <c r="D629" s="94" t="s">
        <v>438</v>
      </c>
      <c r="E629" s="94">
        <v>6.8940000000000001</v>
      </c>
      <c r="F629" s="95"/>
      <c r="G629" s="95"/>
      <c r="H629" s="95"/>
      <c r="I629" s="96"/>
      <c r="J629" s="95">
        <v>28062582</v>
      </c>
      <c r="K629" s="89" t="s">
        <v>1194</v>
      </c>
      <c r="L629" s="95">
        <v>62</v>
      </c>
      <c r="M629" s="95">
        <v>0</v>
      </c>
      <c r="N629" s="289">
        <v>15.356159999999999</v>
      </c>
      <c r="O629" s="95"/>
      <c r="P629" s="289"/>
      <c r="Q629" s="95"/>
      <c r="R629" s="289"/>
      <c r="S629" s="96"/>
      <c r="T629" s="95"/>
      <c r="U629" s="181"/>
      <c r="V629" s="201" t="s">
        <v>4787</v>
      </c>
      <c r="W629" s="130">
        <v>1</v>
      </c>
      <c r="X629" s="93"/>
      <c r="Y629" s="168" t="s">
        <v>4789</v>
      </c>
      <c r="Z629" s="168" t="s">
        <v>4854</v>
      </c>
      <c r="AA629" s="202" t="s">
        <v>4789</v>
      </c>
    </row>
    <row r="630" spans="1:27" x14ac:dyDescent="0.3">
      <c r="A630" s="278">
        <v>40307697</v>
      </c>
      <c r="B630" s="279" t="s">
        <v>1195</v>
      </c>
      <c r="C630" s="289">
        <v>14.860799999999999</v>
      </c>
      <c r="D630" s="94" t="s">
        <v>430</v>
      </c>
      <c r="E630" s="94">
        <v>1.8</v>
      </c>
      <c r="F630" s="95"/>
      <c r="G630" s="95"/>
      <c r="H630" s="95"/>
      <c r="I630" s="96"/>
      <c r="J630" s="95">
        <v>28060911</v>
      </c>
      <c r="K630" s="89" t="s">
        <v>1196</v>
      </c>
      <c r="L630" s="95">
        <v>60</v>
      </c>
      <c r="M630" s="95">
        <v>0</v>
      </c>
      <c r="N630" s="289">
        <v>14.860799999999999</v>
      </c>
      <c r="O630" s="95"/>
      <c r="P630" s="289"/>
      <c r="Q630" s="95"/>
      <c r="R630" s="289"/>
      <c r="S630" s="96"/>
      <c r="T630" s="95"/>
      <c r="U630" s="181"/>
      <c r="V630" s="201" t="s">
        <v>4787</v>
      </c>
      <c r="W630" s="130">
        <v>1</v>
      </c>
      <c r="X630" s="93"/>
      <c r="Y630" s="168" t="s">
        <v>4789</v>
      </c>
      <c r="Z630" s="168" t="s">
        <v>4854</v>
      </c>
      <c r="AA630" s="202" t="s">
        <v>4789</v>
      </c>
    </row>
    <row r="631" spans="1:27" x14ac:dyDescent="0.3">
      <c r="A631" s="91">
        <v>40307700</v>
      </c>
      <c r="B631" s="93" t="s">
        <v>1197</v>
      </c>
      <c r="C631" s="289">
        <v>29.721599999999999</v>
      </c>
      <c r="D631" s="94" t="s">
        <v>430</v>
      </c>
      <c r="E631" s="94">
        <v>2.1869999999999998</v>
      </c>
      <c r="F631" s="95"/>
      <c r="G631" s="95"/>
      <c r="H631" s="95"/>
      <c r="I631" s="96"/>
      <c r="J631" s="95">
        <v>28060903</v>
      </c>
      <c r="K631" s="89" t="s">
        <v>1198</v>
      </c>
      <c r="L631" s="95">
        <v>120</v>
      </c>
      <c r="M631" s="95">
        <v>0</v>
      </c>
      <c r="N631" s="289">
        <v>29.721599999999999</v>
      </c>
      <c r="O631" s="95"/>
      <c r="P631" s="289"/>
      <c r="Q631" s="95"/>
      <c r="R631" s="289"/>
      <c r="S631" s="96"/>
      <c r="T631" s="95"/>
      <c r="U631" s="181"/>
      <c r="V631" s="201" t="s">
        <v>4787</v>
      </c>
      <c r="W631" s="130">
        <v>1</v>
      </c>
      <c r="X631" s="93"/>
      <c r="Y631" s="168" t="s">
        <v>4789</v>
      </c>
      <c r="Z631" s="168" t="s">
        <v>4854</v>
      </c>
      <c r="AA631" s="202" t="s">
        <v>4789</v>
      </c>
    </row>
    <row r="632" spans="1:27" x14ac:dyDescent="0.3">
      <c r="A632" s="91">
        <v>40307719</v>
      </c>
      <c r="B632" s="93" t="s">
        <v>1199</v>
      </c>
      <c r="C632" s="289">
        <v>6.68736</v>
      </c>
      <c r="D632" s="94" t="s">
        <v>430</v>
      </c>
      <c r="E632" s="94">
        <v>1.17</v>
      </c>
      <c r="F632" s="95"/>
      <c r="G632" s="95"/>
      <c r="H632" s="95"/>
      <c r="I632" s="96"/>
      <c r="J632" s="95">
        <v>28060946</v>
      </c>
      <c r="K632" s="89" t="s">
        <v>1200</v>
      </c>
      <c r="L632" s="95">
        <v>27</v>
      </c>
      <c r="M632" s="95">
        <v>0</v>
      </c>
      <c r="N632" s="289">
        <v>6.68736</v>
      </c>
      <c r="O632" s="95"/>
      <c r="P632" s="289"/>
      <c r="Q632" s="95"/>
      <c r="R632" s="289"/>
      <c r="S632" s="96"/>
      <c r="T632" s="95"/>
      <c r="U632" s="181"/>
      <c r="V632" s="201" t="s">
        <v>4787</v>
      </c>
      <c r="W632" s="130">
        <v>1</v>
      </c>
      <c r="X632" s="93"/>
      <c r="Y632" s="168" t="s">
        <v>4789</v>
      </c>
      <c r="Z632" s="168" t="s">
        <v>4854</v>
      </c>
      <c r="AA632" s="202" t="s">
        <v>4789</v>
      </c>
    </row>
    <row r="633" spans="1:27" x14ac:dyDescent="0.3">
      <c r="A633" s="95">
        <v>40307727</v>
      </c>
      <c r="B633" s="89" t="s">
        <v>1201</v>
      </c>
      <c r="C633" s="289">
        <v>13.2</v>
      </c>
      <c r="D633" s="94" t="s">
        <v>441</v>
      </c>
      <c r="E633" s="94">
        <v>1.413</v>
      </c>
      <c r="F633" s="95"/>
      <c r="G633" s="95"/>
      <c r="H633" s="95"/>
      <c r="I633" s="96"/>
      <c r="J633" s="95">
        <v>40307727</v>
      </c>
      <c r="K633" s="89" t="s">
        <v>1201</v>
      </c>
      <c r="L633" s="95">
        <v>55</v>
      </c>
      <c r="M633" s="95">
        <v>0</v>
      </c>
      <c r="N633" s="289">
        <v>13.2</v>
      </c>
      <c r="O633" s="95">
        <v>1</v>
      </c>
      <c r="P633" s="289">
        <v>0.24</v>
      </c>
      <c r="Q633" s="95">
        <v>54</v>
      </c>
      <c r="R633" s="289">
        <v>12.96</v>
      </c>
      <c r="S633" s="96"/>
      <c r="T633" s="95"/>
      <c r="U633" s="181"/>
      <c r="V633" s="201" t="s">
        <v>4787</v>
      </c>
      <c r="W633" s="130">
        <v>1</v>
      </c>
      <c r="X633" s="93"/>
      <c r="Y633" s="168" t="s">
        <v>4789</v>
      </c>
      <c r="Z633" s="168" t="s">
        <v>4854</v>
      </c>
      <c r="AA633" s="202" t="s">
        <v>4789</v>
      </c>
    </row>
    <row r="634" spans="1:27" x14ac:dyDescent="0.3">
      <c r="A634" s="278">
        <v>40307735</v>
      </c>
      <c r="B634" s="279" t="s">
        <v>1202</v>
      </c>
      <c r="C634" s="289">
        <v>7.4303999999999997</v>
      </c>
      <c r="D634" s="94" t="s">
        <v>430</v>
      </c>
      <c r="E634" s="94">
        <v>1.17</v>
      </c>
      <c r="F634" s="95"/>
      <c r="G634" s="95"/>
      <c r="H634" s="95"/>
      <c r="I634" s="96"/>
      <c r="J634" s="95">
        <v>28060520</v>
      </c>
      <c r="K634" s="89" t="s">
        <v>1203</v>
      </c>
      <c r="L634" s="95">
        <v>30</v>
      </c>
      <c r="M634" s="95">
        <v>0</v>
      </c>
      <c r="N634" s="289">
        <v>7.4303999999999997</v>
      </c>
      <c r="O634" s="95"/>
      <c r="P634" s="289"/>
      <c r="Q634" s="95"/>
      <c r="R634" s="289"/>
      <c r="S634" s="96"/>
      <c r="T634" s="95"/>
      <c r="U634" s="181"/>
      <c r="V634" s="201" t="s">
        <v>4787</v>
      </c>
      <c r="W634" s="130">
        <v>1</v>
      </c>
      <c r="X634" s="93"/>
      <c r="Y634" s="168" t="s">
        <v>4789</v>
      </c>
      <c r="Z634" s="168" t="s">
        <v>4854</v>
      </c>
      <c r="AA634" s="202" t="s">
        <v>4789</v>
      </c>
    </row>
    <row r="635" spans="1:27" x14ac:dyDescent="0.3">
      <c r="A635" s="91">
        <v>40307743</v>
      </c>
      <c r="B635" s="93" t="s">
        <v>1204</v>
      </c>
      <c r="C635" s="289">
        <v>10.402560000000001</v>
      </c>
      <c r="D635" s="94" t="s">
        <v>441</v>
      </c>
      <c r="E635" s="94">
        <v>1.413</v>
      </c>
      <c r="F635" s="95"/>
      <c r="G635" s="95"/>
      <c r="H635" s="95"/>
      <c r="I635" s="96"/>
      <c r="J635" s="95">
        <v>28062345</v>
      </c>
      <c r="K635" s="89" t="s">
        <v>1205</v>
      </c>
      <c r="L635" s="95">
        <v>42</v>
      </c>
      <c r="M635" s="95">
        <v>0</v>
      </c>
      <c r="N635" s="289">
        <v>10.402560000000001</v>
      </c>
      <c r="O635" s="95"/>
      <c r="P635" s="289"/>
      <c r="Q635" s="95"/>
      <c r="R635" s="289"/>
      <c r="S635" s="96"/>
      <c r="T635" s="95"/>
      <c r="U635" s="181"/>
      <c r="V635" s="201" t="s">
        <v>4787</v>
      </c>
      <c r="W635" s="130">
        <v>1</v>
      </c>
      <c r="X635" s="93"/>
      <c r="Y635" s="168" t="s">
        <v>4789</v>
      </c>
      <c r="Z635" s="168" t="s">
        <v>4854</v>
      </c>
      <c r="AA635" s="202" t="s">
        <v>4789</v>
      </c>
    </row>
    <row r="636" spans="1:27" x14ac:dyDescent="0.3">
      <c r="A636" s="91">
        <v>40307751</v>
      </c>
      <c r="B636" s="93" t="s">
        <v>1206</v>
      </c>
      <c r="C636" s="289">
        <v>6.68736</v>
      </c>
      <c r="D636" s="94" t="s">
        <v>430</v>
      </c>
      <c r="E636" s="94">
        <v>1.17</v>
      </c>
      <c r="F636" s="95"/>
      <c r="G636" s="95"/>
      <c r="H636" s="95"/>
      <c r="I636" s="96"/>
      <c r="J636" s="95">
        <v>28060989</v>
      </c>
      <c r="K636" s="89" t="s">
        <v>1207</v>
      </c>
      <c r="L636" s="95">
        <v>27</v>
      </c>
      <c r="M636" s="95">
        <v>0</v>
      </c>
      <c r="N636" s="289">
        <v>6.68736</v>
      </c>
      <c r="O636" s="95"/>
      <c r="P636" s="289"/>
      <c r="Q636" s="95"/>
      <c r="R636" s="289"/>
      <c r="S636" s="96"/>
      <c r="T636" s="95"/>
      <c r="U636" s="181"/>
      <c r="V636" s="201" t="s">
        <v>4787</v>
      </c>
      <c r="W636" s="130">
        <v>1</v>
      </c>
      <c r="X636" s="93"/>
      <c r="Y636" s="168" t="s">
        <v>4789</v>
      </c>
      <c r="Z636" s="168" t="s">
        <v>4854</v>
      </c>
      <c r="AA636" s="202" t="s">
        <v>4789</v>
      </c>
    </row>
    <row r="637" spans="1:27" ht="24" x14ac:dyDescent="0.3">
      <c r="A637" s="95">
        <v>40307760</v>
      </c>
      <c r="B637" s="89" t="s">
        <v>1208</v>
      </c>
      <c r="C637" s="289">
        <v>4.9535999999999998</v>
      </c>
      <c r="D637" s="94" t="s">
        <v>441</v>
      </c>
      <c r="E637" s="94">
        <v>0.72</v>
      </c>
      <c r="F637" s="95"/>
      <c r="G637" s="95"/>
      <c r="H637" s="95"/>
      <c r="I637" s="96"/>
      <c r="J637" s="95">
        <v>28061004</v>
      </c>
      <c r="K637" s="89" t="s">
        <v>1209</v>
      </c>
      <c r="L637" s="95">
        <v>20</v>
      </c>
      <c r="M637" s="95">
        <v>0</v>
      </c>
      <c r="N637" s="289">
        <v>4.9535999999999998</v>
      </c>
      <c r="O637" s="95"/>
      <c r="P637" s="289"/>
      <c r="Q637" s="95"/>
      <c r="R637" s="289"/>
      <c r="S637" s="96"/>
      <c r="T637" s="95"/>
      <c r="U637" s="181"/>
      <c r="V637" s="201" t="s">
        <v>4787</v>
      </c>
      <c r="W637" s="130">
        <v>1</v>
      </c>
      <c r="X637" s="93"/>
      <c r="Y637" s="168" t="s">
        <v>4789</v>
      </c>
      <c r="Z637" s="168" t="s">
        <v>4854</v>
      </c>
      <c r="AA637" s="202" t="s">
        <v>4789</v>
      </c>
    </row>
    <row r="638" spans="1:27" x14ac:dyDescent="0.3">
      <c r="A638" s="278">
        <v>40307794</v>
      </c>
      <c r="B638" s="279" t="s">
        <v>1210</v>
      </c>
      <c r="C638" s="289">
        <v>14.860800000000001</v>
      </c>
      <c r="D638" s="94" t="s">
        <v>441</v>
      </c>
      <c r="E638" s="94">
        <v>1.8</v>
      </c>
      <c r="F638" s="95"/>
      <c r="G638" s="95"/>
      <c r="H638" s="95"/>
      <c r="I638" s="96"/>
      <c r="J638" s="95">
        <v>28061578</v>
      </c>
      <c r="K638" s="89" t="s">
        <v>1211</v>
      </c>
      <c r="L638" s="95">
        <v>60</v>
      </c>
      <c r="M638" s="95">
        <v>0</v>
      </c>
      <c r="N638" s="289">
        <v>14.860800000000001</v>
      </c>
      <c r="O638" s="95"/>
      <c r="P638" s="289"/>
      <c r="Q638" s="95"/>
      <c r="R638" s="289"/>
      <c r="S638" s="96"/>
      <c r="T638" s="95"/>
      <c r="U638" s="181"/>
      <c r="V638" s="201" t="s">
        <v>4787</v>
      </c>
      <c r="W638" s="130">
        <v>1</v>
      </c>
      <c r="X638" s="93"/>
      <c r="Y638" s="168" t="s">
        <v>4789</v>
      </c>
      <c r="Z638" s="168" t="s">
        <v>4854</v>
      </c>
      <c r="AA638" s="202" t="s">
        <v>4789</v>
      </c>
    </row>
    <row r="639" spans="1:27" x14ac:dyDescent="0.3">
      <c r="A639" s="91">
        <v>40307808</v>
      </c>
      <c r="B639" s="93" t="s">
        <v>1212</v>
      </c>
      <c r="C639" s="289">
        <v>14.860799999999999</v>
      </c>
      <c r="D639" s="94" t="s">
        <v>441</v>
      </c>
      <c r="E639" s="94">
        <v>2.1869999999999998</v>
      </c>
      <c r="F639" s="95"/>
      <c r="G639" s="95"/>
      <c r="H639" s="95"/>
      <c r="I639" s="96"/>
      <c r="J639" s="95">
        <v>28061578</v>
      </c>
      <c r="K639" s="89" t="s">
        <v>1213</v>
      </c>
      <c r="L639" s="95">
        <v>60</v>
      </c>
      <c r="M639" s="95">
        <v>0</v>
      </c>
      <c r="N639" s="289">
        <v>14.860799999999999</v>
      </c>
      <c r="O639" s="95"/>
      <c r="P639" s="289"/>
      <c r="Q639" s="95"/>
      <c r="R639" s="289"/>
      <c r="S639" s="96"/>
      <c r="T639" s="95"/>
      <c r="U639" s="181"/>
      <c r="V639" s="201" t="s">
        <v>4787</v>
      </c>
      <c r="W639" s="130">
        <v>1</v>
      </c>
      <c r="X639" s="93"/>
      <c r="Y639" s="168" t="s">
        <v>4789</v>
      </c>
      <c r="Z639" s="168" t="s">
        <v>4854</v>
      </c>
      <c r="AA639" s="202" t="s">
        <v>4789</v>
      </c>
    </row>
    <row r="640" spans="1:27" ht="24" x14ac:dyDescent="0.3">
      <c r="A640" s="91">
        <v>40307824</v>
      </c>
      <c r="B640" s="93" t="s">
        <v>1214</v>
      </c>
      <c r="C640" s="289">
        <v>14.860799999999999</v>
      </c>
      <c r="D640" s="94" t="s">
        <v>430</v>
      </c>
      <c r="E640" s="94">
        <v>1.8</v>
      </c>
      <c r="F640" s="95"/>
      <c r="G640" s="95"/>
      <c r="H640" s="95"/>
      <c r="I640" s="96"/>
      <c r="J640" s="95">
        <v>28060962</v>
      </c>
      <c r="K640" s="89" t="s">
        <v>1215</v>
      </c>
      <c r="L640" s="95">
        <v>60</v>
      </c>
      <c r="M640" s="95">
        <v>0</v>
      </c>
      <c r="N640" s="289">
        <v>14.860799999999999</v>
      </c>
      <c r="O640" s="95"/>
      <c r="P640" s="289"/>
      <c r="Q640" s="95"/>
      <c r="R640" s="289"/>
      <c r="S640" s="96"/>
      <c r="T640" s="95"/>
      <c r="U640" s="181"/>
      <c r="V640" s="201" t="s">
        <v>4787</v>
      </c>
      <c r="W640" s="130">
        <v>1</v>
      </c>
      <c r="X640" s="93"/>
      <c r="Y640" s="168" t="s">
        <v>4789</v>
      </c>
      <c r="Z640" s="168" t="s">
        <v>4854</v>
      </c>
      <c r="AA640" s="202" t="s">
        <v>4789</v>
      </c>
    </row>
    <row r="641" spans="1:27" x14ac:dyDescent="0.3">
      <c r="A641" s="95">
        <v>40307832</v>
      </c>
      <c r="B641" s="89" t="s">
        <v>1216</v>
      </c>
      <c r="C641" s="289">
        <v>19.814399999999999</v>
      </c>
      <c r="D641" s="94" t="s">
        <v>430</v>
      </c>
      <c r="E641" s="94">
        <v>2.1869999999999998</v>
      </c>
      <c r="F641" s="95"/>
      <c r="G641" s="95"/>
      <c r="H641" s="95"/>
      <c r="I641" s="96"/>
      <c r="J641" s="95">
        <v>28061497</v>
      </c>
      <c r="K641" s="89" t="s">
        <v>1217</v>
      </c>
      <c r="L641" s="95">
        <v>80</v>
      </c>
      <c r="M641" s="95">
        <v>0</v>
      </c>
      <c r="N641" s="289">
        <v>19.814399999999999</v>
      </c>
      <c r="O641" s="95"/>
      <c r="P641" s="289"/>
      <c r="Q641" s="95"/>
      <c r="R641" s="289"/>
      <c r="S641" s="96"/>
      <c r="T641" s="95"/>
      <c r="U641" s="181"/>
      <c r="V641" s="201" t="s">
        <v>4787</v>
      </c>
      <c r="W641" s="130">
        <v>1</v>
      </c>
      <c r="X641" s="93"/>
      <c r="Y641" s="168" t="s">
        <v>4789</v>
      </c>
      <c r="Z641" s="168" t="s">
        <v>4854</v>
      </c>
      <c r="AA641" s="202" t="s">
        <v>4789</v>
      </c>
    </row>
    <row r="642" spans="1:27" x14ac:dyDescent="0.3">
      <c r="A642" s="278">
        <v>40307840</v>
      </c>
      <c r="B642" s="279" t="s">
        <v>1218</v>
      </c>
      <c r="C642" s="289">
        <v>4.9535999999999998</v>
      </c>
      <c r="D642" s="94" t="s">
        <v>441</v>
      </c>
      <c r="E642" s="94">
        <v>0.69299999999999995</v>
      </c>
      <c r="F642" s="95"/>
      <c r="G642" s="95"/>
      <c r="H642" s="95"/>
      <c r="I642" s="96"/>
      <c r="J642" s="95">
        <v>28100360</v>
      </c>
      <c r="K642" s="89" t="s">
        <v>1219</v>
      </c>
      <c r="L642" s="95">
        <v>20</v>
      </c>
      <c r="M642" s="95">
        <v>0</v>
      </c>
      <c r="N642" s="289">
        <v>4.9535999999999998</v>
      </c>
      <c r="O642" s="95"/>
      <c r="P642" s="289"/>
      <c r="Q642" s="95"/>
      <c r="R642" s="289"/>
      <c r="S642" s="96"/>
      <c r="T642" s="95"/>
      <c r="U642" s="181"/>
      <c r="V642" s="201" t="s">
        <v>4787</v>
      </c>
      <c r="W642" s="130">
        <v>1</v>
      </c>
      <c r="X642" s="93"/>
      <c r="Y642" s="168" t="s">
        <v>4789</v>
      </c>
      <c r="Z642" s="168" t="s">
        <v>4854</v>
      </c>
      <c r="AA642" s="202" t="s">
        <v>4789</v>
      </c>
    </row>
    <row r="643" spans="1:27" ht="24" x14ac:dyDescent="0.3">
      <c r="A643" s="91">
        <v>40307859</v>
      </c>
      <c r="B643" s="93" t="s">
        <v>1220</v>
      </c>
      <c r="C643" s="289">
        <v>37.152000000000001</v>
      </c>
      <c r="D643" s="94" t="s">
        <v>419</v>
      </c>
      <c r="E643" s="94">
        <v>4.05</v>
      </c>
      <c r="F643" s="95"/>
      <c r="G643" s="95"/>
      <c r="H643" s="95"/>
      <c r="I643" s="96"/>
      <c r="J643" s="95">
        <v>28061519</v>
      </c>
      <c r="K643" s="89" t="s">
        <v>1221</v>
      </c>
      <c r="L643" s="95">
        <v>150</v>
      </c>
      <c r="M643" s="95">
        <v>0</v>
      </c>
      <c r="N643" s="289">
        <v>37.152000000000001</v>
      </c>
      <c r="O643" s="95"/>
      <c r="P643" s="289"/>
      <c r="Q643" s="95"/>
      <c r="R643" s="289"/>
      <c r="S643" s="96"/>
      <c r="T643" s="95"/>
      <c r="U643" s="181"/>
      <c r="V643" s="201" t="s">
        <v>4787</v>
      </c>
      <c r="W643" s="130">
        <v>1</v>
      </c>
      <c r="X643" s="93"/>
      <c r="Y643" s="168" t="s">
        <v>4789</v>
      </c>
      <c r="Z643" s="168" t="s">
        <v>4854</v>
      </c>
      <c r="AA643" s="202" t="s">
        <v>4789</v>
      </c>
    </row>
    <row r="644" spans="1:27" ht="24" x14ac:dyDescent="0.3">
      <c r="A644" s="91">
        <v>40307867</v>
      </c>
      <c r="B644" s="93" t="s">
        <v>1222</v>
      </c>
      <c r="C644" s="289">
        <v>4.9535999999999998</v>
      </c>
      <c r="D644" s="94" t="s">
        <v>441</v>
      </c>
      <c r="E644" s="94">
        <v>0.72</v>
      </c>
      <c r="F644" s="95"/>
      <c r="G644" s="95"/>
      <c r="H644" s="95"/>
      <c r="I644" s="96"/>
      <c r="J644" s="95">
        <v>28061012</v>
      </c>
      <c r="K644" s="89" t="s">
        <v>1223</v>
      </c>
      <c r="L644" s="95">
        <v>20</v>
      </c>
      <c r="M644" s="95">
        <v>0</v>
      </c>
      <c r="N644" s="289">
        <v>4.9535999999999998</v>
      </c>
      <c r="O644" s="95"/>
      <c r="P644" s="289"/>
      <c r="Q644" s="95"/>
      <c r="R644" s="289"/>
      <c r="S644" s="96"/>
      <c r="T644" s="95"/>
      <c r="U644" s="181"/>
      <c r="V644" s="201" t="s">
        <v>4787</v>
      </c>
      <c r="W644" s="130">
        <v>1</v>
      </c>
      <c r="X644" s="93"/>
      <c r="Y644" s="168" t="s">
        <v>4789</v>
      </c>
      <c r="Z644" s="168" t="s">
        <v>4854</v>
      </c>
      <c r="AA644" s="202" t="s">
        <v>4789</v>
      </c>
    </row>
    <row r="645" spans="1:27" ht="24" x14ac:dyDescent="0.3">
      <c r="A645" s="95">
        <v>40307875</v>
      </c>
      <c r="B645" s="89" t="s">
        <v>1224</v>
      </c>
      <c r="C645" s="289">
        <v>173.376</v>
      </c>
      <c r="D645" s="90" t="s">
        <v>651</v>
      </c>
      <c r="E645" s="90">
        <v>15.587999999999999</v>
      </c>
      <c r="F645" s="91"/>
      <c r="G645" s="91"/>
      <c r="H645" s="91"/>
      <c r="I645" s="92"/>
      <c r="J645" s="91">
        <v>28061527</v>
      </c>
      <c r="K645" s="93" t="s">
        <v>1225</v>
      </c>
      <c r="L645" s="91">
        <v>700</v>
      </c>
      <c r="M645" s="91">
        <v>0</v>
      </c>
      <c r="N645" s="289">
        <v>173.376</v>
      </c>
      <c r="O645" s="91"/>
      <c r="P645" s="288"/>
      <c r="Q645" s="91"/>
      <c r="R645" s="288"/>
      <c r="S645" s="92"/>
      <c r="T645" s="91"/>
      <c r="U645" s="180"/>
      <c r="V645" s="201" t="s">
        <v>4787</v>
      </c>
      <c r="W645" s="130">
        <v>1</v>
      </c>
      <c r="X645" s="93"/>
      <c r="Y645" s="168" t="s">
        <v>4789</v>
      </c>
      <c r="Z645" s="168" t="s">
        <v>4854</v>
      </c>
      <c r="AA645" s="202" t="s">
        <v>4789</v>
      </c>
    </row>
    <row r="646" spans="1:27" ht="24" x14ac:dyDescent="0.3">
      <c r="A646" s="278">
        <v>40307883</v>
      </c>
      <c r="B646" s="279" t="s">
        <v>1226</v>
      </c>
      <c r="C646" s="289">
        <v>173.376</v>
      </c>
      <c r="D646" s="90" t="s">
        <v>651</v>
      </c>
      <c r="E646" s="90">
        <v>15.587999999999999</v>
      </c>
      <c r="F646" s="91"/>
      <c r="G646" s="91"/>
      <c r="H646" s="91"/>
      <c r="I646" s="92"/>
      <c r="J646" s="91">
        <v>28061527</v>
      </c>
      <c r="K646" s="93" t="s">
        <v>1227</v>
      </c>
      <c r="L646" s="91">
        <v>700</v>
      </c>
      <c r="M646" s="91">
        <v>0</v>
      </c>
      <c r="N646" s="289">
        <v>173.376</v>
      </c>
      <c r="O646" s="91"/>
      <c r="P646" s="288"/>
      <c r="Q646" s="91"/>
      <c r="R646" s="288"/>
      <c r="S646" s="92"/>
      <c r="T646" s="91"/>
      <c r="U646" s="180"/>
      <c r="V646" s="201" t="s">
        <v>4787</v>
      </c>
      <c r="W646" s="130">
        <v>1</v>
      </c>
      <c r="X646" s="93"/>
      <c r="Y646" s="168" t="s">
        <v>4789</v>
      </c>
      <c r="Z646" s="168" t="s">
        <v>4854</v>
      </c>
      <c r="AA646" s="202" t="s">
        <v>4789</v>
      </c>
    </row>
    <row r="647" spans="1:27" s="116" customFormat="1" ht="24" x14ac:dyDescent="0.3">
      <c r="A647" s="91">
        <v>40307905</v>
      </c>
      <c r="B647" s="93" t="s">
        <v>1228</v>
      </c>
      <c r="C647" s="289">
        <v>173.376</v>
      </c>
      <c r="D647" s="90" t="s">
        <v>419</v>
      </c>
      <c r="E647" s="90">
        <v>64.8</v>
      </c>
      <c r="F647" s="91"/>
      <c r="G647" s="91"/>
      <c r="H647" s="91"/>
      <c r="I647" s="92"/>
      <c r="J647" s="91">
        <v>28062426</v>
      </c>
      <c r="K647" s="93" t="s">
        <v>1229</v>
      </c>
      <c r="L647" s="91">
        <v>700</v>
      </c>
      <c r="M647" s="91">
        <v>0</v>
      </c>
      <c r="N647" s="289">
        <v>173.376</v>
      </c>
      <c r="O647" s="91"/>
      <c r="P647" s="288"/>
      <c r="Q647" s="91"/>
      <c r="R647" s="288"/>
      <c r="S647" s="92"/>
      <c r="T647" s="91"/>
      <c r="U647" s="180"/>
      <c r="V647" s="201" t="s">
        <v>4787</v>
      </c>
      <c r="W647" s="130">
        <v>1</v>
      </c>
      <c r="X647" s="93"/>
      <c r="Y647" s="168" t="s">
        <v>4789</v>
      </c>
      <c r="Z647" s="168" t="s">
        <v>4854</v>
      </c>
      <c r="AA647" s="202" t="s">
        <v>4789</v>
      </c>
    </row>
    <row r="648" spans="1:27" s="116" customFormat="1" ht="24" x14ac:dyDescent="0.3">
      <c r="A648" s="91">
        <v>40307948</v>
      </c>
      <c r="B648" s="93" t="s">
        <v>1230</v>
      </c>
      <c r="C648" s="289">
        <v>17.337600000000002</v>
      </c>
      <c r="D648" s="94" t="s">
        <v>441</v>
      </c>
      <c r="E648" s="94">
        <v>8.532</v>
      </c>
      <c r="F648" s="95"/>
      <c r="G648" s="95"/>
      <c r="H648" s="95"/>
      <c r="I648" s="96"/>
      <c r="J648" s="95">
        <v>28061101</v>
      </c>
      <c r="K648" s="89" t="s">
        <v>1231</v>
      </c>
      <c r="L648" s="95">
        <v>70</v>
      </c>
      <c r="M648" s="95">
        <v>0</v>
      </c>
      <c r="N648" s="289">
        <v>17.337600000000002</v>
      </c>
      <c r="O648" s="95"/>
      <c r="P648" s="289"/>
      <c r="Q648" s="95"/>
      <c r="R648" s="289"/>
      <c r="S648" s="96"/>
      <c r="T648" s="95"/>
      <c r="U648" s="181"/>
      <c r="V648" s="201" t="s">
        <v>4787</v>
      </c>
      <c r="W648" s="130">
        <v>1</v>
      </c>
      <c r="X648" s="93"/>
      <c r="Y648" s="168" t="s">
        <v>4789</v>
      </c>
      <c r="Z648" s="168" t="s">
        <v>4854</v>
      </c>
      <c r="AA648" s="202" t="s">
        <v>4789</v>
      </c>
    </row>
    <row r="649" spans="1:27" s="116" customFormat="1" x14ac:dyDescent="0.3">
      <c r="A649" s="95">
        <v>40307964</v>
      </c>
      <c r="B649" s="89" t="s">
        <v>1232</v>
      </c>
      <c r="C649" s="289">
        <v>14.36544</v>
      </c>
      <c r="D649" s="94" t="s">
        <v>441</v>
      </c>
      <c r="E649" s="94">
        <v>3.9870000000000001</v>
      </c>
      <c r="F649" s="95"/>
      <c r="G649" s="95"/>
      <c r="H649" s="95"/>
      <c r="I649" s="96"/>
      <c r="J649" s="95">
        <v>28062043</v>
      </c>
      <c r="K649" s="89" t="s">
        <v>1233</v>
      </c>
      <c r="L649" s="95">
        <v>58</v>
      </c>
      <c r="M649" s="95">
        <v>0</v>
      </c>
      <c r="N649" s="289">
        <v>14.36544</v>
      </c>
      <c r="O649" s="95"/>
      <c r="P649" s="289"/>
      <c r="Q649" s="95"/>
      <c r="R649" s="289"/>
      <c r="S649" s="96"/>
      <c r="T649" s="95"/>
      <c r="U649" s="181"/>
      <c r="V649" s="201" t="s">
        <v>4787</v>
      </c>
      <c r="W649" s="130">
        <v>1</v>
      </c>
      <c r="X649" s="93"/>
      <c r="Y649" s="168" t="s">
        <v>4789</v>
      </c>
      <c r="Z649" s="168" t="s">
        <v>4854</v>
      </c>
      <c r="AA649" s="202" t="s">
        <v>4789</v>
      </c>
    </row>
    <row r="650" spans="1:27" x14ac:dyDescent="0.3">
      <c r="A650" s="278">
        <v>40307972</v>
      </c>
      <c r="B650" s="279" t="s">
        <v>1234</v>
      </c>
      <c r="C650" s="289">
        <v>7.4304000000000006</v>
      </c>
      <c r="D650" s="94" t="s">
        <v>441</v>
      </c>
      <c r="E650" s="94">
        <v>1.8</v>
      </c>
      <c r="F650" s="95"/>
      <c r="G650" s="95"/>
      <c r="H650" s="95"/>
      <c r="I650" s="96"/>
      <c r="J650" s="95">
        <v>28060334</v>
      </c>
      <c r="K650" s="89" t="s">
        <v>1235</v>
      </c>
      <c r="L650" s="95">
        <v>30</v>
      </c>
      <c r="M650" s="95">
        <v>0</v>
      </c>
      <c r="N650" s="289">
        <v>7.4304000000000006</v>
      </c>
      <c r="O650" s="95"/>
      <c r="P650" s="289"/>
      <c r="Q650" s="95"/>
      <c r="R650" s="289"/>
      <c r="S650" s="96"/>
      <c r="T650" s="95"/>
      <c r="U650" s="181"/>
      <c r="V650" s="201" t="s">
        <v>4787</v>
      </c>
      <c r="W650" s="130">
        <v>1</v>
      </c>
      <c r="X650" s="93"/>
      <c r="Y650" s="168" t="s">
        <v>4789</v>
      </c>
      <c r="Z650" s="168" t="s">
        <v>4854</v>
      </c>
      <c r="AA650" s="202" t="s">
        <v>4789</v>
      </c>
    </row>
    <row r="651" spans="1:27" ht="24" x14ac:dyDescent="0.3">
      <c r="A651" s="91">
        <v>40307999</v>
      </c>
      <c r="B651" s="93" t="s">
        <v>1236</v>
      </c>
      <c r="C651" s="289">
        <v>14.36544</v>
      </c>
      <c r="D651" s="94" t="s">
        <v>430</v>
      </c>
      <c r="E651" s="94">
        <v>2.8260000000000001</v>
      </c>
      <c r="F651" s="95"/>
      <c r="G651" s="95"/>
      <c r="H651" s="95"/>
      <c r="I651" s="96"/>
      <c r="J651" s="95">
        <v>28062108</v>
      </c>
      <c r="K651" s="89" t="s">
        <v>1237</v>
      </c>
      <c r="L651" s="95">
        <v>58</v>
      </c>
      <c r="M651" s="95">
        <v>0</v>
      </c>
      <c r="N651" s="289">
        <v>14.36544</v>
      </c>
      <c r="O651" s="95"/>
      <c r="P651" s="289"/>
      <c r="Q651" s="95"/>
      <c r="R651" s="289"/>
      <c r="S651" s="96"/>
      <c r="T651" s="95"/>
      <c r="U651" s="181"/>
      <c r="V651" s="201" t="s">
        <v>4787</v>
      </c>
      <c r="W651" s="130">
        <v>3</v>
      </c>
      <c r="X651" s="93"/>
      <c r="Y651" s="168" t="s">
        <v>4789</v>
      </c>
      <c r="Z651" s="168" t="s">
        <v>4854</v>
      </c>
      <c r="AA651" s="202" t="s">
        <v>4789</v>
      </c>
    </row>
    <row r="652" spans="1:27" x14ac:dyDescent="0.3">
      <c r="A652" s="91">
        <v>40308014</v>
      </c>
      <c r="B652" s="93" t="s">
        <v>1238</v>
      </c>
      <c r="C652" s="289">
        <v>24.768000000000001</v>
      </c>
      <c r="D652" s="94" t="s">
        <v>441</v>
      </c>
      <c r="E652" s="94">
        <v>1.8</v>
      </c>
      <c r="F652" s="95"/>
      <c r="G652" s="95"/>
      <c r="H652" s="95"/>
      <c r="I652" s="96"/>
      <c r="J652" s="95">
        <v>28062116</v>
      </c>
      <c r="K652" s="89" t="s">
        <v>1239</v>
      </c>
      <c r="L652" s="95">
        <v>100</v>
      </c>
      <c r="M652" s="95">
        <v>0</v>
      </c>
      <c r="N652" s="289">
        <v>24.768000000000001</v>
      </c>
      <c r="O652" s="95"/>
      <c r="P652" s="289"/>
      <c r="Q652" s="95"/>
      <c r="R652" s="289"/>
      <c r="S652" s="96"/>
      <c r="T652" s="95"/>
      <c r="U652" s="181"/>
      <c r="V652" s="201" t="s">
        <v>4787</v>
      </c>
      <c r="W652" s="130">
        <v>1</v>
      </c>
      <c r="X652" s="93"/>
      <c r="Y652" s="168" t="s">
        <v>4789</v>
      </c>
      <c r="Z652" s="168" t="s">
        <v>4854</v>
      </c>
      <c r="AA652" s="202" t="s">
        <v>4789</v>
      </c>
    </row>
    <row r="653" spans="1:27" x14ac:dyDescent="0.3">
      <c r="A653" s="95">
        <v>40308022</v>
      </c>
      <c r="B653" s="89" t="s">
        <v>1240</v>
      </c>
      <c r="C653" s="289">
        <v>6.6873600000000009</v>
      </c>
      <c r="D653" s="94" t="s">
        <v>419</v>
      </c>
      <c r="E653" s="94">
        <v>3.2669999999999999</v>
      </c>
      <c r="F653" s="95"/>
      <c r="G653" s="95"/>
      <c r="H653" s="95"/>
      <c r="I653" s="96"/>
      <c r="J653" s="95">
        <v>28060440</v>
      </c>
      <c r="K653" s="89" t="s">
        <v>1240</v>
      </c>
      <c r="L653" s="95">
        <v>27</v>
      </c>
      <c r="M653" s="95">
        <v>0</v>
      </c>
      <c r="N653" s="289">
        <v>6.6873600000000009</v>
      </c>
      <c r="O653" s="95"/>
      <c r="P653" s="289"/>
      <c r="Q653" s="95"/>
      <c r="R653" s="289"/>
      <c r="S653" s="96"/>
      <c r="T653" s="95"/>
      <c r="U653" s="181"/>
      <c r="V653" s="201" t="s">
        <v>4787</v>
      </c>
      <c r="W653" s="130">
        <v>1</v>
      </c>
      <c r="X653" s="93"/>
      <c r="Y653" s="168" t="s">
        <v>4789</v>
      </c>
      <c r="Z653" s="168" t="s">
        <v>4854</v>
      </c>
      <c r="AA653" s="202" t="s">
        <v>4789</v>
      </c>
    </row>
    <row r="654" spans="1:27" ht="24" x14ac:dyDescent="0.3">
      <c r="A654" s="278">
        <v>40308030</v>
      </c>
      <c r="B654" s="279" t="s">
        <v>1241</v>
      </c>
      <c r="C654" s="289">
        <v>4.9535999999999998</v>
      </c>
      <c r="D654" s="94" t="s">
        <v>430</v>
      </c>
      <c r="E654" s="94">
        <v>1.17</v>
      </c>
      <c r="F654" s="95"/>
      <c r="G654" s="95"/>
      <c r="H654" s="95"/>
      <c r="I654" s="96"/>
      <c r="J654" s="95">
        <v>28060504</v>
      </c>
      <c r="K654" s="89" t="s">
        <v>1242</v>
      </c>
      <c r="L654" s="95">
        <v>20</v>
      </c>
      <c r="M654" s="95">
        <v>0</v>
      </c>
      <c r="N654" s="289">
        <v>4.9535999999999998</v>
      </c>
      <c r="O654" s="95"/>
      <c r="P654" s="289"/>
      <c r="Q654" s="95"/>
      <c r="R654" s="289"/>
      <c r="S654" s="96"/>
      <c r="T654" s="95"/>
      <c r="U654" s="181"/>
      <c r="V654" s="201" t="s">
        <v>4787</v>
      </c>
      <c r="W654" s="130">
        <v>1</v>
      </c>
      <c r="X654" s="93"/>
      <c r="Y654" s="168" t="s">
        <v>4789</v>
      </c>
      <c r="Z654" s="168" t="s">
        <v>4854</v>
      </c>
      <c r="AA654" s="202" t="s">
        <v>4789</v>
      </c>
    </row>
    <row r="655" spans="1:27" x14ac:dyDescent="0.3">
      <c r="A655" s="91">
        <v>40308090</v>
      </c>
      <c r="B655" s="93" t="s">
        <v>1243</v>
      </c>
      <c r="C655" s="289">
        <v>12.384</v>
      </c>
      <c r="D655" s="94" t="s">
        <v>441</v>
      </c>
      <c r="E655" s="94">
        <v>3.2669999999999999</v>
      </c>
      <c r="F655" s="95"/>
      <c r="G655" s="95"/>
      <c r="H655" s="95"/>
      <c r="I655" s="96"/>
      <c r="J655" s="95">
        <v>28061420</v>
      </c>
      <c r="K655" s="89" t="s">
        <v>1243</v>
      </c>
      <c r="L655" s="95">
        <v>50</v>
      </c>
      <c r="M655" s="95">
        <v>0</v>
      </c>
      <c r="N655" s="289">
        <v>12.384</v>
      </c>
      <c r="O655" s="95"/>
      <c r="P655" s="289"/>
      <c r="Q655" s="95"/>
      <c r="R655" s="289"/>
      <c r="S655" s="96"/>
      <c r="T655" s="95"/>
      <c r="U655" s="181"/>
      <c r="V655" s="201" t="s">
        <v>4787</v>
      </c>
      <c r="W655" s="130">
        <v>1</v>
      </c>
      <c r="X655" s="93"/>
      <c r="Y655" s="168" t="s">
        <v>4789</v>
      </c>
      <c r="Z655" s="168" t="s">
        <v>4854</v>
      </c>
      <c r="AA655" s="202" t="s">
        <v>4789</v>
      </c>
    </row>
    <row r="656" spans="1:27" x14ac:dyDescent="0.3">
      <c r="A656" s="91">
        <v>40308120</v>
      </c>
      <c r="B656" s="93" t="s">
        <v>1244</v>
      </c>
      <c r="C656" s="289">
        <v>51.269759999999998</v>
      </c>
      <c r="D656" s="94" t="s">
        <v>441</v>
      </c>
      <c r="E656" s="94">
        <v>1.8</v>
      </c>
      <c r="F656" s="95"/>
      <c r="G656" s="95"/>
      <c r="H656" s="95"/>
      <c r="I656" s="96"/>
      <c r="J656" s="95">
        <v>28062620</v>
      </c>
      <c r="K656" s="89" t="s">
        <v>1245</v>
      </c>
      <c r="L656" s="95">
        <v>207</v>
      </c>
      <c r="M656" s="95">
        <v>0</v>
      </c>
      <c r="N656" s="289">
        <v>51.269759999999998</v>
      </c>
      <c r="O656" s="95"/>
      <c r="P656" s="289"/>
      <c r="Q656" s="95"/>
      <c r="R656" s="289"/>
      <c r="S656" s="96"/>
      <c r="T656" s="95"/>
      <c r="U656" s="181"/>
      <c r="V656" s="201" t="s">
        <v>4787</v>
      </c>
      <c r="W656" s="130">
        <v>1</v>
      </c>
      <c r="X656" s="93"/>
      <c r="Y656" s="168" t="s">
        <v>4789</v>
      </c>
      <c r="Z656" s="168" t="s">
        <v>4854</v>
      </c>
      <c r="AA656" s="202" t="s">
        <v>4789</v>
      </c>
    </row>
    <row r="657" spans="1:27" x14ac:dyDescent="0.3">
      <c r="A657" s="95">
        <v>40308138</v>
      </c>
      <c r="B657" s="89" t="s">
        <v>1246</v>
      </c>
      <c r="C657" s="289">
        <v>51.269759999999998</v>
      </c>
      <c r="D657" s="94" t="s">
        <v>441</v>
      </c>
      <c r="E657" s="94">
        <v>2.1869999999999998</v>
      </c>
      <c r="F657" s="95"/>
      <c r="G657" s="95"/>
      <c r="H657" s="95"/>
      <c r="I657" s="96"/>
      <c r="J657" s="95">
        <v>28062620</v>
      </c>
      <c r="K657" s="89" t="s">
        <v>1245</v>
      </c>
      <c r="L657" s="95">
        <v>207</v>
      </c>
      <c r="M657" s="95">
        <v>0</v>
      </c>
      <c r="N657" s="289">
        <v>51.269759999999998</v>
      </c>
      <c r="O657" s="95"/>
      <c r="P657" s="289"/>
      <c r="Q657" s="95"/>
      <c r="R657" s="289"/>
      <c r="S657" s="96"/>
      <c r="T657" s="95"/>
      <c r="U657" s="181"/>
      <c r="V657" s="201" t="s">
        <v>4787</v>
      </c>
      <c r="W657" s="130">
        <v>1</v>
      </c>
      <c r="X657" s="93"/>
      <c r="Y657" s="168" t="s">
        <v>4789</v>
      </c>
      <c r="Z657" s="168" t="s">
        <v>4854</v>
      </c>
      <c r="AA657" s="202" t="s">
        <v>4789</v>
      </c>
    </row>
    <row r="658" spans="1:27" x14ac:dyDescent="0.3">
      <c r="A658" s="278">
        <v>40308154</v>
      </c>
      <c r="B658" s="279" t="s">
        <v>1247</v>
      </c>
      <c r="C658" s="289">
        <v>20.55744</v>
      </c>
      <c r="D658" s="94" t="s">
        <v>441</v>
      </c>
      <c r="E658" s="94">
        <v>2.1869999999999998</v>
      </c>
      <c r="F658" s="95"/>
      <c r="G658" s="95"/>
      <c r="H658" s="95"/>
      <c r="I658" s="96"/>
      <c r="J658" s="95">
        <v>28062353</v>
      </c>
      <c r="K658" s="89" t="s">
        <v>1248</v>
      </c>
      <c r="L658" s="95">
        <v>83</v>
      </c>
      <c r="M658" s="95">
        <v>0</v>
      </c>
      <c r="N658" s="289">
        <v>20.55744</v>
      </c>
      <c r="O658" s="95"/>
      <c r="P658" s="289"/>
      <c r="Q658" s="95"/>
      <c r="R658" s="289"/>
      <c r="S658" s="96"/>
      <c r="T658" s="95"/>
      <c r="U658" s="181"/>
      <c r="V658" s="201" t="s">
        <v>4787</v>
      </c>
      <c r="W658" s="130">
        <v>1</v>
      </c>
      <c r="X658" s="93"/>
      <c r="Y658" s="168" t="s">
        <v>4789</v>
      </c>
      <c r="Z658" s="168" t="s">
        <v>4854</v>
      </c>
      <c r="AA658" s="202" t="s">
        <v>4789</v>
      </c>
    </row>
    <row r="659" spans="1:27" x14ac:dyDescent="0.3">
      <c r="A659" s="91">
        <v>40308162</v>
      </c>
      <c r="B659" s="93" t="s">
        <v>1249</v>
      </c>
      <c r="C659" s="289">
        <v>16.594559999999998</v>
      </c>
      <c r="D659" s="94" t="s">
        <v>419</v>
      </c>
      <c r="E659" s="94">
        <v>4.7969999999999997</v>
      </c>
      <c r="F659" s="95"/>
      <c r="G659" s="95"/>
      <c r="H659" s="95"/>
      <c r="I659" s="96"/>
      <c r="J659" s="95">
        <v>28062361</v>
      </c>
      <c r="K659" s="89" t="s">
        <v>1250</v>
      </c>
      <c r="L659" s="95">
        <v>67</v>
      </c>
      <c r="M659" s="95">
        <v>0</v>
      </c>
      <c r="N659" s="289">
        <v>16.594559999999998</v>
      </c>
      <c r="O659" s="95"/>
      <c r="P659" s="289"/>
      <c r="Q659" s="95"/>
      <c r="R659" s="289"/>
      <c r="S659" s="96"/>
      <c r="T659" s="95"/>
      <c r="U659" s="181"/>
      <c r="V659" s="201" t="s">
        <v>4787</v>
      </c>
      <c r="W659" s="130">
        <v>1</v>
      </c>
      <c r="X659" s="93"/>
      <c r="Y659" s="168" t="s">
        <v>4789</v>
      </c>
      <c r="Z659" s="168" t="s">
        <v>4854</v>
      </c>
      <c r="AA659" s="202" t="s">
        <v>4789</v>
      </c>
    </row>
    <row r="660" spans="1:27" x14ac:dyDescent="0.3">
      <c r="A660" s="91">
        <v>40308170</v>
      </c>
      <c r="B660" s="93" t="s">
        <v>1251</v>
      </c>
      <c r="C660" s="289">
        <v>20.55744</v>
      </c>
      <c r="D660" s="94" t="s">
        <v>419</v>
      </c>
      <c r="E660" s="94">
        <v>5.0940000000000003</v>
      </c>
      <c r="F660" s="95"/>
      <c r="G660" s="95"/>
      <c r="H660" s="95"/>
      <c r="I660" s="96"/>
      <c r="J660" s="95">
        <v>28062388</v>
      </c>
      <c r="K660" s="89" t="s">
        <v>1252</v>
      </c>
      <c r="L660" s="95">
        <v>83</v>
      </c>
      <c r="M660" s="95">
        <v>0</v>
      </c>
      <c r="N660" s="289">
        <v>20.55744</v>
      </c>
      <c r="O660" s="95"/>
      <c r="P660" s="289"/>
      <c r="Q660" s="95"/>
      <c r="R660" s="289"/>
      <c r="S660" s="96"/>
      <c r="T660" s="95"/>
      <c r="U660" s="181"/>
      <c r="V660" s="201" t="s">
        <v>4787</v>
      </c>
      <c r="W660" s="130">
        <v>1</v>
      </c>
      <c r="X660" s="93"/>
      <c r="Y660" s="168" t="s">
        <v>4789</v>
      </c>
      <c r="Z660" s="168" t="s">
        <v>4854</v>
      </c>
      <c r="AA660" s="202" t="s">
        <v>4789</v>
      </c>
    </row>
    <row r="661" spans="1:27" ht="24" x14ac:dyDescent="0.3">
      <c r="A661" s="95">
        <v>40308235</v>
      </c>
      <c r="B661" s="89" t="s">
        <v>1253</v>
      </c>
      <c r="C661" s="289">
        <v>145.19999999999999</v>
      </c>
      <c r="D661" s="94" t="s">
        <v>651</v>
      </c>
      <c r="E661" s="94">
        <v>15.435</v>
      </c>
      <c r="F661" s="95"/>
      <c r="G661" s="95"/>
      <c r="H661" s="95"/>
      <c r="I661" s="96"/>
      <c r="J661" s="95">
        <v>40308235</v>
      </c>
      <c r="K661" s="89" t="s">
        <v>1254</v>
      </c>
      <c r="L661" s="95">
        <f>N661/0.24</f>
        <v>605</v>
      </c>
      <c r="M661" s="95">
        <v>0</v>
      </c>
      <c r="N661" s="289">
        <v>145.19999999999999</v>
      </c>
      <c r="O661" s="95">
        <v>13</v>
      </c>
      <c r="P661" s="289">
        <v>3.12</v>
      </c>
      <c r="Q661" s="95">
        <v>592</v>
      </c>
      <c r="R661" s="289">
        <v>142.08000000000001</v>
      </c>
      <c r="S661" s="96"/>
      <c r="T661" s="95"/>
      <c r="U661" s="181"/>
      <c r="V661" s="201" t="s">
        <v>75</v>
      </c>
      <c r="W661" s="130"/>
      <c r="X661" s="93" t="s">
        <v>83</v>
      </c>
      <c r="Y661" s="168" t="s">
        <v>6124</v>
      </c>
      <c r="Z661" s="168" t="s">
        <v>6125</v>
      </c>
      <c r="AA661" s="202" t="s">
        <v>6126</v>
      </c>
    </row>
    <row r="662" spans="1:27" x14ac:dyDescent="0.3">
      <c r="A662" s="278">
        <v>40308286</v>
      </c>
      <c r="B662" s="279" t="s">
        <v>1255</v>
      </c>
      <c r="C662" s="289">
        <v>16.559999999999999</v>
      </c>
      <c r="D662" s="94" t="s">
        <v>430</v>
      </c>
      <c r="E662" s="94">
        <v>1.8</v>
      </c>
      <c r="F662" s="95"/>
      <c r="G662" s="95"/>
      <c r="H662" s="95"/>
      <c r="I662" s="96"/>
      <c r="J662" s="95">
        <v>40308286</v>
      </c>
      <c r="K662" s="89" t="s">
        <v>1255</v>
      </c>
      <c r="L662" s="95">
        <f>N662/0.24</f>
        <v>69</v>
      </c>
      <c r="M662" s="95">
        <v>0</v>
      </c>
      <c r="N662" s="289">
        <v>16.559999999999999</v>
      </c>
      <c r="O662" s="95">
        <v>0.3</v>
      </c>
      <c r="P662" s="289">
        <v>7.0000000000000007E-2</v>
      </c>
      <c r="Q662" s="95">
        <v>68.7</v>
      </c>
      <c r="R662" s="289">
        <v>16.489999999999998</v>
      </c>
      <c r="S662" s="96"/>
      <c r="T662" s="95"/>
      <c r="U662" s="181"/>
      <c r="V662" s="201" t="s">
        <v>4787</v>
      </c>
      <c r="W662" s="130">
        <v>1</v>
      </c>
      <c r="X662" s="93"/>
      <c r="Y662" s="168" t="s">
        <v>4789</v>
      </c>
      <c r="Z662" s="168" t="s">
        <v>4854</v>
      </c>
      <c r="AA662" s="202" t="s">
        <v>4789</v>
      </c>
    </row>
    <row r="663" spans="1:27" x14ac:dyDescent="0.3">
      <c r="A663" s="91">
        <v>40308294</v>
      </c>
      <c r="B663" s="93" t="s">
        <v>1256</v>
      </c>
      <c r="C663" s="289">
        <v>24.24</v>
      </c>
      <c r="D663" s="94" t="s">
        <v>430</v>
      </c>
      <c r="E663" s="94">
        <v>2.6240000000000001</v>
      </c>
      <c r="F663" s="95"/>
      <c r="G663" s="95"/>
      <c r="H663" s="95"/>
      <c r="I663" s="96"/>
      <c r="J663" s="95">
        <v>40308294</v>
      </c>
      <c r="K663" s="89" t="s">
        <v>1256</v>
      </c>
      <c r="L663" s="95">
        <f>N663/0.24</f>
        <v>101</v>
      </c>
      <c r="M663" s="95">
        <v>0</v>
      </c>
      <c r="N663" s="289">
        <v>24.24</v>
      </c>
      <c r="O663" s="95">
        <v>0.3</v>
      </c>
      <c r="P663" s="289">
        <v>7.0000000000000007E-2</v>
      </c>
      <c r="Q663" s="95">
        <v>100.7</v>
      </c>
      <c r="R663" s="289">
        <v>24.17</v>
      </c>
      <c r="S663" s="96"/>
      <c r="T663" s="95"/>
      <c r="U663" s="181"/>
      <c r="V663" s="201" t="s">
        <v>4787</v>
      </c>
      <c r="W663" s="130">
        <v>1</v>
      </c>
      <c r="X663" s="93"/>
      <c r="Y663" s="168" t="s">
        <v>4789</v>
      </c>
      <c r="Z663" s="168" t="s">
        <v>4854</v>
      </c>
      <c r="AA663" s="202" t="s">
        <v>4789</v>
      </c>
    </row>
    <row r="664" spans="1:27" x14ac:dyDescent="0.3">
      <c r="A664" s="91">
        <v>40308308</v>
      </c>
      <c r="B664" s="93" t="s">
        <v>1257</v>
      </c>
      <c r="C664" s="289">
        <v>16.8</v>
      </c>
      <c r="D664" s="94" t="s">
        <v>441</v>
      </c>
      <c r="E664" s="94">
        <v>1.8</v>
      </c>
      <c r="F664" s="95"/>
      <c r="G664" s="95"/>
      <c r="H664" s="95"/>
      <c r="I664" s="96"/>
      <c r="J664" s="95">
        <v>40308308</v>
      </c>
      <c r="K664" s="89" t="s">
        <v>1257</v>
      </c>
      <c r="L664" s="95">
        <v>70</v>
      </c>
      <c r="M664" s="95">
        <v>0</v>
      </c>
      <c r="N664" s="289">
        <v>16.8</v>
      </c>
      <c r="O664" s="95">
        <v>1</v>
      </c>
      <c r="P664" s="289">
        <v>0.24</v>
      </c>
      <c r="Q664" s="95">
        <v>69</v>
      </c>
      <c r="R664" s="289">
        <v>16.559999999999999</v>
      </c>
      <c r="S664" s="96"/>
      <c r="T664" s="95"/>
      <c r="U664" s="181"/>
      <c r="V664" s="201" t="s">
        <v>4787</v>
      </c>
      <c r="W664" s="130">
        <v>1</v>
      </c>
      <c r="X664" s="93"/>
      <c r="Y664" s="168" t="s">
        <v>4789</v>
      </c>
      <c r="Z664" s="168" t="s">
        <v>4854</v>
      </c>
      <c r="AA664" s="202" t="s">
        <v>4789</v>
      </c>
    </row>
    <row r="665" spans="1:27" x14ac:dyDescent="0.3">
      <c r="A665" s="91">
        <v>40308316</v>
      </c>
      <c r="B665" s="93" t="s">
        <v>3351</v>
      </c>
      <c r="C665" s="288">
        <v>23.11</v>
      </c>
      <c r="D665" s="90" t="s">
        <v>1259</v>
      </c>
      <c r="E665" s="90">
        <v>2.484</v>
      </c>
      <c r="F665" s="91"/>
      <c r="G665" s="91"/>
      <c r="H665" s="91"/>
      <c r="I665" s="92"/>
      <c r="J665" s="91">
        <v>40308316</v>
      </c>
      <c r="K665" s="93" t="s">
        <v>3351</v>
      </c>
      <c r="L665" s="91">
        <v>96</v>
      </c>
      <c r="M665" s="91">
        <v>0</v>
      </c>
      <c r="N665" s="288">
        <v>23.11</v>
      </c>
      <c r="O665" s="91">
        <v>1</v>
      </c>
      <c r="P665" s="288">
        <v>0.26</v>
      </c>
      <c r="Q665" s="91">
        <v>95</v>
      </c>
      <c r="R665" s="288">
        <v>22.85</v>
      </c>
      <c r="S665" s="92"/>
      <c r="T665" s="91"/>
      <c r="U665" s="180"/>
      <c r="V665" s="201" t="s">
        <v>4787</v>
      </c>
      <c r="W665" s="130">
        <v>1</v>
      </c>
      <c r="X665" s="93"/>
      <c r="Y665" s="168" t="s">
        <v>4789</v>
      </c>
      <c r="Z665" s="168" t="s">
        <v>4854</v>
      </c>
      <c r="AA665" s="202" t="s">
        <v>4789</v>
      </c>
    </row>
    <row r="666" spans="1:27" ht="24" x14ac:dyDescent="0.3">
      <c r="A666" s="278">
        <v>40308340</v>
      </c>
      <c r="B666" s="279" t="s">
        <v>1258</v>
      </c>
      <c r="C666" s="289">
        <v>16.816799999999997</v>
      </c>
      <c r="D666" s="94" t="s">
        <v>1259</v>
      </c>
      <c r="E666" s="94">
        <v>1.8</v>
      </c>
      <c r="F666" s="95"/>
      <c r="G666" s="95"/>
      <c r="H666" s="95"/>
      <c r="I666" s="96"/>
      <c r="J666" s="95">
        <v>40308340</v>
      </c>
      <c r="K666" s="89" t="s">
        <v>1258</v>
      </c>
      <c r="L666" s="95">
        <f>SUM(O666,Q666)</f>
        <v>70.069999999999993</v>
      </c>
      <c r="M666" s="95">
        <v>0</v>
      </c>
      <c r="N666" s="289">
        <v>16.816799999999997</v>
      </c>
      <c r="O666" s="95">
        <v>1.07</v>
      </c>
      <c r="P666" s="289">
        <v>0.25680000000000003</v>
      </c>
      <c r="Q666" s="95">
        <v>69</v>
      </c>
      <c r="R666" s="289">
        <v>16.559999999999999</v>
      </c>
      <c r="S666" s="96"/>
      <c r="T666" s="95"/>
      <c r="U666" s="181">
        <v>0</v>
      </c>
      <c r="V666" s="201" t="s">
        <v>4787</v>
      </c>
      <c r="W666" s="130">
        <v>1</v>
      </c>
      <c r="X666" s="93"/>
      <c r="Y666" s="168" t="s">
        <v>4789</v>
      </c>
      <c r="Z666" s="168" t="s">
        <v>4854</v>
      </c>
      <c r="AA666" s="202" t="s">
        <v>4789</v>
      </c>
    </row>
    <row r="667" spans="1:27" x14ac:dyDescent="0.3">
      <c r="A667" s="95">
        <v>40308359</v>
      </c>
      <c r="B667" s="89" t="s">
        <v>1260</v>
      </c>
      <c r="C667" s="289">
        <v>47.52</v>
      </c>
      <c r="D667" s="94" t="s">
        <v>419</v>
      </c>
      <c r="E667" s="94">
        <v>5.0940000000000003</v>
      </c>
      <c r="F667" s="95"/>
      <c r="G667" s="95"/>
      <c r="H667" s="95"/>
      <c r="I667" s="96"/>
      <c r="J667" s="95">
        <v>40308359</v>
      </c>
      <c r="K667" s="89" t="s">
        <v>1260</v>
      </c>
      <c r="L667" s="95">
        <v>198</v>
      </c>
      <c r="M667" s="95">
        <v>0</v>
      </c>
      <c r="N667" s="289">
        <v>47.52</v>
      </c>
      <c r="O667" s="95">
        <v>3</v>
      </c>
      <c r="P667" s="289">
        <v>0.72</v>
      </c>
      <c r="Q667" s="95">
        <v>195</v>
      </c>
      <c r="R667" s="289">
        <v>46.8</v>
      </c>
      <c r="S667" s="96"/>
      <c r="T667" s="95"/>
      <c r="U667" s="181"/>
      <c r="V667" s="201" t="s">
        <v>4787</v>
      </c>
      <c r="W667" s="130">
        <v>1</v>
      </c>
      <c r="X667" s="93"/>
      <c r="Y667" s="168" t="s">
        <v>4789</v>
      </c>
      <c r="Z667" s="168" t="s">
        <v>4854</v>
      </c>
      <c r="AA667" s="202" t="s">
        <v>4789</v>
      </c>
    </row>
    <row r="668" spans="1:27" s="116" customFormat="1" x14ac:dyDescent="0.3">
      <c r="A668" s="91">
        <v>40308367</v>
      </c>
      <c r="B668" s="93" t="s">
        <v>1261</v>
      </c>
      <c r="C668" s="289">
        <v>60.24</v>
      </c>
      <c r="D668" s="94" t="s">
        <v>419</v>
      </c>
      <c r="E668" s="94">
        <v>6.49</v>
      </c>
      <c r="F668" s="95"/>
      <c r="G668" s="95"/>
      <c r="H668" s="95"/>
      <c r="I668" s="96"/>
      <c r="J668" s="95">
        <v>40308367</v>
      </c>
      <c r="K668" s="89" t="s">
        <v>1261</v>
      </c>
      <c r="L668" s="95">
        <v>251</v>
      </c>
      <c r="M668" s="95">
        <v>0</v>
      </c>
      <c r="N668" s="289">
        <v>60.24</v>
      </c>
      <c r="O668" s="95">
        <v>3</v>
      </c>
      <c r="P668" s="289">
        <v>0.72</v>
      </c>
      <c r="Q668" s="95">
        <v>248</v>
      </c>
      <c r="R668" s="289">
        <v>59.52</v>
      </c>
      <c r="S668" s="96"/>
      <c r="T668" s="95"/>
      <c r="U668" s="181"/>
      <c r="V668" s="201" t="s">
        <v>4787</v>
      </c>
      <c r="W668" s="130">
        <v>1</v>
      </c>
      <c r="X668" s="93"/>
      <c r="Y668" s="168" t="s">
        <v>4789</v>
      </c>
      <c r="Z668" s="168" t="s">
        <v>4854</v>
      </c>
      <c r="AA668" s="202" t="s">
        <v>4789</v>
      </c>
    </row>
    <row r="669" spans="1:27" x14ac:dyDescent="0.3">
      <c r="A669" s="91">
        <v>40308383</v>
      </c>
      <c r="B669" s="93" t="s">
        <v>1262</v>
      </c>
      <c r="C669" s="288">
        <v>16.88</v>
      </c>
      <c r="D669" s="90" t="s">
        <v>430</v>
      </c>
      <c r="E669" s="90">
        <v>1.827</v>
      </c>
      <c r="F669" s="91"/>
      <c r="G669" s="91"/>
      <c r="H669" s="91"/>
      <c r="I669" s="92"/>
      <c r="J669" s="91" t="s">
        <v>1263</v>
      </c>
      <c r="K669" s="93" t="s">
        <v>1264</v>
      </c>
      <c r="L669" s="91">
        <v>70</v>
      </c>
      <c r="M669" s="91">
        <v>0</v>
      </c>
      <c r="N669" s="288">
        <v>16.88</v>
      </c>
      <c r="O669" s="91">
        <v>0.3</v>
      </c>
      <c r="P669" s="288">
        <v>7.0000000000000007E-2</v>
      </c>
      <c r="Q669" s="91">
        <v>70</v>
      </c>
      <c r="R669" s="288">
        <v>16.809999999999999</v>
      </c>
      <c r="S669" s="92"/>
      <c r="T669" s="91"/>
      <c r="U669" s="180"/>
      <c r="V669" s="201" t="s">
        <v>4787</v>
      </c>
      <c r="W669" s="130">
        <v>1</v>
      </c>
      <c r="X669" s="93"/>
      <c r="Y669" s="168" t="s">
        <v>4789</v>
      </c>
      <c r="Z669" s="168" t="s">
        <v>4854</v>
      </c>
      <c r="AA669" s="202" t="s">
        <v>4789</v>
      </c>
    </row>
    <row r="670" spans="1:27" ht="24" x14ac:dyDescent="0.3">
      <c r="A670" s="278">
        <v>40308391</v>
      </c>
      <c r="B670" s="279" t="s">
        <v>1265</v>
      </c>
      <c r="C670" s="289">
        <v>16.594559999999998</v>
      </c>
      <c r="D670" s="94" t="s">
        <v>430</v>
      </c>
      <c r="E670" s="94">
        <v>2.1869999999999998</v>
      </c>
      <c r="F670" s="95"/>
      <c r="G670" s="95"/>
      <c r="H670" s="95"/>
      <c r="I670" s="96"/>
      <c r="J670" s="95">
        <v>28060865</v>
      </c>
      <c r="K670" s="89" t="s">
        <v>1266</v>
      </c>
      <c r="L670" s="95">
        <v>67</v>
      </c>
      <c r="M670" s="95">
        <v>0</v>
      </c>
      <c r="N670" s="289">
        <v>16.594559999999998</v>
      </c>
      <c r="O670" s="95"/>
      <c r="P670" s="289"/>
      <c r="Q670" s="95"/>
      <c r="R670" s="289"/>
      <c r="S670" s="96"/>
      <c r="T670" s="95"/>
      <c r="U670" s="181"/>
      <c r="V670" s="201" t="s">
        <v>4787</v>
      </c>
      <c r="W670" s="130">
        <v>1</v>
      </c>
      <c r="X670" s="93"/>
      <c r="Y670" s="168" t="s">
        <v>4789</v>
      </c>
      <c r="Z670" s="168" t="s">
        <v>4854</v>
      </c>
      <c r="AA670" s="202" t="s">
        <v>4789</v>
      </c>
    </row>
    <row r="671" spans="1:27" s="116" customFormat="1" x14ac:dyDescent="0.3">
      <c r="A671" s="95">
        <v>40308405</v>
      </c>
      <c r="B671" s="89" t="s">
        <v>1267</v>
      </c>
      <c r="C671" s="289">
        <v>20.16</v>
      </c>
      <c r="D671" s="94" t="s">
        <v>1259</v>
      </c>
      <c r="E671" s="94">
        <v>2.1659999999999999</v>
      </c>
      <c r="F671" s="95"/>
      <c r="G671" s="95"/>
      <c r="H671" s="95"/>
      <c r="I671" s="96"/>
      <c r="J671" s="95">
        <v>40308405</v>
      </c>
      <c r="K671" s="89" t="s">
        <v>1267</v>
      </c>
      <c r="L671" s="95">
        <f>N671/0.24</f>
        <v>84</v>
      </c>
      <c r="M671" s="95">
        <v>0</v>
      </c>
      <c r="N671" s="289">
        <v>20.16</v>
      </c>
      <c r="O671" s="95">
        <v>1</v>
      </c>
      <c r="P671" s="289">
        <v>0.24</v>
      </c>
      <c r="Q671" s="95">
        <v>83</v>
      </c>
      <c r="R671" s="289">
        <v>19.920000000000002</v>
      </c>
      <c r="S671" s="96"/>
      <c r="T671" s="95"/>
      <c r="U671" s="181"/>
      <c r="V671" s="201" t="s">
        <v>4787</v>
      </c>
      <c r="W671" s="130">
        <v>1</v>
      </c>
      <c r="X671" s="93"/>
      <c r="Y671" s="168" t="s">
        <v>4789</v>
      </c>
      <c r="Z671" s="168" t="s">
        <v>4854</v>
      </c>
      <c r="AA671" s="202" t="s">
        <v>4789</v>
      </c>
    </row>
    <row r="672" spans="1:27" ht="24" x14ac:dyDescent="0.3">
      <c r="A672" s="91">
        <v>40308413</v>
      </c>
      <c r="B672" s="93" t="s">
        <v>1268</v>
      </c>
      <c r="C672" s="289">
        <v>51.995200000000004</v>
      </c>
      <c r="D672" s="94" t="s">
        <v>1259</v>
      </c>
      <c r="E672" s="94">
        <v>5.6239999999999997</v>
      </c>
      <c r="F672" s="95"/>
      <c r="G672" s="95"/>
      <c r="H672" s="95"/>
      <c r="I672" s="96"/>
      <c r="J672" s="95">
        <v>40308413</v>
      </c>
      <c r="K672" s="89" t="s">
        <v>1268</v>
      </c>
      <c r="L672" s="95">
        <f>SUM(O672,Q672)</f>
        <v>216.65</v>
      </c>
      <c r="M672" s="95">
        <v>0</v>
      </c>
      <c r="N672" s="289">
        <v>51.995200000000004</v>
      </c>
      <c r="O672" s="95">
        <v>1.07</v>
      </c>
      <c r="P672" s="289">
        <v>0.25600000000000001</v>
      </c>
      <c r="Q672" s="95">
        <v>215.58</v>
      </c>
      <c r="R672" s="289">
        <v>51.739200000000004</v>
      </c>
      <c r="S672" s="96"/>
      <c r="T672" s="95"/>
      <c r="U672" s="181">
        <v>0</v>
      </c>
      <c r="V672" s="201" t="s">
        <v>4787</v>
      </c>
      <c r="W672" s="130">
        <v>1</v>
      </c>
      <c r="X672" s="93"/>
      <c r="Y672" s="168" t="s">
        <v>4789</v>
      </c>
      <c r="Z672" s="168" t="s">
        <v>4854</v>
      </c>
      <c r="AA672" s="202" t="s">
        <v>4789</v>
      </c>
    </row>
    <row r="673" spans="1:27" ht="24" x14ac:dyDescent="0.3">
      <c r="A673" s="91">
        <v>40308421</v>
      </c>
      <c r="B673" s="93" t="s">
        <v>1269</v>
      </c>
      <c r="C673" s="289">
        <v>3.4675199999999999</v>
      </c>
      <c r="D673" s="94"/>
      <c r="E673" s="94"/>
      <c r="F673" s="95"/>
      <c r="G673" s="95"/>
      <c r="H673" s="95"/>
      <c r="I673" s="96"/>
      <c r="J673" s="95">
        <v>28030087</v>
      </c>
      <c r="K673" s="89" t="s">
        <v>719</v>
      </c>
      <c r="L673" s="95">
        <v>14</v>
      </c>
      <c r="M673" s="95">
        <v>0</v>
      </c>
      <c r="N673" s="289">
        <v>3.4675199999999999</v>
      </c>
      <c r="O673" s="95"/>
      <c r="P673" s="289"/>
      <c r="Q673" s="95"/>
      <c r="R673" s="289"/>
      <c r="S673" s="96"/>
      <c r="T673" s="95"/>
      <c r="U673" s="181"/>
      <c r="V673" s="201" t="s">
        <v>4787</v>
      </c>
      <c r="W673" s="130">
        <v>3</v>
      </c>
      <c r="X673" s="93"/>
      <c r="Y673" s="168" t="s">
        <v>4789</v>
      </c>
      <c r="Z673" s="168" t="s">
        <v>4854</v>
      </c>
      <c r="AA673" s="202" t="s">
        <v>4789</v>
      </c>
    </row>
    <row r="674" spans="1:27" x14ac:dyDescent="0.3">
      <c r="A674" s="278">
        <v>40308529</v>
      </c>
      <c r="B674" s="279" t="s">
        <v>1270</v>
      </c>
      <c r="C674" s="290">
        <v>129.50639999999999</v>
      </c>
      <c r="D674" s="147" t="s">
        <v>651</v>
      </c>
      <c r="E674" s="147">
        <v>13.728999999999999</v>
      </c>
      <c r="F674" s="148"/>
      <c r="G674" s="148"/>
      <c r="H674" s="148"/>
      <c r="I674" s="149"/>
      <c r="J674" s="148">
        <v>40308529</v>
      </c>
      <c r="K674" s="146" t="s">
        <v>1270</v>
      </c>
      <c r="L674" s="148">
        <f>SUM(O674,Q674)</f>
        <v>539.61</v>
      </c>
      <c r="M674" s="148">
        <v>0</v>
      </c>
      <c r="N674" s="290">
        <v>129.50639999999999</v>
      </c>
      <c r="O674" s="148">
        <v>13.33</v>
      </c>
      <c r="P674" s="290">
        <v>3.1991999999999998</v>
      </c>
      <c r="Q674" s="148">
        <v>526.28</v>
      </c>
      <c r="R674" s="290">
        <v>126.30719999999999</v>
      </c>
      <c r="S674" s="149"/>
      <c r="T674" s="148"/>
      <c r="U674" s="184">
        <v>0</v>
      </c>
      <c r="V674" s="201" t="s">
        <v>4787</v>
      </c>
      <c r="W674" s="130">
        <v>1</v>
      </c>
      <c r="X674" s="93"/>
      <c r="Y674" s="168" t="s">
        <v>4789</v>
      </c>
      <c r="Z674" s="168" t="s">
        <v>4854</v>
      </c>
      <c r="AA674" s="202" t="s">
        <v>4789</v>
      </c>
    </row>
    <row r="675" spans="1:27" s="150" customFormat="1" x14ac:dyDescent="0.3">
      <c r="A675" s="95">
        <v>40308553</v>
      </c>
      <c r="B675" s="89" t="s">
        <v>1271</v>
      </c>
      <c r="C675" s="289">
        <v>47.498399999999997</v>
      </c>
      <c r="D675" s="94" t="s">
        <v>651</v>
      </c>
      <c r="E675" s="94">
        <v>4.8150000000000004</v>
      </c>
      <c r="F675" s="95"/>
      <c r="G675" s="95"/>
      <c r="H675" s="95"/>
      <c r="I675" s="96"/>
      <c r="J675" s="95">
        <v>40308553</v>
      </c>
      <c r="K675" s="89" t="s">
        <v>1271</v>
      </c>
      <c r="L675" s="95">
        <f>SUM(O675,Q675)</f>
        <v>197.91000000000003</v>
      </c>
      <c r="M675" s="95">
        <v>0</v>
      </c>
      <c r="N675" s="289">
        <v>47.498399999999997</v>
      </c>
      <c r="O675" s="95">
        <v>13.33</v>
      </c>
      <c r="P675" s="289">
        <v>3.1991999999999998</v>
      </c>
      <c r="Q675" s="95">
        <v>184.58</v>
      </c>
      <c r="R675" s="289">
        <v>44.299199999999999</v>
      </c>
      <c r="S675" s="96"/>
      <c r="T675" s="95"/>
      <c r="U675" s="181">
        <v>0</v>
      </c>
      <c r="V675" s="201" t="s">
        <v>4787</v>
      </c>
      <c r="W675" s="130">
        <v>1</v>
      </c>
      <c r="X675" s="93"/>
      <c r="Y675" s="168" t="s">
        <v>4789</v>
      </c>
      <c r="Z675" s="168" t="s">
        <v>4854</v>
      </c>
      <c r="AA675" s="202" t="s">
        <v>4789</v>
      </c>
    </row>
    <row r="676" spans="1:27" s="116" customFormat="1" ht="24" x14ac:dyDescent="0.3">
      <c r="A676" s="130">
        <v>40308804</v>
      </c>
      <c r="B676" s="126" t="s">
        <v>6068</v>
      </c>
      <c r="C676" s="129">
        <v>147.08000000000001</v>
      </c>
      <c r="D676" s="90" t="s">
        <v>6229</v>
      </c>
      <c r="E676" s="90">
        <v>15.638999999999999</v>
      </c>
      <c r="F676" s="129"/>
      <c r="G676" s="129"/>
      <c r="H676" s="129"/>
      <c r="I676" s="129"/>
      <c r="J676" s="130">
        <v>40308804</v>
      </c>
      <c r="K676" s="126" t="s">
        <v>4791</v>
      </c>
      <c r="L676" s="129">
        <v>612</v>
      </c>
      <c r="M676" s="129"/>
      <c r="N676" s="336">
        <v>147.08000000000001</v>
      </c>
      <c r="O676" s="129">
        <v>13</v>
      </c>
      <c r="P676" s="336">
        <v>3.2</v>
      </c>
      <c r="Q676" s="129">
        <v>599</v>
      </c>
      <c r="R676" s="336">
        <v>143.88</v>
      </c>
      <c r="S676" s="129"/>
      <c r="T676" s="129"/>
      <c r="U676" s="337"/>
      <c r="V676" s="201" t="s">
        <v>75</v>
      </c>
      <c r="W676" s="130"/>
      <c r="X676" s="93" t="s">
        <v>83</v>
      </c>
      <c r="Y676" s="91" t="s">
        <v>6133</v>
      </c>
      <c r="Z676" s="91" t="s">
        <v>6138</v>
      </c>
      <c r="AA676" s="180" t="s">
        <v>6136</v>
      </c>
    </row>
    <row r="677" spans="1:27" s="116" customFormat="1" x14ac:dyDescent="0.3">
      <c r="A677" s="91">
        <v>40308901</v>
      </c>
      <c r="B677" s="93" t="s">
        <v>1272</v>
      </c>
      <c r="C677" s="288">
        <v>335.64959999999996</v>
      </c>
      <c r="D677" s="90" t="s">
        <v>6</v>
      </c>
      <c r="E677" s="90">
        <v>35.787999999999997</v>
      </c>
      <c r="F677" s="91"/>
      <c r="G677" s="91"/>
      <c r="H677" s="91"/>
      <c r="I677" s="92"/>
      <c r="J677" s="91">
        <v>40308901</v>
      </c>
      <c r="K677" s="93" t="s">
        <v>1272</v>
      </c>
      <c r="L677" s="91">
        <f>SUM(O677,Q677)</f>
        <v>1398.54</v>
      </c>
      <c r="M677" s="91">
        <v>0</v>
      </c>
      <c r="N677" s="288">
        <v>335.64959999999996</v>
      </c>
      <c r="O677" s="91">
        <v>26.67</v>
      </c>
      <c r="P677" s="288">
        <v>6.4008000000000003</v>
      </c>
      <c r="Q677" s="91">
        <v>1371.87</v>
      </c>
      <c r="R677" s="288">
        <v>329.24879999999996</v>
      </c>
      <c r="S677" s="92"/>
      <c r="T677" s="91"/>
      <c r="U677" s="180">
        <v>0</v>
      </c>
      <c r="V677" s="201" t="s">
        <v>75</v>
      </c>
      <c r="W677" s="130"/>
      <c r="X677" s="93" t="s">
        <v>200</v>
      </c>
      <c r="Y677" s="168" t="s">
        <v>6134</v>
      </c>
      <c r="Z677" s="168" t="s">
        <v>6130</v>
      </c>
      <c r="AA677" s="202" t="s">
        <v>6131</v>
      </c>
    </row>
    <row r="678" spans="1:27" ht="24" x14ac:dyDescent="0.3">
      <c r="A678" s="185">
        <v>40309010</v>
      </c>
      <c r="B678" s="186" t="s">
        <v>1273</v>
      </c>
      <c r="C678" s="289">
        <v>18.576000000000001</v>
      </c>
      <c r="D678" s="94" t="s">
        <v>438</v>
      </c>
      <c r="E678" s="94">
        <v>4.5</v>
      </c>
      <c r="F678" s="95"/>
      <c r="G678" s="95"/>
      <c r="H678" s="95"/>
      <c r="I678" s="96"/>
      <c r="J678" s="95">
        <v>28090217</v>
      </c>
      <c r="K678" s="89" t="s">
        <v>1274</v>
      </c>
      <c r="L678" s="95">
        <v>75</v>
      </c>
      <c r="M678" s="95">
        <v>0</v>
      </c>
      <c r="N678" s="289">
        <v>18.576000000000001</v>
      </c>
      <c r="O678" s="95"/>
      <c r="P678" s="289"/>
      <c r="Q678" s="95"/>
      <c r="R678" s="289"/>
      <c r="S678" s="96"/>
      <c r="T678" s="95"/>
      <c r="U678" s="181"/>
      <c r="V678" s="201" t="s">
        <v>4787</v>
      </c>
      <c r="W678" s="130">
        <v>1</v>
      </c>
      <c r="X678" s="93"/>
      <c r="Y678" s="168" t="s">
        <v>4789</v>
      </c>
      <c r="Z678" s="168" t="s">
        <v>4854</v>
      </c>
      <c r="AA678" s="202" t="s">
        <v>4789</v>
      </c>
    </row>
    <row r="679" spans="1:27" ht="24" x14ac:dyDescent="0.3">
      <c r="A679" s="95">
        <v>40309029</v>
      </c>
      <c r="B679" s="89" t="s">
        <v>1275</v>
      </c>
      <c r="C679" s="289">
        <v>11.64096</v>
      </c>
      <c r="D679" s="94" t="s">
        <v>441</v>
      </c>
      <c r="E679" s="94">
        <v>1.17</v>
      </c>
      <c r="F679" s="95"/>
      <c r="G679" s="95"/>
      <c r="H679" s="95"/>
      <c r="I679" s="96"/>
      <c r="J679" s="95">
        <v>28090314</v>
      </c>
      <c r="K679" s="89" t="s">
        <v>1276</v>
      </c>
      <c r="L679" s="95">
        <v>47</v>
      </c>
      <c r="M679" s="95">
        <v>0</v>
      </c>
      <c r="N679" s="289">
        <v>11.64096</v>
      </c>
      <c r="O679" s="95"/>
      <c r="P679" s="289"/>
      <c r="Q679" s="95"/>
      <c r="R679" s="289"/>
      <c r="S679" s="96"/>
      <c r="T679" s="95"/>
      <c r="U679" s="181"/>
      <c r="V679" s="201" t="s">
        <v>4787</v>
      </c>
      <c r="W679" s="130">
        <v>1</v>
      </c>
      <c r="X679" s="93"/>
      <c r="Y679" s="168" t="s">
        <v>4789</v>
      </c>
      <c r="Z679" s="168" t="s">
        <v>4854</v>
      </c>
      <c r="AA679" s="202" t="s">
        <v>4789</v>
      </c>
    </row>
    <row r="680" spans="1:27" ht="24" x14ac:dyDescent="0.3">
      <c r="A680" s="95">
        <v>40309037</v>
      </c>
      <c r="B680" s="89" t="s">
        <v>1277</v>
      </c>
      <c r="C680" s="289">
        <v>4.9535999999999998</v>
      </c>
      <c r="D680" s="94" t="s">
        <v>430</v>
      </c>
      <c r="E680" s="94">
        <v>0.78300000000000003</v>
      </c>
      <c r="F680" s="95"/>
      <c r="G680" s="95"/>
      <c r="H680" s="95"/>
      <c r="I680" s="96"/>
      <c r="J680" s="95">
        <v>28090020</v>
      </c>
      <c r="K680" s="89" t="s">
        <v>1278</v>
      </c>
      <c r="L680" s="95">
        <v>20</v>
      </c>
      <c r="M680" s="95">
        <v>0</v>
      </c>
      <c r="N680" s="289">
        <v>4.9535999999999998</v>
      </c>
      <c r="O680" s="95"/>
      <c r="P680" s="289"/>
      <c r="Q680" s="95"/>
      <c r="R680" s="289"/>
      <c r="S680" s="96"/>
      <c r="T680" s="95"/>
      <c r="U680" s="181"/>
      <c r="V680" s="201" t="s">
        <v>4787</v>
      </c>
      <c r="W680" s="130">
        <v>1</v>
      </c>
      <c r="X680" s="93"/>
      <c r="Y680" s="168" t="s">
        <v>4789</v>
      </c>
      <c r="Z680" s="168" t="s">
        <v>4854</v>
      </c>
      <c r="AA680" s="202" t="s">
        <v>4789</v>
      </c>
    </row>
    <row r="681" spans="1:27" ht="36" x14ac:dyDescent="0.3">
      <c r="A681" s="91">
        <v>40309045</v>
      </c>
      <c r="B681" s="93" t="s">
        <v>1279</v>
      </c>
      <c r="C681" s="289">
        <v>24.768000000000001</v>
      </c>
      <c r="D681" s="94" t="s">
        <v>419</v>
      </c>
      <c r="E681" s="94">
        <v>3.4740000000000002</v>
      </c>
      <c r="F681" s="95"/>
      <c r="G681" s="95"/>
      <c r="H681" s="95"/>
      <c r="I681" s="96"/>
      <c r="J681" s="95">
        <v>21010048</v>
      </c>
      <c r="K681" s="89" t="s">
        <v>1280</v>
      </c>
      <c r="L681" s="95">
        <v>100</v>
      </c>
      <c r="M681" s="95">
        <v>0</v>
      </c>
      <c r="N681" s="289">
        <v>24.768000000000001</v>
      </c>
      <c r="O681" s="95"/>
      <c r="P681" s="289"/>
      <c r="Q681" s="95"/>
      <c r="R681" s="289"/>
      <c r="S681" s="96"/>
      <c r="T681" s="95"/>
      <c r="U681" s="181"/>
      <c r="V681" s="201" t="s">
        <v>4787</v>
      </c>
      <c r="W681" s="130">
        <v>1</v>
      </c>
      <c r="X681" s="93"/>
      <c r="Y681" s="168" t="s">
        <v>4789</v>
      </c>
      <c r="Z681" s="168" t="s">
        <v>4854</v>
      </c>
      <c r="AA681" s="202" t="s">
        <v>4789</v>
      </c>
    </row>
    <row r="682" spans="1:27" ht="24" x14ac:dyDescent="0.3">
      <c r="A682" s="185">
        <v>40309053</v>
      </c>
      <c r="B682" s="186" t="s">
        <v>1281</v>
      </c>
      <c r="C682" s="289">
        <v>29.721599999999999</v>
      </c>
      <c r="D682" s="94" t="s">
        <v>441</v>
      </c>
      <c r="E682" s="94">
        <v>1.8</v>
      </c>
      <c r="F682" s="95"/>
      <c r="G682" s="95"/>
      <c r="H682" s="95"/>
      <c r="I682" s="96"/>
      <c r="J682" s="95">
        <v>28090195</v>
      </c>
      <c r="K682" s="89" t="s">
        <v>1282</v>
      </c>
      <c r="L682" s="95">
        <v>120</v>
      </c>
      <c r="M682" s="95">
        <v>0</v>
      </c>
      <c r="N682" s="289">
        <v>29.721599999999999</v>
      </c>
      <c r="O682" s="95"/>
      <c r="P682" s="289"/>
      <c r="Q682" s="95"/>
      <c r="R682" s="289"/>
      <c r="S682" s="96"/>
      <c r="T682" s="95"/>
      <c r="U682" s="181"/>
      <c r="V682" s="201" t="s">
        <v>4787</v>
      </c>
      <c r="W682" s="130">
        <v>1</v>
      </c>
      <c r="X682" s="93"/>
      <c r="Y682" s="168" t="s">
        <v>4789</v>
      </c>
      <c r="Z682" s="168" t="s">
        <v>4854</v>
      </c>
      <c r="AA682" s="202" t="s">
        <v>4789</v>
      </c>
    </row>
    <row r="683" spans="1:27" ht="36" x14ac:dyDescent="0.3">
      <c r="A683" s="95">
        <v>40309061</v>
      </c>
      <c r="B683" s="89" t="s">
        <v>1283</v>
      </c>
      <c r="C683" s="289">
        <v>19.814399999999999</v>
      </c>
      <c r="D683" s="94" t="s">
        <v>441</v>
      </c>
      <c r="E683" s="94">
        <v>2.25</v>
      </c>
      <c r="F683" s="95"/>
      <c r="G683" s="95"/>
      <c r="H683" s="95"/>
      <c r="I683" s="96"/>
      <c r="J683" s="95">
        <v>28090047</v>
      </c>
      <c r="K683" s="89" t="s">
        <v>1284</v>
      </c>
      <c r="L683" s="95">
        <v>80</v>
      </c>
      <c r="M683" s="95">
        <v>0</v>
      </c>
      <c r="N683" s="289">
        <v>19.814399999999999</v>
      </c>
      <c r="O683" s="95"/>
      <c r="P683" s="289"/>
      <c r="Q683" s="95"/>
      <c r="R683" s="289"/>
      <c r="S683" s="96"/>
      <c r="T683" s="95"/>
      <c r="U683" s="181"/>
      <c r="V683" s="201" t="s">
        <v>4787</v>
      </c>
      <c r="W683" s="130">
        <v>1</v>
      </c>
      <c r="X683" s="93"/>
      <c r="Y683" s="168" t="s">
        <v>4789</v>
      </c>
      <c r="Z683" s="168" t="s">
        <v>4854</v>
      </c>
      <c r="AA683" s="202" t="s">
        <v>4789</v>
      </c>
    </row>
    <row r="684" spans="1:27" ht="36" x14ac:dyDescent="0.3">
      <c r="A684" s="95">
        <v>40309070</v>
      </c>
      <c r="B684" s="89" t="s">
        <v>1285</v>
      </c>
      <c r="C684" s="289">
        <v>8.6688000000000009</v>
      </c>
      <c r="D684" s="94" t="s">
        <v>441</v>
      </c>
      <c r="E684" s="94">
        <v>2.25</v>
      </c>
      <c r="F684" s="95"/>
      <c r="G684" s="95"/>
      <c r="H684" s="95"/>
      <c r="I684" s="96"/>
      <c r="J684" s="95">
        <v>28090152</v>
      </c>
      <c r="K684" s="89" t="s">
        <v>1286</v>
      </c>
      <c r="L684" s="95">
        <v>35</v>
      </c>
      <c r="M684" s="95">
        <v>0</v>
      </c>
      <c r="N684" s="289">
        <v>8.6688000000000009</v>
      </c>
      <c r="O684" s="95"/>
      <c r="P684" s="289"/>
      <c r="Q684" s="95"/>
      <c r="R684" s="289"/>
      <c r="S684" s="96"/>
      <c r="T684" s="95"/>
      <c r="U684" s="181"/>
      <c r="V684" s="201" t="s">
        <v>4787</v>
      </c>
      <c r="W684" s="130">
        <v>4</v>
      </c>
      <c r="X684" s="93"/>
      <c r="Y684" s="168" t="s">
        <v>4789</v>
      </c>
      <c r="Z684" s="168" t="s">
        <v>4854</v>
      </c>
      <c r="AA684" s="202" t="s">
        <v>4789</v>
      </c>
    </row>
    <row r="685" spans="1:27" ht="36" x14ac:dyDescent="0.3">
      <c r="A685" s="91">
        <v>40309088</v>
      </c>
      <c r="B685" s="93" t="s">
        <v>1287</v>
      </c>
      <c r="C685" s="289">
        <v>19.814399999999999</v>
      </c>
      <c r="D685" s="94" t="s">
        <v>441</v>
      </c>
      <c r="E685" s="94">
        <v>2.25</v>
      </c>
      <c r="F685" s="95"/>
      <c r="G685" s="95"/>
      <c r="H685" s="95"/>
      <c r="I685" s="96"/>
      <c r="J685" s="95">
        <v>28090128</v>
      </c>
      <c r="K685" s="89" t="s">
        <v>1288</v>
      </c>
      <c r="L685" s="95">
        <v>80</v>
      </c>
      <c r="M685" s="95">
        <v>0</v>
      </c>
      <c r="N685" s="289">
        <v>19.814399999999999</v>
      </c>
      <c r="O685" s="95"/>
      <c r="P685" s="289"/>
      <c r="Q685" s="95"/>
      <c r="R685" s="289"/>
      <c r="S685" s="96"/>
      <c r="T685" s="95"/>
      <c r="U685" s="181"/>
      <c r="V685" s="201" t="s">
        <v>4787</v>
      </c>
      <c r="W685" s="130">
        <v>2</v>
      </c>
      <c r="X685" s="93"/>
      <c r="Y685" s="168" t="s">
        <v>4789</v>
      </c>
      <c r="Z685" s="168" t="s">
        <v>4854</v>
      </c>
      <c r="AA685" s="202" t="s">
        <v>4789</v>
      </c>
    </row>
    <row r="686" spans="1:27" ht="24" x14ac:dyDescent="0.3">
      <c r="A686" s="185">
        <v>40309096</v>
      </c>
      <c r="B686" s="186" t="s">
        <v>1289</v>
      </c>
      <c r="C686" s="289">
        <v>59.938560000000003</v>
      </c>
      <c r="D686" s="94" t="s">
        <v>441</v>
      </c>
      <c r="E686" s="94">
        <v>2.25</v>
      </c>
      <c r="F686" s="95"/>
      <c r="G686" s="95"/>
      <c r="H686" s="95"/>
      <c r="I686" s="96"/>
      <c r="J686" s="95">
        <v>28090250</v>
      </c>
      <c r="K686" s="89" t="s">
        <v>1290</v>
      </c>
      <c r="L686" s="95">
        <v>242</v>
      </c>
      <c r="M686" s="95">
        <v>0</v>
      </c>
      <c r="N686" s="289">
        <v>59.938560000000003</v>
      </c>
      <c r="O686" s="95"/>
      <c r="P686" s="289"/>
      <c r="Q686" s="95"/>
      <c r="R686" s="289"/>
      <c r="S686" s="96"/>
      <c r="T686" s="95"/>
      <c r="U686" s="181"/>
      <c r="V686" s="201" t="s">
        <v>4787</v>
      </c>
      <c r="W686" s="130">
        <v>1</v>
      </c>
      <c r="X686" s="93"/>
      <c r="Y686" s="168" t="s">
        <v>4789</v>
      </c>
      <c r="Z686" s="168" t="s">
        <v>4854</v>
      </c>
      <c r="AA686" s="202" t="s">
        <v>4789</v>
      </c>
    </row>
    <row r="687" spans="1:27" ht="72" x14ac:dyDescent="0.3">
      <c r="A687" s="95">
        <v>40309100</v>
      </c>
      <c r="B687" s="89" t="s">
        <v>1291</v>
      </c>
      <c r="C687" s="289">
        <v>22.2912</v>
      </c>
      <c r="D687" s="94" t="s">
        <v>438</v>
      </c>
      <c r="E687" s="94">
        <v>8.6940000000000008</v>
      </c>
      <c r="F687" s="95"/>
      <c r="G687" s="95"/>
      <c r="H687" s="95"/>
      <c r="I687" s="96"/>
      <c r="J687" s="95">
        <v>28090098</v>
      </c>
      <c r="K687" s="89" t="s">
        <v>1292</v>
      </c>
      <c r="L687" s="95">
        <v>90</v>
      </c>
      <c r="M687" s="95">
        <v>0</v>
      </c>
      <c r="N687" s="289">
        <v>22.2912</v>
      </c>
      <c r="O687" s="95"/>
      <c r="P687" s="289"/>
      <c r="Q687" s="95"/>
      <c r="R687" s="289"/>
      <c r="S687" s="96"/>
      <c r="T687" s="95"/>
      <c r="U687" s="181"/>
      <c r="V687" s="201" t="s">
        <v>4787</v>
      </c>
      <c r="W687" s="130">
        <v>1</v>
      </c>
      <c r="X687" s="93"/>
      <c r="Y687" s="168" t="s">
        <v>4789</v>
      </c>
      <c r="Z687" s="168" t="s">
        <v>4854</v>
      </c>
      <c r="AA687" s="202" t="s">
        <v>4789</v>
      </c>
    </row>
    <row r="688" spans="1:27" ht="60" x14ac:dyDescent="0.3">
      <c r="A688" s="95">
        <v>40309118</v>
      </c>
      <c r="B688" s="89" t="s">
        <v>1293</v>
      </c>
      <c r="C688" s="289">
        <v>22.291200000000003</v>
      </c>
      <c r="D688" s="94" t="s">
        <v>438</v>
      </c>
      <c r="E688" s="94">
        <v>11.538</v>
      </c>
      <c r="F688" s="95"/>
      <c r="G688" s="95"/>
      <c r="H688" s="95"/>
      <c r="I688" s="96"/>
      <c r="J688" s="95">
        <v>28090098</v>
      </c>
      <c r="K688" s="89" t="s">
        <v>1292</v>
      </c>
      <c r="L688" s="95">
        <v>90</v>
      </c>
      <c r="M688" s="95">
        <v>0</v>
      </c>
      <c r="N688" s="289">
        <v>22.291200000000003</v>
      </c>
      <c r="O688" s="95"/>
      <c r="P688" s="289"/>
      <c r="Q688" s="95"/>
      <c r="R688" s="289"/>
      <c r="S688" s="96"/>
      <c r="T688" s="95"/>
      <c r="U688" s="181"/>
      <c r="V688" s="201" t="s">
        <v>4787</v>
      </c>
      <c r="W688" s="130">
        <v>1</v>
      </c>
      <c r="X688" s="93"/>
      <c r="Y688" s="168" t="s">
        <v>4789</v>
      </c>
      <c r="Z688" s="168" t="s">
        <v>4854</v>
      </c>
      <c r="AA688" s="202" t="s">
        <v>4789</v>
      </c>
    </row>
    <row r="689" spans="1:27" ht="48" x14ac:dyDescent="0.3">
      <c r="A689" s="91">
        <v>40309126</v>
      </c>
      <c r="B689" s="93" t="s">
        <v>1294</v>
      </c>
      <c r="C689" s="289">
        <v>22.291200000000003</v>
      </c>
      <c r="D689" s="94" t="s">
        <v>438</v>
      </c>
      <c r="E689" s="94">
        <v>8.6940000000000008</v>
      </c>
      <c r="F689" s="95"/>
      <c r="G689" s="95"/>
      <c r="H689" s="95"/>
      <c r="I689" s="96"/>
      <c r="J689" s="95">
        <v>28090098</v>
      </c>
      <c r="K689" s="89" t="s">
        <v>1292</v>
      </c>
      <c r="L689" s="95">
        <v>90</v>
      </c>
      <c r="M689" s="95">
        <v>0</v>
      </c>
      <c r="N689" s="289">
        <v>22.291200000000003</v>
      </c>
      <c r="O689" s="95"/>
      <c r="P689" s="289"/>
      <c r="Q689" s="95"/>
      <c r="R689" s="289"/>
      <c r="S689" s="96"/>
      <c r="T689" s="95"/>
      <c r="U689" s="181"/>
      <c r="V689" s="201" t="s">
        <v>4787</v>
      </c>
      <c r="W689" s="130">
        <v>1</v>
      </c>
      <c r="X689" s="93"/>
      <c r="Y689" s="168" t="s">
        <v>4789</v>
      </c>
      <c r="Z689" s="168" t="s">
        <v>4854</v>
      </c>
      <c r="AA689" s="202" t="s">
        <v>4789</v>
      </c>
    </row>
    <row r="690" spans="1:27" s="116" customFormat="1" ht="24" x14ac:dyDescent="0.3">
      <c r="A690" s="185">
        <v>40309134</v>
      </c>
      <c r="B690" s="186" t="s">
        <v>1295</v>
      </c>
      <c r="C690" s="288">
        <v>149.28</v>
      </c>
      <c r="D690" s="90" t="s">
        <v>651</v>
      </c>
      <c r="E690" s="90">
        <v>15.885</v>
      </c>
      <c r="F690" s="91"/>
      <c r="G690" s="91"/>
      <c r="H690" s="91"/>
      <c r="I690" s="92"/>
      <c r="J690" s="91">
        <v>40309134</v>
      </c>
      <c r="K690" s="93" t="s">
        <v>1295</v>
      </c>
      <c r="L690" s="91">
        <v>622</v>
      </c>
      <c r="M690" s="91">
        <v>0</v>
      </c>
      <c r="N690" s="288">
        <v>149.28</v>
      </c>
      <c r="O690" s="91">
        <v>13</v>
      </c>
      <c r="P690" s="288">
        <v>3.12</v>
      </c>
      <c r="Q690" s="91">
        <v>609</v>
      </c>
      <c r="R690" s="288">
        <v>146.16</v>
      </c>
      <c r="S690" s="92"/>
      <c r="T690" s="91"/>
      <c r="U690" s="180"/>
      <c r="V690" s="201" t="s">
        <v>4787</v>
      </c>
      <c r="W690" s="130">
        <v>1</v>
      </c>
      <c r="X690" s="93"/>
      <c r="Y690" s="168" t="s">
        <v>4789</v>
      </c>
      <c r="Z690" s="168" t="s">
        <v>4854</v>
      </c>
      <c r="AA690" s="202" t="s">
        <v>4789</v>
      </c>
    </row>
    <row r="691" spans="1:27" ht="24" x14ac:dyDescent="0.3">
      <c r="A691" s="95">
        <v>40309142</v>
      </c>
      <c r="B691" s="89" t="s">
        <v>1296</v>
      </c>
      <c r="C691" s="289">
        <v>61.92</v>
      </c>
      <c r="D691" s="94" t="s">
        <v>438</v>
      </c>
      <c r="E691" s="94">
        <v>8.6940000000000008</v>
      </c>
      <c r="F691" s="95"/>
      <c r="G691" s="95"/>
      <c r="H691" s="95"/>
      <c r="I691" s="96"/>
      <c r="J691" s="95">
        <v>28090179</v>
      </c>
      <c r="K691" s="89" t="s">
        <v>1297</v>
      </c>
      <c r="L691" s="95">
        <v>250</v>
      </c>
      <c r="M691" s="95">
        <v>0</v>
      </c>
      <c r="N691" s="289">
        <v>61.92</v>
      </c>
      <c r="O691" s="95"/>
      <c r="P691" s="289"/>
      <c r="Q691" s="95"/>
      <c r="R691" s="289"/>
      <c r="S691" s="96"/>
      <c r="T691" s="95"/>
      <c r="U691" s="181"/>
      <c r="V691" s="201" t="s">
        <v>4787</v>
      </c>
      <c r="W691" s="130">
        <v>1</v>
      </c>
      <c r="X691" s="93"/>
      <c r="Y691" s="168" t="s">
        <v>4789</v>
      </c>
      <c r="Z691" s="168" t="s">
        <v>4854</v>
      </c>
      <c r="AA691" s="202" t="s">
        <v>4789</v>
      </c>
    </row>
    <row r="692" spans="1:27" x14ac:dyDescent="0.3">
      <c r="A692" s="95">
        <v>40309266</v>
      </c>
      <c r="B692" s="89" t="s">
        <v>1298</v>
      </c>
      <c r="C692" s="289">
        <v>915.84</v>
      </c>
      <c r="D692" s="94" t="s">
        <v>17</v>
      </c>
      <c r="E692" s="94">
        <v>86.677999999999997</v>
      </c>
      <c r="F692" s="95"/>
      <c r="G692" s="95"/>
      <c r="H692" s="95"/>
      <c r="I692" s="96"/>
      <c r="J692" s="95">
        <v>40309266</v>
      </c>
      <c r="K692" s="89" t="s">
        <v>1298</v>
      </c>
      <c r="L692" s="95">
        <v>3816</v>
      </c>
      <c r="M692" s="95"/>
      <c r="N692" s="289">
        <v>915.84</v>
      </c>
      <c r="O692" s="95">
        <v>493</v>
      </c>
      <c r="P692" s="289">
        <v>118.32</v>
      </c>
      <c r="Q692" s="95">
        <v>3323</v>
      </c>
      <c r="R692" s="289">
        <v>797.52</v>
      </c>
      <c r="S692" s="96"/>
      <c r="T692" s="95"/>
      <c r="U692" s="181"/>
      <c r="V692" s="201" t="s">
        <v>75</v>
      </c>
      <c r="W692" s="130"/>
      <c r="X692" s="93" t="s">
        <v>200</v>
      </c>
      <c r="Y692" s="168" t="s">
        <v>6124</v>
      </c>
      <c r="Z692" s="168" t="s">
        <v>6125</v>
      </c>
      <c r="AA692" s="202" t="s">
        <v>6126</v>
      </c>
    </row>
    <row r="693" spans="1:27" ht="24" x14ac:dyDescent="0.3">
      <c r="A693" s="91">
        <v>40309304</v>
      </c>
      <c r="B693" s="93" t="s">
        <v>1299</v>
      </c>
      <c r="C693" s="289">
        <v>7.4303999999999997</v>
      </c>
      <c r="D693" s="94" t="s">
        <v>441</v>
      </c>
      <c r="E693" s="94">
        <v>2.1869999999999998</v>
      </c>
      <c r="F693" s="95"/>
      <c r="G693" s="95"/>
      <c r="H693" s="95"/>
      <c r="I693" s="96"/>
      <c r="J693" s="95">
        <v>28020014</v>
      </c>
      <c r="K693" s="89" t="s">
        <v>1300</v>
      </c>
      <c r="L693" s="95">
        <v>30</v>
      </c>
      <c r="M693" s="95">
        <v>0</v>
      </c>
      <c r="N693" s="289">
        <v>7.4303999999999997</v>
      </c>
      <c r="O693" s="95"/>
      <c r="P693" s="289"/>
      <c r="Q693" s="95"/>
      <c r="R693" s="289"/>
      <c r="S693" s="96"/>
      <c r="T693" s="95"/>
      <c r="U693" s="181"/>
      <c r="V693" s="201" t="s">
        <v>4787</v>
      </c>
      <c r="W693" s="130">
        <v>1</v>
      </c>
      <c r="X693" s="93"/>
      <c r="Y693" s="168" t="s">
        <v>4789</v>
      </c>
      <c r="Z693" s="168" t="s">
        <v>4854</v>
      </c>
      <c r="AA693" s="202" t="s">
        <v>4789</v>
      </c>
    </row>
    <row r="694" spans="1:27" ht="24" x14ac:dyDescent="0.3">
      <c r="A694" s="185">
        <v>40309312</v>
      </c>
      <c r="B694" s="186" t="s">
        <v>1301</v>
      </c>
      <c r="C694" s="289">
        <v>9.9071999999999996</v>
      </c>
      <c r="D694" s="94" t="s">
        <v>419</v>
      </c>
      <c r="E694" s="94">
        <v>3.177</v>
      </c>
      <c r="F694" s="95"/>
      <c r="G694" s="95"/>
      <c r="H694" s="95"/>
      <c r="I694" s="96"/>
      <c r="J694" s="95">
        <v>28020022</v>
      </c>
      <c r="K694" s="89" t="s">
        <v>1302</v>
      </c>
      <c r="L694" s="95">
        <v>40</v>
      </c>
      <c r="M694" s="95">
        <v>0</v>
      </c>
      <c r="N694" s="289">
        <v>9.9071999999999996</v>
      </c>
      <c r="O694" s="95"/>
      <c r="P694" s="289"/>
      <c r="Q694" s="95"/>
      <c r="R694" s="289"/>
      <c r="S694" s="96"/>
      <c r="T694" s="95"/>
      <c r="U694" s="181"/>
      <c r="V694" s="201" t="s">
        <v>4787</v>
      </c>
      <c r="W694" s="130">
        <v>1</v>
      </c>
      <c r="X694" s="93"/>
      <c r="Y694" s="168" t="s">
        <v>4789</v>
      </c>
      <c r="Z694" s="168" t="s">
        <v>4854</v>
      </c>
      <c r="AA694" s="202" t="s">
        <v>4789</v>
      </c>
    </row>
    <row r="695" spans="1:27" ht="36" x14ac:dyDescent="0.3">
      <c r="A695" s="95">
        <v>40309320</v>
      </c>
      <c r="B695" s="89" t="s">
        <v>1303</v>
      </c>
      <c r="C695" s="289">
        <v>16.0992</v>
      </c>
      <c r="D695" s="94" t="s">
        <v>419</v>
      </c>
      <c r="E695" s="94">
        <v>3.177</v>
      </c>
      <c r="F695" s="95"/>
      <c r="G695" s="95"/>
      <c r="H695" s="95"/>
      <c r="I695" s="96"/>
      <c r="J695" s="95">
        <v>28020081</v>
      </c>
      <c r="K695" s="89" t="s">
        <v>1304</v>
      </c>
      <c r="L695" s="95">
        <v>65</v>
      </c>
      <c r="M695" s="95">
        <v>0</v>
      </c>
      <c r="N695" s="289">
        <v>16.0992</v>
      </c>
      <c r="O695" s="95"/>
      <c r="P695" s="289"/>
      <c r="Q695" s="95"/>
      <c r="R695" s="289"/>
      <c r="S695" s="96"/>
      <c r="T695" s="95"/>
      <c r="U695" s="181"/>
      <c r="V695" s="201" t="s">
        <v>4787</v>
      </c>
      <c r="W695" s="130">
        <v>1</v>
      </c>
      <c r="X695" s="93"/>
      <c r="Y695" s="168" t="s">
        <v>4789</v>
      </c>
      <c r="Z695" s="168" t="s">
        <v>4854</v>
      </c>
      <c r="AA695" s="202" t="s">
        <v>4789</v>
      </c>
    </row>
    <row r="696" spans="1:27" x14ac:dyDescent="0.3">
      <c r="A696" s="95">
        <v>40309401</v>
      </c>
      <c r="B696" s="89" t="s">
        <v>1305</v>
      </c>
      <c r="C696" s="289">
        <v>3.4675199999999999</v>
      </c>
      <c r="D696" s="94" t="s">
        <v>430</v>
      </c>
      <c r="E696" s="94">
        <v>0.38700000000000001</v>
      </c>
      <c r="F696" s="95"/>
      <c r="G696" s="95"/>
      <c r="H696" s="95"/>
      <c r="I696" s="96"/>
      <c r="J696" s="95">
        <v>28070011</v>
      </c>
      <c r="K696" s="89" t="s">
        <v>1305</v>
      </c>
      <c r="L696" s="95">
        <v>14</v>
      </c>
      <c r="M696" s="95">
        <v>0</v>
      </c>
      <c r="N696" s="289">
        <v>3.4675199999999999</v>
      </c>
      <c r="O696" s="95"/>
      <c r="P696" s="289"/>
      <c r="Q696" s="95"/>
      <c r="R696" s="289"/>
      <c r="S696" s="96"/>
      <c r="T696" s="95"/>
      <c r="U696" s="181"/>
      <c r="V696" s="201" t="s">
        <v>4787</v>
      </c>
      <c r="W696" s="130">
        <v>1</v>
      </c>
      <c r="X696" s="93"/>
      <c r="Y696" s="168" t="s">
        <v>4789</v>
      </c>
      <c r="Z696" s="168" t="s">
        <v>4854</v>
      </c>
      <c r="AA696" s="202" t="s">
        <v>4789</v>
      </c>
    </row>
    <row r="697" spans="1:27" x14ac:dyDescent="0.3">
      <c r="A697" s="91">
        <v>40309410</v>
      </c>
      <c r="B697" s="93" t="s">
        <v>1306</v>
      </c>
      <c r="C697" s="289">
        <v>4.9535999999999998</v>
      </c>
      <c r="D697" s="94" t="s">
        <v>430</v>
      </c>
      <c r="E697" s="94">
        <v>0.38700000000000001</v>
      </c>
      <c r="F697" s="95"/>
      <c r="G697" s="95"/>
      <c r="H697" s="95"/>
      <c r="I697" s="96"/>
      <c r="J697" s="95">
        <v>28070038</v>
      </c>
      <c r="K697" s="89" t="s">
        <v>1307</v>
      </c>
      <c r="L697" s="95">
        <v>20</v>
      </c>
      <c r="M697" s="95">
        <v>0</v>
      </c>
      <c r="N697" s="289">
        <v>4.9535999999999998</v>
      </c>
      <c r="O697" s="95"/>
      <c r="P697" s="289"/>
      <c r="Q697" s="95"/>
      <c r="R697" s="289"/>
      <c r="S697" s="96"/>
      <c r="T697" s="95"/>
      <c r="U697" s="181"/>
      <c r="V697" s="201" t="s">
        <v>4787</v>
      </c>
      <c r="W697" s="130">
        <v>1</v>
      </c>
      <c r="X697" s="93"/>
      <c r="Y697" s="168" t="s">
        <v>4789</v>
      </c>
      <c r="Z697" s="168" t="s">
        <v>4854</v>
      </c>
      <c r="AA697" s="202" t="s">
        <v>4789</v>
      </c>
    </row>
    <row r="698" spans="1:27" ht="24" x14ac:dyDescent="0.3">
      <c r="A698" s="185">
        <v>40309428</v>
      </c>
      <c r="B698" s="186" t="s">
        <v>1308</v>
      </c>
      <c r="C698" s="289">
        <v>9.9071999999999996</v>
      </c>
      <c r="D698" s="94" t="s">
        <v>441</v>
      </c>
      <c r="E698" s="94">
        <v>1.44</v>
      </c>
      <c r="F698" s="95"/>
      <c r="G698" s="95"/>
      <c r="H698" s="95"/>
      <c r="I698" s="96"/>
      <c r="J698" s="95">
        <v>28070046</v>
      </c>
      <c r="K698" s="89" t="s">
        <v>1309</v>
      </c>
      <c r="L698" s="95">
        <v>40</v>
      </c>
      <c r="M698" s="95">
        <v>0</v>
      </c>
      <c r="N698" s="289">
        <v>9.9071999999999996</v>
      </c>
      <c r="O698" s="95"/>
      <c r="P698" s="289"/>
      <c r="Q698" s="95"/>
      <c r="R698" s="289"/>
      <c r="S698" s="96"/>
      <c r="T698" s="95"/>
      <c r="U698" s="181"/>
      <c r="V698" s="201" t="s">
        <v>4787</v>
      </c>
      <c r="W698" s="130">
        <v>1</v>
      </c>
      <c r="X698" s="93"/>
      <c r="Y698" s="168" t="s">
        <v>4789</v>
      </c>
      <c r="Z698" s="168" t="s">
        <v>4854</v>
      </c>
      <c r="AA698" s="202" t="s">
        <v>4789</v>
      </c>
    </row>
    <row r="699" spans="1:27" ht="24" x14ac:dyDescent="0.3">
      <c r="A699" s="95">
        <v>40309436</v>
      </c>
      <c r="B699" s="89" t="s">
        <v>1310</v>
      </c>
      <c r="C699" s="289">
        <v>27.244799999999998</v>
      </c>
      <c r="D699" s="94" t="s">
        <v>419</v>
      </c>
      <c r="E699" s="94">
        <v>3.2669999999999999</v>
      </c>
      <c r="F699" s="95"/>
      <c r="G699" s="95"/>
      <c r="H699" s="95"/>
      <c r="I699" s="96"/>
      <c r="J699" s="95">
        <v>28070070</v>
      </c>
      <c r="K699" s="89" t="s">
        <v>1311</v>
      </c>
      <c r="L699" s="95">
        <v>110</v>
      </c>
      <c r="M699" s="95">
        <v>0</v>
      </c>
      <c r="N699" s="289">
        <v>27.244799999999998</v>
      </c>
      <c r="O699" s="95"/>
      <c r="P699" s="289"/>
      <c r="Q699" s="95"/>
      <c r="R699" s="289"/>
      <c r="S699" s="96"/>
      <c r="T699" s="95"/>
      <c r="U699" s="181"/>
      <c r="V699" s="201" t="s">
        <v>4787</v>
      </c>
      <c r="W699" s="130">
        <v>1</v>
      </c>
      <c r="X699" s="93"/>
      <c r="Y699" s="168" t="s">
        <v>4789</v>
      </c>
      <c r="Z699" s="168" t="s">
        <v>4854</v>
      </c>
      <c r="AA699" s="202" t="s">
        <v>4789</v>
      </c>
    </row>
    <row r="700" spans="1:27" ht="24" x14ac:dyDescent="0.3">
      <c r="A700" s="95">
        <v>40309444</v>
      </c>
      <c r="B700" s="89" t="s">
        <v>1312</v>
      </c>
      <c r="C700" s="289">
        <v>14.860799999999999</v>
      </c>
      <c r="D700" s="94" t="s">
        <v>419</v>
      </c>
      <c r="E700" s="94">
        <v>2.097</v>
      </c>
      <c r="F700" s="95"/>
      <c r="G700" s="95"/>
      <c r="H700" s="95"/>
      <c r="I700" s="96"/>
      <c r="J700" s="95">
        <v>28070054</v>
      </c>
      <c r="K700" s="89" t="s">
        <v>1313</v>
      </c>
      <c r="L700" s="95">
        <v>60</v>
      </c>
      <c r="M700" s="95">
        <v>0</v>
      </c>
      <c r="N700" s="289">
        <v>14.860799999999999</v>
      </c>
      <c r="O700" s="95"/>
      <c r="P700" s="289"/>
      <c r="Q700" s="95"/>
      <c r="R700" s="289"/>
      <c r="S700" s="96"/>
      <c r="T700" s="95"/>
      <c r="U700" s="181"/>
      <c r="V700" s="201" t="s">
        <v>4787</v>
      </c>
      <c r="W700" s="130">
        <v>1</v>
      </c>
      <c r="X700" s="93"/>
      <c r="Y700" s="168" t="s">
        <v>4789</v>
      </c>
      <c r="Z700" s="168" t="s">
        <v>4854</v>
      </c>
      <c r="AA700" s="202" t="s">
        <v>4789</v>
      </c>
    </row>
    <row r="701" spans="1:27" ht="24" x14ac:dyDescent="0.3">
      <c r="A701" s="91">
        <v>40309509</v>
      </c>
      <c r="B701" s="93" t="s">
        <v>1314</v>
      </c>
      <c r="C701" s="289">
        <v>2.4767999999999999</v>
      </c>
      <c r="D701" s="94" t="s">
        <v>441</v>
      </c>
      <c r="E701" s="94">
        <v>0.81</v>
      </c>
      <c r="F701" s="95"/>
      <c r="G701" s="95"/>
      <c r="H701" s="95"/>
      <c r="I701" s="96"/>
      <c r="J701" s="95">
        <v>28080017</v>
      </c>
      <c r="K701" s="89" t="s">
        <v>1315</v>
      </c>
      <c r="L701" s="95">
        <v>10</v>
      </c>
      <c r="M701" s="95">
        <v>0</v>
      </c>
      <c r="N701" s="289">
        <v>2.4767999999999999</v>
      </c>
      <c r="O701" s="95"/>
      <c r="P701" s="289"/>
      <c r="Q701" s="95"/>
      <c r="R701" s="289"/>
      <c r="S701" s="96"/>
      <c r="T701" s="95"/>
      <c r="U701" s="181"/>
      <c r="V701" s="201" t="s">
        <v>4787</v>
      </c>
      <c r="W701" s="130">
        <v>1</v>
      </c>
      <c r="X701" s="93"/>
      <c r="Y701" s="168" t="s">
        <v>4789</v>
      </c>
      <c r="Z701" s="168" t="s">
        <v>4854</v>
      </c>
      <c r="AA701" s="202" t="s">
        <v>4789</v>
      </c>
    </row>
    <row r="702" spans="1:27" x14ac:dyDescent="0.3">
      <c r="A702" s="185">
        <v>40309517</v>
      </c>
      <c r="B702" s="186" t="s">
        <v>1316</v>
      </c>
      <c r="C702" s="289">
        <v>2.4767999999999999</v>
      </c>
      <c r="D702" s="94" t="s">
        <v>441</v>
      </c>
      <c r="E702" s="94">
        <v>0.38700000000000001</v>
      </c>
      <c r="F702" s="95"/>
      <c r="G702" s="95"/>
      <c r="H702" s="95"/>
      <c r="I702" s="96"/>
      <c r="J702" s="95">
        <v>28080025</v>
      </c>
      <c r="K702" s="89" t="s">
        <v>1317</v>
      </c>
      <c r="L702" s="95">
        <v>10</v>
      </c>
      <c r="M702" s="95">
        <v>0</v>
      </c>
      <c r="N702" s="289">
        <v>2.4767999999999999</v>
      </c>
      <c r="O702" s="95"/>
      <c r="P702" s="289"/>
      <c r="Q702" s="95"/>
      <c r="R702" s="289"/>
      <c r="S702" s="96"/>
      <c r="T702" s="95"/>
      <c r="U702" s="181"/>
      <c r="V702" s="201" t="s">
        <v>4787</v>
      </c>
      <c r="W702" s="130">
        <v>1</v>
      </c>
      <c r="X702" s="93"/>
      <c r="Y702" s="168" t="s">
        <v>4789</v>
      </c>
      <c r="Z702" s="168" t="s">
        <v>4854</v>
      </c>
      <c r="AA702" s="202" t="s">
        <v>4789</v>
      </c>
    </row>
    <row r="703" spans="1:27" ht="36" x14ac:dyDescent="0.3">
      <c r="A703" s="95">
        <v>40309525</v>
      </c>
      <c r="B703" s="89" t="s">
        <v>1318</v>
      </c>
      <c r="C703" s="289">
        <v>16.594559999999998</v>
      </c>
      <c r="D703" s="94" t="s">
        <v>419</v>
      </c>
      <c r="E703" s="94">
        <v>2.097</v>
      </c>
      <c r="F703" s="95"/>
      <c r="G703" s="95"/>
      <c r="H703" s="95"/>
      <c r="I703" s="96"/>
      <c r="J703" s="95">
        <v>28080041</v>
      </c>
      <c r="K703" s="89" t="s">
        <v>1319</v>
      </c>
      <c r="L703" s="95">
        <v>67</v>
      </c>
      <c r="M703" s="95">
        <v>0</v>
      </c>
      <c r="N703" s="289">
        <v>16.594559999999998</v>
      </c>
      <c r="O703" s="95"/>
      <c r="P703" s="289"/>
      <c r="Q703" s="95"/>
      <c r="R703" s="289"/>
      <c r="S703" s="96"/>
      <c r="T703" s="95"/>
      <c r="U703" s="181"/>
      <c r="V703" s="201" t="s">
        <v>4787</v>
      </c>
      <c r="W703" s="130">
        <v>1</v>
      </c>
      <c r="X703" s="93"/>
      <c r="Y703" s="168" t="s">
        <v>4789</v>
      </c>
      <c r="Z703" s="168" t="s">
        <v>4854</v>
      </c>
      <c r="AA703" s="202" t="s">
        <v>4789</v>
      </c>
    </row>
    <row r="704" spans="1:27" x14ac:dyDescent="0.3">
      <c r="A704" s="95">
        <v>40310019</v>
      </c>
      <c r="B704" s="89" t="s">
        <v>1320</v>
      </c>
      <c r="C704" s="289">
        <v>3.4675199999999999</v>
      </c>
      <c r="D704" s="94" t="s">
        <v>441</v>
      </c>
      <c r="E704" s="94">
        <v>0.69299999999999995</v>
      </c>
      <c r="F704" s="95"/>
      <c r="G704" s="95"/>
      <c r="H704" s="95"/>
      <c r="I704" s="96"/>
      <c r="J704" s="95">
        <v>28100018</v>
      </c>
      <c r="K704" s="89" t="s">
        <v>1320</v>
      </c>
      <c r="L704" s="95">
        <v>14</v>
      </c>
      <c r="M704" s="95">
        <v>0</v>
      </c>
      <c r="N704" s="289">
        <v>3.4675199999999999</v>
      </c>
      <c r="O704" s="95"/>
      <c r="P704" s="289"/>
      <c r="Q704" s="95"/>
      <c r="R704" s="289"/>
      <c r="S704" s="96"/>
      <c r="T704" s="95"/>
      <c r="U704" s="181"/>
      <c r="V704" s="201" t="s">
        <v>4787</v>
      </c>
      <c r="W704" s="130">
        <v>1</v>
      </c>
      <c r="X704" s="93"/>
      <c r="Y704" s="168" t="s">
        <v>4789</v>
      </c>
      <c r="Z704" s="168" t="s">
        <v>4854</v>
      </c>
      <c r="AA704" s="202" t="s">
        <v>4789</v>
      </c>
    </row>
    <row r="705" spans="1:27" ht="24" x14ac:dyDescent="0.3">
      <c r="A705" s="91">
        <v>40310035</v>
      </c>
      <c r="B705" s="93" t="s">
        <v>1321</v>
      </c>
      <c r="C705" s="289">
        <v>26.254079999999998</v>
      </c>
      <c r="D705" s="94" t="s">
        <v>419</v>
      </c>
      <c r="E705" s="94">
        <v>3.177</v>
      </c>
      <c r="F705" s="95"/>
      <c r="G705" s="95"/>
      <c r="H705" s="95"/>
      <c r="I705" s="96"/>
      <c r="J705" s="95">
        <v>28100050</v>
      </c>
      <c r="K705" s="89" t="s">
        <v>1322</v>
      </c>
      <c r="L705" s="95">
        <v>106</v>
      </c>
      <c r="M705" s="95">
        <v>0</v>
      </c>
      <c r="N705" s="289">
        <v>26.254079999999998</v>
      </c>
      <c r="O705" s="95"/>
      <c r="P705" s="289"/>
      <c r="Q705" s="95"/>
      <c r="R705" s="289"/>
      <c r="S705" s="96"/>
      <c r="T705" s="95"/>
      <c r="U705" s="181"/>
      <c r="V705" s="201" t="s">
        <v>4787</v>
      </c>
      <c r="W705" s="130">
        <v>3</v>
      </c>
      <c r="X705" s="93"/>
      <c r="Y705" s="168" t="s">
        <v>4789</v>
      </c>
      <c r="Z705" s="168" t="s">
        <v>4854</v>
      </c>
      <c r="AA705" s="202" t="s">
        <v>4789</v>
      </c>
    </row>
    <row r="706" spans="1:27" x14ac:dyDescent="0.3">
      <c r="A706" s="185">
        <v>40310043</v>
      </c>
      <c r="B706" s="186" t="s">
        <v>1323</v>
      </c>
      <c r="C706" s="289">
        <v>24.768000000000001</v>
      </c>
      <c r="D706" s="94" t="s">
        <v>419</v>
      </c>
      <c r="E706" s="94">
        <v>2.484</v>
      </c>
      <c r="F706" s="95"/>
      <c r="G706" s="95"/>
      <c r="H706" s="95"/>
      <c r="I706" s="96"/>
      <c r="J706" s="95">
        <v>28100751</v>
      </c>
      <c r="K706" s="89" t="s">
        <v>1324</v>
      </c>
      <c r="L706" s="95">
        <v>100</v>
      </c>
      <c r="M706" s="95">
        <v>0</v>
      </c>
      <c r="N706" s="289">
        <v>24.768000000000001</v>
      </c>
      <c r="O706" s="95"/>
      <c r="P706" s="289"/>
      <c r="Q706" s="95"/>
      <c r="R706" s="289"/>
      <c r="S706" s="96"/>
      <c r="T706" s="95"/>
      <c r="U706" s="181"/>
      <c r="V706" s="201" t="s">
        <v>4787</v>
      </c>
      <c r="W706" s="130">
        <v>1</v>
      </c>
      <c r="X706" s="93"/>
      <c r="Y706" s="168" t="s">
        <v>4789</v>
      </c>
      <c r="Z706" s="168" t="s">
        <v>4854</v>
      </c>
      <c r="AA706" s="202" t="s">
        <v>4789</v>
      </c>
    </row>
    <row r="707" spans="1:27" ht="24" x14ac:dyDescent="0.3">
      <c r="A707" s="95">
        <v>40310051</v>
      </c>
      <c r="B707" s="89" t="s">
        <v>1325</v>
      </c>
      <c r="C707" s="289">
        <v>7.4303999999999997</v>
      </c>
      <c r="D707" s="94" t="s">
        <v>441</v>
      </c>
      <c r="E707" s="94">
        <v>0.69299999999999995</v>
      </c>
      <c r="F707" s="95"/>
      <c r="G707" s="95"/>
      <c r="H707" s="95"/>
      <c r="I707" s="96"/>
      <c r="J707" s="95">
        <v>28100069</v>
      </c>
      <c r="K707" s="89" t="s">
        <v>1326</v>
      </c>
      <c r="L707" s="95">
        <v>30</v>
      </c>
      <c r="M707" s="95">
        <v>0</v>
      </c>
      <c r="N707" s="289">
        <v>7.4303999999999997</v>
      </c>
      <c r="O707" s="95"/>
      <c r="P707" s="289"/>
      <c r="Q707" s="95"/>
      <c r="R707" s="289"/>
      <c r="S707" s="96"/>
      <c r="T707" s="95"/>
      <c r="U707" s="181"/>
      <c r="V707" s="201" t="s">
        <v>4787</v>
      </c>
      <c r="W707" s="130">
        <v>1</v>
      </c>
      <c r="X707" s="93"/>
      <c r="Y707" s="168" t="s">
        <v>4789</v>
      </c>
      <c r="Z707" s="168" t="s">
        <v>4854</v>
      </c>
      <c r="AA707" s="202" t="s">
        <v>4789</v>
      </c>
    </row>
    <row r="708" spans="1:27" x14ac:dyDescent="0.3">
      <c r="A708" s="95">
        <v>40310060</v>
      </c>
      <c r="B708" s="89" t="s">
        <v>1327</v>
      </c>
      <c r="C708" s="289">
        <v>3.7151999999999998</v>
      </c>
      <c r="D708" s="94" t="s">
        <v>441</v>
      </c>
      <c r="E708" s="94">
        <v>0.69299999999999995</v>
      </c>
      <c r="F708" s="95"/>
      <c r="G708" s="95"/>
      <c r="H708" s="95"/>
      <c r="I708" s="96"/>
      <c r="J708" s="95">
        <v>28100093</v>
      </c>
      <c r="K708" s="89" t="s">
        <v>1328</v>
      </c>
      <c r="L708" s="95">
        <v>15</v>
      </c>
      <c r="M708" s="95">
        <v>0</v>
      </c>
      <c r="N708" s="289">
        <v>3.7151999999999998</v>
      </c>
      <c r="O708" s="95"/>
      <c r="P708" s="289"/>
      <c r="Q708" s="95"/>
      <c r="R708" s="289"/>
      <c r="S708" s="96"/>
      <c r="T708" s="95"/>
      <c r="U708" s="181"/>
      <c r="V708" s="201" t="s">
        <v>4787</v>
      </c>
      <c r="W708" s="130">
        <v>1</v>
      </c>
      <c r="X708" s="93"/>
      <c r="Y708" s="168" t="s">
        <v>4789</v>
      </c>
      <c r="Z708" s="168" t="s">
        <v>4854</v>
      </c>
      <c r="AA708" s="202" t="s">
        <v>4789</v>
      </c>
    </row>
    <row r="709" spans="1:27" x14ac:dyDescent="0.3">
      <c r="A709" s="91">
        <v>40310078</v>
      </c>
      <c r="B709" s="93" t="s">
        <v>1329</v>
      </c>
      <c r="C709" s="289">
        <v>22.2912</v>
      </c>
      <c r="D709" s="94" t="s">
        <v>419</v>
      </c>
      <c r="E709" s="94">
        <v>3.177</v>
      </c>
      <c r="F709" s="95"/>
      <c r="G709" s="95"/>
      <c r="H709" s="95"/>
      <c r="I709" s="96"/>
      <c r="J709" s="95">
        <v>28100131</v>
      </c>
      <c r="K709" s="89" t="s">
        <v>1330</v>
      </c>
      <c r="L709" s="95">
        <v>90</v>
      </c>
      <c r="M709" s="95">
        <v>0</v>
      </c>
      <c r="N709" s="289">
        <v>22.2912</v>
      </c>
      <c r="O709" s="95"/>
      <c r="P709" s="289"/>
      <c r="Q709" s="95"/>
      <c r="R709" s="289"/>
      <c r="S709" s="96"/>
      <c r="T709" s="95"/>
      <c r="U709" s="181"/>
      <c r="V709" s="201" t="s">
        <v>4787</v>
      </c>
      <c r="W709" s="130">
        <v>1</v>
      </c>
      <c r="X709" s="93"/>
      <c r="Y709" s="168" t="s">
        <v>4789</v>
      </c>
      <c r="Z709" s="168" t="s">
        <v>4854</v>
      </c>
      <c r="AA709" s="202" t="s">
        <v>4789</v>
      </c>
    </row>
    <row r="710" spans="1:27" x14ac:dyDescent="0.3">
      <c r="A710" s="185">
        <v>40310086</v>
      </c>
      <c r="B710" s="186" t="s">
        <v>1331</v>
      </c>
      <c r="C710" s="289">
        <v>37.152000000000001</v>
      </c>
      <c r="D710" s="94" t="s">
        <v>419</v>
      </c>
      <c r="E710" s="94">
        <v>4.0140000000000002</v>
      </c>
      <c r="F710" s="95"/>
      <c r="G710" s="95"/>
      <c r="H710" s="95"/>
      <c r="I710" s="96"/>
      <c r="J710" s="95">
        <v>28100638</v>
      </c>
      <c r="K710" s="89" t="s">
        <v>1332</v>
      </c>
      <c r="L710" s="95">
        <v>150</v>
      </c>
      <c r="M710" s="95">
        <v>0</v>
      </c>
      <c r="N710" s="289">
        <v>37.152000000000001</v>
      </c>
      <c r="O710" s="95"/>
      <c r="P710" s="289"/>
      <c r="Q710" s="95"/>
      <c r="R710" s="289"/>
      <c r="S710" s="96"/>
      <c r="T710" s="95"/>
      <c r="U710" s="181"/>
      <c r="V710" s="201" t="s">
        <v>4787</v>
      </c>
      <c r="W710" s="130">
        <v>1</v>
      </c>
      <c r="X710" s="93"/>
      <c r="Y710" s="168" t="s">
        <v>4789</v>
      </c>
      <c r="Z710" s="168" t="s">
        <v>4854</v>
      </c>
      <c r="AA710" s="202" t="s">
        <v>4789</v>
      </c>
    </row>
    <row r="711" spans="1:27" x14ac:dyDescent="0.3">
      <c r="A711" s="95">
        <v>40310094</v>
      </c>
      <c r="B711" s="89" t="s">
        <v>1333</v>
      </c>
      <c r="C711" s="289">
        <v>4.2105600000000001</v>
      </c>
      <c r="D711" s="94" t="s">
        <v>441</v>
      </c>
      <c r="E711" s="94">
        <v>0.69299999999999995</v>
      </c>
      <c r="F711" s="95"/>
      <c r="G711" s="95"/>
      <c r="H711" s="95"/>
      <c r="I711" s="96"/>
      <c r="J711" s="95">
        <v>28100794</v>
      </c>
      <c r="K711" s="89" t="s">
        <v>1334</v>
      </c>
      <c r="L711" s="95">
        <v>17</v>
      </c>
      <c r="M711" s="95">
        <v>0</v>
      </c>
      <c r="N711" s="289">
        <v>4.2105600000000001</v>
      </c>
      <c r="O711" s="95"/>
      <c r="P711" s="289"/>
      <c r="Q711" s="95"/>
      <c r="R711" s="289"/>
      <c r="S711" s="96"/>
      <c r="T711" s="95"/>
      <c r="U711" s="181"/>
      <c r="V711" s="201" t="s">
        <v>4787</v>
      </c>
      <c r="W711" s="130">
        <v>1</v>
      </c>
      <c r="X711" s="93"/>
      <c r="Y711" s="168" t="s">
        <v>4789</v>
      </c>
      <c r="Z711" s="168" t="s">
        <v>4854</v>
      </c>
      <c r="AA711" s="202" t="s">
        <v>4789</v>
      </c>
    </row>
    <row r="712" spans="1:27" x14ac:dyDescent="0.3">
      <c r="A712" s="95">
        <v>40310108</v>
      </c>
      <c r="B712" s="89" t="s">
        <v>1335</v>
      </c>
      <c r="C712" s="289">
        <v>4.2105600000000001</v>
      </c>
      <c r="D712" s="94" t="s">
        <v>441</v>
      </c>
      <c r="E712" s="94">
        <v>0.69299999999999995</v>
      </c>
      <c r="F712" s="95"/>
      <c r="G712" s="95"/>
      <c r="H712" s="95"/>
      <c r="I712" s="96"/>
      <c r="J712" s="95">
        <v>28100816</v>
      </c>
      <c r="K712" s="89" t="s">
        <v>1335</v>
      </c>
      <c r="L712" s="95">
        <v>17</v>
      </c>
      <c r="M712" s="95">
        <v>0</v>
      </c>
      <c r="N712" s="289">
        <v>4.2105600000000001</v>
      </c>
      <c r="O712" s="95"/>
      <c r="P712" s="289"/>
      <c r="Q712" s="95"/>
      <c r="R712" s="289"/>
      <c r="S712" s="96"/>
      <c r="T712" s="95"/>
      <c r="U712" s="181"/>
      <c r="V712" s="201" t="s">
        <v>4787</v>
      </c>
      <c r="W712" s="130">
        <v>1</v>
      </c>
      <c r="X712" s="93"/>
      <c r="Y712" s="168" t="s">
        <v>4789</v>
      </c>
      <c r="Z712" s="168" t="s">
        <v>4854</v>
      </c>
      <c r="AA712" s="202" t="s">
        <v>4789</v>
      </c>
    </row>
    <row r="713" spans="1:27" x14ac:dyDescent="0.3">
      <c r="A713" s="91">
        <v>40310116</v>
      </c>
      <c r="B713" s="93" t="s">
        <v>1336</v>
      </c>
      <c r="C713" s="289">
        <v>12.384</v>
      </c>
      <c r="D713" s="94" t="s">
        <v>441</v>
      </c>
      <c r="E713" s="94">
        <v>0.69299999999999995</v>
      </c>
      <c r="F713" s="95"/>
      <c r="G713" s="95"/>
      <c r="H713" s="95"/>
      <c r="I713" s="96"/>
      <c r="J713" s="95">
        <v>28100573</v>
      </c>
      <c r="K713" s="89" t="s">
        <v>1336</v>
      </c>
      <c r="L713" s="95">
        <v>50</v>
      </c>
      <c r="M713" s="95">
        <v>0</v>
      </c>
      <c r="N713" s="289">
        <v>12.384</v>
      </c>
      <c r="O713" s="95"/>
      <c r="P713" s="289"/>
      <c r="Q713" s="95"/>
      <c r="R713" s="289"/>
      <c r="S713" s="96"/>
      <c r="T713" s="95"/>
      <c r="U713" s="181"/>
      <c r="V713" s="201" t="s">
        <v>4787</v>
      </c>
      <c r="W713" s="130">
        <v>1</v>
      </c>
      <c r="X713" s="93"/>
      <c r="Y713" s="168" t="s">
        <v>4789</v>
      </c>
      <c r="Z713" s="168" t="s">
        <v>4854</v>
      </c>
      <c r="AA713" s="202" t="s">
        <v>4789</v>
      </c>
    </row>
    <row r="714" spans="1:27" ht="60" x14ac:dyDescent="0.3">
      <c r="A714" s="185">
        <v>40310124</v>
      </c>
      <c r="B714" s="186" t="s">
        <v>1337</v>
      </c>
      <c r="C714" s="289">
        <v>12.384</v>
      </c>
      <c r="D714" s="94" t="s">
        <v>419</v>
      </c>
      <c r="E714" s="94">
        <v>2.214</v>
      </c>
      <c r="F714" s="95"/>
      <c r="G714" s="95"/>
      <c r="H714" s="95"/>
      <c r="I714" s="96"/>
      <c r="J714" s="95">
        <v>28100581</v>
      </c>
      <c r="K714" s="89" t="s">
        <v>1338</v>
      </c>
      <c r="L714" s="95">
        <v>50</v>
      </c>
      <c r="M714" s="95">
        <v>0</v>
      </c>
      <c r="N714" s="289">
        <v>12.384</v>
      </c>
      <c r="O714" s="95"/>
      <c r="P714" s="289"/>
      <c r="Q714" s="95"/>
      <c r="R714" s="289"/>
      <c r="S714" s="96"/>
      <c r="T714" s="95"/>
      <c r="U714" s="181"/>
      <c r="V714" s="201" t="s">
        <v>4787</v>
      </c>
      <c r="W714" s="130">
        <v>5</v>
      </c>
      <c r="X714" s="93"/>
      <c r="Y714" s="168" t="s">
        <v>4789</v>
      </c>
      <c r="Z714" s="168" t="s">
        <v>4854</v>
      </c>
      <c r="AA714" s="202" t="s">
        <v>4789</v>
      </c>
    </row>
    <row r="715" spans="1:27" x14ac:dyDescent="0.3">
      <c r="A715" s="95">
        <v>40310132</v>
      </c>
      <c r="B715" s="89" t="s">
        <v>1339</v>
      </c>
      <c r="C715" s="289">
        <v>12.384</v>
      </c>
      <c r="D715" s="94" t="s">
        <v>419</v>
      </c>
      <c r="E715" s="94">
        <v>3.177</v>
      </c>
      <c r="F715" s="95"/>
      <c r="G715" s="95"/>
      <c r="H715" s="95"/>
      <c r="I715" s="96"/>
      <c r="J715" s="95">
        <v>28100026</v>
      </c>
      <c r="K715" s="89" t="s">
        <v>1340</v>
      </c>
      <c r="L715" s="95">
        <v>50</v>
      </c>
      <c r="M715" s="95">
        <v>0</v>
      </c>
      <c r="N715" s="289">
        <v>12.384</v>
      </c>
      <c r="O715" s="95"/>
      <c r="P715" s="289"/>
      <c r="Q715" s="95"/>
      <c r="R715" s="289"/>
      <c r="S715" s="96"/>
      <c r="T715" s="95"/>
      <c r="U715" s="181"/>
      <c r="V715" s="201" t="s">
        <v>4787</v>
      </c>
      <c r="W715" s="130">
        <v>6</v>
      </c>
      <c r="X715" s="93"/>
      <c r="Y715" s="168" t="s">
        <v>4789</v>
      </c>
      <c r="Z715" s="168" t="s">
        <v>4854</v>
      </c>
      <c r="AA715" s="202" t="s">
        <v>4789</v>
      </c>
    </row>
    <row r="716" spans="1:27" x14ac:dyDescent="0.3">
      <c r="A716" s="95">
        <v>40310140</v>
      </c>
      <c r="B716" s="89" t="s">
        <v>1341</v>
      </c>
      <c r="C716" s="289">
        <v>12.384</v>
      </c>
      <c r="D716" s="94" t="s">
        <v>651</v>
      </c>
      <c r="E716" s="94">
        <v>1.8</v>
      </c>
      <c r="F716" s="95"/>
      <c r="G716" s="95"/>
      <c r="H716" s="95"/>
      <c r="I716" s="96"/>
      <c r="J716" s="95">
        <v>28100271</v>
      </c>
      <c r="K716" s="89" t="s">
        <v>1342</v>
      </c>
      <c r="L716" s="95">
        <v>50</v>
      </c>
      <c r="M716" s="95">
        <v>0</v>
      </c>
      <c r="N716" s="289">
        <v>12.384</v>
      </c>
      <c r="O716" s="95"/>
      <c r="P716" s="289"/>
      <c r="Q716" s="95"/>
      <c r="R716" s="289"/>
      <c r="S716" s="96"/>
      <c r="T716" s="95"/>
      <c r="U716" s="181"/>
      <c r="V716" s="201" t="s">
        <v>4787</v>
      </c>
      <c r="W716" s="130">
        <v>6</v>
      </c>
      <c r="X716" s="93"/>
      <c r="Y716" s="168" t="s">
        <v>4789</v>
      </c>
      <c r="Z716" s="168" t="s">
        <v>4854</v>
      </c>
      <c r="AA716" s="202" t="s">
        <v>4789</v>
      </c>
    </row>
    <row r="717" spans="1:27" x14ac:dyDescent="0.3">
      <c r="A717" s="91">
        <v>40310159</v>
      </c>
      <c r="B717" s="93" t="s">
        <v>1343</v>
      </c>
      <c r="C717" s="289">
        <v>17.337600000000002</v>
      </c>
      <c r="D717" s="94" t="s">
        <v>651</v>
      </c>
      <c r="E717" s="94">
        <v>1.8</v>
      </c>
      <c r="F717" s="95"/>
      <c r="G717" s="95"/>
      <c r="H717" s="95"/>
      <c r="I717" s="96"/>
      <c r="J717" s="95">
        <v>28100689</v>
      </c>
      <c r="K717" s="89" t="s">
        <v>1344</v>
      </c>
      <c r="L717" s="95">
        <v>70</v>
      </c>
      <c r="M717" s="95">
        <v>0</v>
      </c>
      <c r="N717" s="289">
        <v>17.337600000000002</v>
      </c>
      <c r="O717" s="95"/>
      <c r="P717" s="289"/>
      <c r="Q717" s="95"/>
      <c r="R717" s="289"/>
      <c r="S717" s="96"/>
      <c r="T717" s="95"/>
      <c r="U717" s="181"/>
      <c r="V717" s="201" t="s">
        <v>4787</v>
      </c>
      <c r="W717" s="130">
        <v>6</v>
      </c>
      <c r="X717" s="93"/>
      <c r="Y717" s="168" t="s">
        <v>4789</v>
      </c>
      <c r="Z717" s="168" t="s">
        <v>4854</v>
      </c>
      <c r="AA717" s="202" t="s">
        <v>4789</v>
      </c>
    </row>
    <row r="718" spans="1:27" ht="24" x14ac:dyDescent="0.3">
      <c r="A718" s="185">
        <v>40310167</v>
      </c>
      <c r="B718" s="186" t="s">
        <v>1345</v>
      </c>
      <c r="C718" s="289">
        <v>32.198399999999999</v>
      </c>
      <c r="D718" s="94" t="s">
        <v>419</v>
      </c>
      <c r="E718" s="94">
        <v>3.177</v>
      </c>
      <c r="F718" s="95"/>
      <c r="G718" s="95"/>
      <c r="H718" s="95"/>
      <c r="I718" s="96"/>
      <c r="J718" s="95">
        <v>28100654</v>
      </c>
      <c r="K718" s="89" t="s">
        <v>1346</v>
      </c>
      <c r="L718" s="95">
        <v>130</v>
      </c>
      <c r="M718" s="95">
        <v>0</v>
      </c>
      <c r="N718" s="289">
        <v>32.198399999999999</v>
      </c>
      <c r="O718" s="95"/>
      <c r="P718" s="289"/>
      <c r="Q718" s="95"/>
      <c r="R718" s="289"/>
      <c r="S718" s="96"/>
      <c r="T718" s="95"/>
      <c r="U718" s="181"/>
      <c r="V718" s="201" t="s">
        <v>4787</v>
      </c>
      <c r="W718" s="130">
        <v>6</v>
      </c>
      <c r="X718" s="93"/>
      <c r="Y718" s="168" t="s">
        <v>4789</v>
      </c>
      <c r="Z718" s="168" t="s">
        <v>4854</v>
      </c>
      <c r="AA718" s="202" t="s">
        <v>4789</v>
      </c>
    </row>
    <row r="719" spans="1:27" ht="36" x14ac:dyDescent="0.3">
      <c r="A719" s="95">
        <v>40310175</v>
      </c>
      <c r="B719" s="89" t="s">
        <v>1347</v>
      </c>
      <c r="C719" s="289">
        <v>12.384</v>
      </c>
      <c r="D719" s="94" t="s">
        <v>419</v>
      </c>
      <c r="E719" s="94">
        <v>3.294</v>
      </c>
      <c r="F719" s="95"/>
      <c r="G719" s="95"/>
      <c r="H719" s="95"/>
      <c r="I719" s="96"/>
      <c r="J719" s="95">
        <v>28100590</v>
      </c>
      <c r="K719" s="89" t="s">
        <v>1348</v>
      </c>
      <c r="L719" s="95">
        <v>50</v>
      </c>
      <c r="M719" s="95">
        <v>0</v>
      </c>
      <c r="N719" s="289">
        <v>12.384</v>
      </c>
      <c r="O719" s="95"/>
      <c r="P719" s="289"/>
      <c r="Q719" s="95"/>
      <c r="R719" s="289"/>
      <c r="S719" s="96"/>
      <c r="T719" s="95"/>
      <c r="U719" s="181"/>
      <c r="V719" s="201" t="s">
        <v>4787</v>
      </c>
      <c r="W719" s="130">
        <v>6</v>
      </c>
      <c r="X719" s="93"/>
      <c r="Y719" s="168" t="s">
        <v>4789</v>
      </c>
      <c r="Z719" s="168" t="s">
        <v>4854</v>
      </c>
      <c r="AA719" s="202" t="s">
        <v>4789</v>
      </c>
    </row>
    <row r="720" spans="1:27" ht="24" x14ac:dyDescent="0.3">
      <c r="A720" s="95">
        <v>40310183</v>
      </c>
      <c r="B720" s="89" t="s">
        <v>1349</v>
      </c>
      <c r="C720" s="289">
        <v>14.860799999999999</v>
      </c>
      <c r="D720" s="94" t="s">
        <v>419</v>
      </c>
      <c r="E720" s="94">
        <v>3.177</v>
      </c>
      <c r="F720" s="95"/>
      <c r="G720" s="95"/>
      <c r="H720" s="95"/>
      <c r="I720" s="96"/>
      <c r="J720" s="95">
        <v>28100239</v>
      </c>
      <c r="K720" s="89" t="s">
        <v>1350</v>
      </c>
      <c r="L720" s="95">
        <v>60</v>
      </c>
      <c r="M720" s="95">
        <v>0</v>
      </c>
      <c r="N720" s="289">
        <v>14.860799999999999</v>
      </c>
      <c r="O720" s="95"/>
      <c r="P720" s="289"/>
      <c r="Q720" s="95"/>
      <c r="R720" s="289"/>
      <c r="S720" s="96"/>
      <c r="T720" s="95"/>
      <c r="U720" s="181"/>
      <c r="V720" s="201" t="s">
        <v>4787</v>
      </c>
      <c r="W720" s="130">
        <v>6</v>
      </c>
      <c r="X720" s="93"/>
      <c r="Y720" s="168" t="s">
        <v>4789</v>
      </c>
      <c r="Z720" s="168" t="s">
        <v>4854</v>
      </c>
      <c r="AA720" s="202" t="s">
        <v>4789</v>
      </c>
    </row>
    <row r="721" spans="1:27" x14ac:dyDescent="0.3">
      <c r="A721" s="91">
        <v>40310191</v>
      </c>
      <c r="B721" s="93" t="s">
        <v>1351</v>
      </c>
      <c r="C721" s="289">
        <v>44.5824</v>
      </c>
      <c r="D721" s="94" t="s">
        <v>438</v>
      </c>
      <c r="E721" s="94">
        <v>5.6970000000000001</v>
      </c>
      <c r="F721" s="95"/>
      <c r="G721" s="95"/>
      <c r="H721" s="95"/>
      <c r="I721" s="96"/>
      <c r="J721" s="95">
        <v>28100328</v>
      </c>
      <c r="K721" s="89" t="s">
        <v>1352</v>
      </c>
      <c r="L721" s="95">
        <v>180</v>
      </c>
      <c r="M721" s="95">
        <v>0</v>
      </c>
      <c r="N721" s="289">
        <v>44.5824</v>
      </c>
      <c r="O721" s="95"/>
      <c r="P721" s="289"/>
      <c r="Q721" s="95"/>
      <c r="R721" s="289"/>
      <c r="S721" s="96"/>
      <c r="T721" s="95"/>
      <c r="U721" s="181"/>
      <c r="V721" s="201" t="s">
        <v>4787</v>
      </c>
      <c r="W721" s="130">
        <v>6</v>
      </c>
      <c r="X721" s="93"/>
      <c r="Y721" s="168" t="s">
        <v>4789</v>
      </c>
      <c r="Z721" s="168" t="s">
        <v>4854</v>
      </c>
      <c r="AA721" s="202" t="s">
        <v>4789</v>
      </c>
    </row>
    <row r="722" spans="1:27" x14ac:dyDescent="0.3">
      <c r="A722" s="185">
        <v>40310205</v>
      </c>
      <c r="B722" s="186" t="s">
        <v>1353</v>
      </c>
      <c r="C722" s="289">
        <v>16.594559999999998</v>
      </c>
      <c r="D722" s="94" t="s">
        <v>419</v>
      </c>
      <c r="E722" s="94">
        <v>3.177</v>
      </c>
      <c r="F722" s="95"/>
      <c r="G722" s="95"/>
      <c r="H722" s="95"/>
      <c r="I722" s="96"/>
      <c r="J722" s="95">
        <v>28100433</v>
      </c>
      <c r="K722" s="89" t="s">
        <v>1354</v>
      </c>
      <c r="L722" s="95">
        <v>67</v>
      </c>
      <c r="M722" s="95">
        <v>0</v>
      </c>
      <c r="N722" s="289">
        <v>16.594559999999998</v>
      </c>
      <c r="O722" s="95"/>
      <c r="P722" s="289"/>
      <c r="Q722" s="95"/>
      <c r="R722" s="289"/>
      <c r="S722" s="96"/>
      <c r="T722" s="95"/>
      <c r="U722" s="181"/>
      <c r="V722" s="201" t="s">
        <v>4787</v>
      </c>
      <c r="W722" s="130">
        <v>6</v>
      </c>
      <c r="X722" s="93"/>
      <c r="Y722" s="168" t="s">
        <v>4789</v>
      </c>
      <c r="Z722" s="168" t="s">
        <v>4854</v>
      </c>
      <c r="AA722" s="202" t="s">
        <v>4789</v>
      </c>
    </row>
    <row r="723" spans="1:27" ht="24" x14ac:dyDescent="0.3">
      <c r="A723" s="95">
        <v>40310213</v>
      </c>
      <c r="B723" s="89" t="s">
        <v>1355</v>
      </c>
      <c r="C723" s="289">
        <v>12.384</v>
      </c>
      <c r="D723" s="94" t="s">
        <v>441</v>
      </c>
      <c r="E723" s="94">
        <v>1.8</v>
      </c>
      <c r="F723" s="95"/>
      <c r="G723" s="95"/>
      <c r="H723" s="95"/>
      <c r="I723" s="96"/>
      <c r="J723" s="95">
        <v>28100549</v>
      </c>
      <c r="K723" s="89" t="s">
        <v>1356</v>
      </c>
      <c r="L723" s="95">
        <v>50</v>
      </c>
      <c r="M723" s="95">
        <v>0</v>
      </c>
      <c r="N723" s="289">
        <v>12.384</v>
      </c>
      <c r="O723" s="95"/>
      <c r="P723" s="289"/>
      <c r="Q723" s="95"/>
      <c r="R723" s="289"/>
      <c r="S723" s="96"/>
      <c r="T723" s="95"/>
      <c r="U723" s="181"/>
      <c r="V723" s="201" t="s">
        <v>4787</v>
      </c>
      <c r="W723" s="130">
        <v>1</v>
      </c>
      <c r="X723" s="93"/>
      <c r="Y723" s="168" t="s">
        <v>4789</v>
      </c>
      <c r="Z723" s="168" t="s">
        <v>4854</v>
      </c>
      <c r="AA723" s="202" t="s">
        <v>4789</v>
      </c>
    </row>
    <row r="724" spans="1:27" x14ac:dyDescent="0.3">
      <c r="A724" s="95">
        <v>40310221</v>
      </c>
      <c r="B724" s="89" t="s">
        <v>1357</v>
      </c>
      <c r="C724" s="289">
        <v>16.594559999999998</v>
      </c>
      <c r="D724" s="94" t="s">
        <v>441</v>
      </c>
      <c r="E724" s="94">
        <v>1.8</v>
      </c>
      <c r="F724" s="95"/>
      <c r="G724" s="95"/>
      <c r="H724" s="95"/>
      <c r="I724" s="96"/>
      <c r="J724" s="95">
        <v>28100700</v>
      </c>
      <c r="K724" s="89" t="s">
        <v>1358</v>
      </c>
      <c r="L724" s="95">
        <v>67</v>
      </c>
      <c r="M724" s="95">
        <v>0</v>
      </c>
      <c r="N724" s="289">
        <v>16.594559999999998</v>
      </c>
      <c r="O724" s="95"/>
      <c r="P724" s="289"/>
      <c r="Q724" s="95"/>
      <c r="R724" s="289"/>
      <c r="S724" s="96"/>
      <c r="T724" s="95"/>
      <c r="U724" s="181"/>
      <c r="V724" s="201" t="s">
        <v>4787</v>
      </c>
      <c r="W724" s="130">
        <v>1</v>
      </c>
      <c r="X724" s="93"/>
      <c r="Y724" s="168" t="s">
        <v>4789</v>
      </c>
      <c r="Z724" s="168" t="s">
        <v>4854</v>
      </c>
      <c r="AA724" s="202" t="s">
        <v>4789</v>
      </c>
    </row>
    <row r="725" spans="1:27" ht="24" x14ac:dyDescent="0.3">
      <c r="A725" s="91">
        <v>40310230</v>
      </c>
      <c r="B725" s="93" t="s">
        <v>1359</v>
      </c>
      <c r="C725" s="289">
        <v>4.9535999999999998</v>
      </c>
      <c r="D725" s="94" t="s">
        <v>441</v>
      </c>
      <c r="E725" s="94">
        <v>0.69299999999999995</v>
      </c>
      <c r="F725" s="95"/>
      <c r="G725" s="95"/>
      <c r="H725" s="95"/>
      <c r="I725" s="96"/>
      <c r="J725" s="95">
        <v>28100280</v>
      </c>
      <c r="K725" s="89" t="s">
        <v>1359</v>
      </c>
      <c r="L725" s="95">
        <v>20</v>
      </c>
      <c r="M725" s="95">
        <v>0</v>
      </c>
      <c r="N725" s="289">
        <v>4.9535999999999998</v>
      </c>
      <c r="O725" s="95"/>
      <c r="P725" s="289"/>
      <c r="Q725" s="95"/>
      <c r="R725" s="289"/>
      <c r="S725" s="96"/>
      <c r="T725" s="95"/>
      <c r="U725" s="181"/>
      <c r="V725" s="201" t="s">
        <v>4787</v>
      </c>
      <c r="W725" s="130">
        <v>3</v>
      </c>
      <c r="X725" s="93"/>
      <c r="Y725" s="168" t="s">
        <v>4789</v>
      </c>
      <c r="Z725" s="168" t="s">
        <v>4854</v>
      </c>
      <c r="AA725" s="202" t="s">
        <v>4789</v>
      </c>
    </row>
    <row r="726" spans="1:27" ht="24" x14ac:dyDescent="0.3">
      <c r="A726" s="185">
        <v>40310248</v>
      </c>
      <c r="B726" s="186" t="s">
        <v>1360</v>
      </c>
      <c r="C726" s="289">
        <v>12.384</v>
      </c>
      <c r="D726" s="94" t="s">
        <v>419</v>
      </c>
      <c r="E726" s="94">
        <v>2.214</v>
      </c>
      <c r="F726" s="95"/>
      <c r="G726" s="95"/>
      <c r="H726" s="95"/>
      <c r="I726" s="96"/>
      <c r="J726" s="95">
        <v>28100298</v>
      </c>
      <c r="K726" s="89" t="s">
        <v>1361</v>
      </c>
      <c r="L726" s="95">
        <v>50</v>
      </c>
      <c r="M726" s="95">
        <v>0</v>
      </c>
      <c r="N726" s="289">
        <v>12.384</v>
      </c>
      <c r="O726" s="95"/>
      <c r="P726" s="289"/>
      <c r="Q726" s="95"/>
      <c r="R726" s="289"/>
      <c r="S726" s="96"/>
      <c r="T726" s="95"/>
      <c r="U726" s="181"/>
      <c r="V726" s="201" t="s">
        <v>4787</v>
      </c>
      <c r="W726" s="130">
        <v>3</v>
      </c>
      <c r="X726" s="93"/>
      <c r="Y726" s="168" t="s">
        <v>4789</v>
      </c>
      <c r="Z726" s="168" t="s">
        <v>4854</v>
      </c>
      <c r="AA726" s="202" t="s">
        <v>4789</v>
      </c>
    </row>
    <row r="727" spans="1:27" x14ac:dyDescent="0.3">
      <c r="A727" s="95">
        <v>40310256</v>
      </c>
      <c r="B727" s="89" t="s">
        <v>1362</v>
      </c>
      <c r="C727" s="289">
        <v>14.36544</v>
      </c>
      <c r="D727" s="94" t="s">
        <v>419</v>
      </c>
      <c r="E727" s="94">
        <v>3.177</v>
      </c>
      <c r="F727" s="95"/>
      <c r="G727" s="95"/>
      <c r="H727" s="95"/>
      <c r="I727" s="96"/>
      <c r="J727" s="95">
        <v>28100727</v>
      </c>
      <c r="K727" s="89" t="s">
        <v>1362</v>
      </c>
      <c r="L727" s="95">
        <v>58</v>
      </c>
      <c r="M727" s="95">
        <v>0</v>
      </c>
      <c r="N727" s="289">
        <v>14.36544</v>
      </c>
      <c r="O727" s="95"/>
      <c r="P727" s="289"/>
      <c r="Q727" s="95"/>
      <c r="R727" s="289"/>
      <c r="S727" s="96"/>
      <c r="T727" s="95"/>
      <c r="U727" s="181"/>
      <c r="V727" s="201" t="s">
        <v>4787</v>
      </c>
      <c r="W727" s="130">
        <v>3</v>
      </c>
      <c r="X727" s="93"/>
      <c r="Y727" s="168" t="s">
        <v>4789</v>
      </c>
      <c r="Z727" s="168" t="s">
        <v>4854</v>
      </c>
      <c r="AA727" s="202" t="s">
        <v>4789</v>
      </c>
    </row>
    <row r="728" spans="1:27" x14ac:dyDescent="0.3">
      <c r="A728" s="95">
        <v>40310264</v>
      </c>
      <c r="B728" s="89" t="s">
        <v>1363</v>
      </c>
      <c r="C728" s="289">
        <v>12.384</v>
      </c>
      <c r="D728" s="94" t="s">
        <v>419</v>
      </c>
      <c r="E728" s="94">
        <v>3.177</v>
      </c>
      <c r="F728" s="95"/>
      <c r="G728" s="95"/>
      <c r="H728" s="95"/>
      <c r="I728" s="96"/>
      <c r="J728" s="95">
        <v>28100603</v>
      </c>
      <c r="K728" s="89" t="s">
        <v>1364</v>
      </c>
      <c r="L728" s="95">
        <v>50</v>
      </c>
      <c r="M728" s="95">
        <v>0</v>
      </c>
      <c r="N728" s="289">
        <v>12.384</v>
      </c>
      <c r="O728" s="95"/>
      <c r="P728" s="289"/>
      <c r="Q728" s="95"/>
      <c r="R728" s="289"/>
      <c r="S728" s="96"/>
      <c r="T728" s="95"/>
      <c r="U728" s="181"/>
      <c r="V728" s="201" t="s">
        <v>4787</v>
      </c>
      <c r="W728" s="130">
        <v>3</v>
      </c>
      <c r="X728" s="93"/>
      <c r="Y728" s="168" t="s">
        <v>4789</v>
      </c>
      <c r="Z728" s="168" t="s">
        <v>4854</v>
      </c>
      <c r="AA728" s="202" t="s">
        <v>4789</v>
      </c>
    </row>
    <row r="729" spans="1:27" ht="24" x14ac:dyDescent="0.3">
      <c r="A729" s="91">
        <v>40310272</v>
      </c>
      <c r="B729" s="93" t="s">
        <v>1365</v>
      </c>
      <c r="C729" s="289">
        <v>13.127039999999999</v>
      </c>
      <c r="D729" s="94" t="s">
        <v>419</v>
      </c>
      <c r="E729" s="94">
        <v>5.0940000000000003</v>
      </c>
      <c r="F729" s="95"/>
      <c r="G729" s="95"/>
      <c r="H729" s="95"/>
      <c r="I729" s="96"/>
      <c r="J729" s="95">
        <v>28100310</v>
      </c>
      <c r="K729" s="89" t="s">
        <v>1366</v>
      </c>
      <c r="L729" s="95">
        <v>53</v>
      </c>
      <c r="M729" s="95">
        <v>0</v>
      </c>
      <c r="N729" s="289">
        <v>13.127039999999999</v>
      </c>
      <c r="O729" s="95"/>
      <c r="P729" s="289"/>
      <c r="Q729" s="95"/>
      <c r="R729" s="289"/>
      <c r="S729" s="96"/>
      <c r="T729" s="95"/>
      <c r="U729" s="181"/>
      <c r="V729" s="201" t="s">
        <v>4787</v>
      </c>
      <c r="W729" s="130">
        <v>1</v>
      </c>
      <c r="X729" s="93"/>
      <c r="Y729" s="168" t="s">
        <v>4789</v>
      </c>
      <c r="Z729" s="168" t="s">
        <v>4854</v>
      </c>
      <c r="AA729" s="202" t="s">
        <v>4789</v>
      </c>
    </row>
    <row r="730" spans="1:27" x14ac:dyDescent="0.3">
      <c r="A730" s="185">
        <v>40310280</v>
      </c>
      <c r="B730" s="186" t="s">
        <v>1367</v>
      </c>
      <c r="C730" s="289">
        <v>4.9535999999999998</v>
      </c>
      <c r="D730" s="94" t="s">
        <v>441</v>
      </c>
      <c r="E730" s="94">
        <v>0.69299999999999995</v>
      </c>
      <c r="F730" s="95"/>
      <c r="G730" s="95"/>
      <c r="H730" s="95"/>
      <c r="I730" s="96"/>
      <c r="J730" s="95">
        <v>28100786</v>
      </c>
      <c r="K730" s="89" t="s">
        <v>1368</v>
      </c>
      <c r="L730" s="95">
        <v>20</v>
      </c>
      <c r="M730" s="95">
        <v>0</v>
      </c>
      <c r="N730" s="289">
        <v>4.9535999999999998</v>
      </c>
      <c r="O730" s="95"/>
      <c r="P730" s="289"/>
      <c r="Q730" s="95"/>
      <c r="R730" s="289"/>
      <c r="S730" s="96"/>
      <c r="T730" s="95"/>
      <c r="U730" s="181"/>
      <c r="V730" s="201" t="s">
        <v>4787</v>
      </c>
      <c r="W730" s="130">
        <v>1</v>
      </c>
      <c r="X730" s="93"/>
      <c r="Y730" s="168" t="s">
        <v>4789</v>
      </c>
      <c r="Z730" s="168" t="s">
        <v>4854</v>
      </c>
      <c r="AA730" s="202" t="s">
        <v>4789</v>
      </c>
    </row>
    <row r="731" spans="1:27" ht="24" x14ac:dyDescent="0.3">
      <c r="A731" s="95">
        <v>40310299</v>
      </c>
      <c r="B731" s="89" t="s">
        <v>1369</v>
      </c>
      <c r="C731" s="289">
        <v>4.9535999999999998</v>
      </c>
      <c r="D731" s="94" t="s">
        <v>441</v>
      </c>
      <c r="E731" s="94">
        <v>0.69299999999999995</v>
      </c>
      <c r="F731" s="95"/>
      <c r="G731" s="95"/>
      <c r="H731" s="95"/>
      <c r="I731" s="96"/>
      <c r="J731" s="95">
        <v>28100409</v>
      </c>
      <c r="K731" s="89" t="s">
        <v>1370</v>
      </c>
      <c r="L731" s="95">
        <v>20</v>
      </c>
      <c r="M731" s="95">
        <v>0</v>
      </c>
      <c r="N731" s="289">
        <v>4.9535999999999998</v>
      </c>
      <c r="O731" s="95"/>
      <c r="P731" s="289"/>
      <c r="Q731" s="95"/>
      <c r="R731" s="289"/>
      <c r="S731" s="96"/>
      <c r="T731" s="95"/>
      <c r="U731" s="181"/>
      <c r="V731" s="201" t="s">
        <v>4787</v>
      </c>
      <c r="W731" s="130">
        <v>1</v>
      </c>
      <c r="X731" s="93"/>
      <c r="Y731" s="168" t="s">
        <v>4789</v>
      </c>
      <c r="Z731" s="168" t="s">
        <v>4854</v>
      </c>
      <c r="AA731" s="202" t="s">
        <v>4789</v>
      </c>
    </row>
    <row r="732" spans="1:27" ht="24" x14ac:dyDescent="0.3">
      <c r="A732" s="95">
        <v>40310302</v>
      </c>
      <c r="B732" s="89" t="s">
        <v>1371</v>
      </c>
      <c r="C732" s="289">
        <v>51.517440000000001</v>
      </c>
      <c r="D732" s="94" t="s">
        <v>438</v>
      </c>
      <c r="E732" s="94">
        <v>5.6970000000000001</v>
      </c>
      <c r="F732" s="95"/>
      <c r="G732" s="95"/>
      <c r="H732" s="95"/>
      <c r="I732" s="96"/>
      <c r="J732" s="95">
        <v>28100778</v>
      </c>
      <c r="K732" s="89" t="s">
        <v>1372</v>
      </c>
      <c r="L732" s="95">
        <v>208</v>
      </c>
      <c r="M732" s="95">
        <v>0</v>
      </c>
      <c r="N732" s="289">
        <v>51.517440000000001</v>
      </c>
      <c r="O732" s="95"/>
      <c r="P732" s="289"/>
      <c r="Q732" s="95"/>
      <c r="R732" s="289"/>
      <c r="S732" s="96"/>
      <c r="T732" s="95"/>
      <c r="U732" s="181"/>
      <c r="V732" s="201" t="s">
        <v>4787</v>
      </c>
      <c r="W732" s="130">
        <v>20</v>
      </c>
      <c r="X732" s="93"/>
      <c r="Y732" s="168" t="s">
        <v>4789</v>
      </c>
      <c r="Z732" s="168" t="s">
        <v>4854</v>
      </c>
      <c r="AA732" s="202" t="s">
        <v>4789</v>
      </c>
    </row>
    <row r="733" spans="1:27" x14ac:dyDescent="0.3">
      <c r="A733" s="91">
        <v>40310310</v>
      </c>
      <c r="B733" s="93" t="s">
        <v>1373</v>
      </c>
      <c r="C733" s="289">
        <v>4.9535999999999998</v>
      </c>
      <c r="D733" s="94" t="s">
        <v>441</v>
      </c>
      <c r="E733" s="94">
        <v>0.69299999999999995</v>
      </c>
      <c r="F733" s="95"/>
      <c r="G733" s="95"/>
      <c r="H733" s="95"/>
      <c r="I733" s="96"/>
      <c r="J733" s="95">
        <v>28100808</v>
      </c>
      <c r="K733" s="89" t="s">
        <v>1373</v>
      </c>
      <c r="L733" s="95">
        <v>20</v>
      </c>
      <c r="M733" s="95">
        <v>0</v>
      </c>
      <c r="N733" s="289">
        <v>4.9535999999999998</v>
      </c>
      <c r="O733" s="95"/>
      <c r="P733" s="289"/>
      <c r="Q733" s="95"/>
      <c r="R733" s="289"/>
      <c r="S733" s="96"/>
      <c r="T733" s="95"/>
      <c r="U733" s="181"/>
      <c r="V733" s="201" t="s">
        <v>4787</v>
      </c>
      <c r="W733" s="130">
        <v>1</v>
      </c>
      <c r="X733" s="93"/>
      <c r="Y733" s="168" t="s">
        <v>4789</v>
      </c>
      <c r="Z733" s="168" t="s">
        <v>4854</v>
      </c>
      <c r="AA733" s="202" t="s">
        <v>4789</v>
      </c>
    </row>
    <row r="734" spans="1:27" x14ac:dyDescent="0.3">
      <c r="A734" s="185">
        <v>40310329</v>
      </c>
      <c r="B734" s="186" t="s">
        <v>1374</v>
      </c>
      <c r="C734" s="289">
        <v>17.337600000000002</v>
      </c>
      <c r="D734" s="94" t="s">
        <v>441</v>
      </c>
      <c r="E734" s="94">
        <v>1.8</v>
      </c>
      <c r="F734" s="95"/>
      <c r="G734" s="95"/>
      <c r="H734" s="95"/>
      <c r="I734" s="96"/>
      <c r="J734" s="95">
        <v>28100611</v>
      </c>
      <c r="K734" s="89" t="s">
        <v>1375</v>
      </c>
      <c r="L734" s="95">
        <v>70</v>
      </c>
      <c r="M734" s="95">
        <v>0</v>
      </c>
      <c r="N734" s="289">
        <v>17.337600000000002</v>
      </c>
      <c r="O734" s="95"/>
      <c r="P734" s="289"/>
      <c r="Q734" s="95"/>
      <c r="R734" s="289"/>
      <c r="S734" s="96"/>
      <c r="T734" s="95"/>
      <c r="U734" s="181"/>
      <c r="V734" s="201" t="s">
        <v>4787</v>
      </c>
      <c r="W734" s="130">
        <v>1</v>
      </c>
      <c r="X734" s="93"/>
      <c r="Y734" s="168" t="s">
        <v>4789</v>
      </c>
      <c r="Z734" s="168" t="s">
        <v>4854</v>
      </c>
      <c r="AA734" s="202" t="s">
        <v>4789</v>
      </c>
    </row>
    <row r="735" spans="1:27" x14ac:dyDescent="0.3">
      <c r="A735" s="95">
        <v>40310337</v>
      </c>
      <c r="B735" s="89" t="s">
        <v>1376</v>
      </c>
      <c r="C735" s="289">
        <v>12.384</v>
      </c>
      <c r="D735" s="94" t="s">
        <v>441</v>
      </c>
      <c r="E735" s="94">
        <v>1.8</v>
      </c>
      <c r="F735" s="95"/>
      <c r="G735" s="95"/>
      <c r="H735" s="95"/>
      <c r="I735" s="96"/>
      <c r="J735" s="95">
        <v>28100263</v>
      </c>
      <c r="K735" s="89" t="s">
        <v>1377</v>
      </c>
      <c r="L735" s="95">
        <v>50</v>
      </c>
      <c r="M735" s="95">
        <v>0</v>
      </c>
      <c r="N735" s="289">
        <v>12.384</v>
      </c>
      <c r="O735" s="95"/>
      <c r="P735" s="289"/>
      <c r="Q735" s="95"/>
      <c r="R735" s="289"/>
      <c r="S735" s="96"/>
      <c r="T735" s="95"/>
      <c r="U735" s="181"/>
      <c r="V735" s="201" t="s">
        <v>4787</v>
      </c>
      <c r="W735" s="130">
        <v>1</v>
      </c>
      <c r="X735" s="93"/>
      <c r="Y735" s="168" t="s">
        <v>4789</v>
      </c>
      <c r="Z735" s="168" t="s">
        <v>4854</v>
      </c>
      <c r="AA735" s="202" t="s">
        <v>4789</v>
      </c>
    </row>
    <row r="736" spans="1:27" x14ac:dyDescent="0.3">
      <c r="A736" s="95">
        <v>40310345</v>
      </c>
      <c r="B736" s="89" t="s">
        <v>1378</v>
      </c>
      <c r="C736" s="289">
        <v>4.9535999999999998</v>
      </c>
      <c r="D736" s="94" t="s">
        <v>441</v>
      </c>
      <c r="E736" s="94">
        <v>0.69299999999999995</v>
      </c>
      <c r="F736" s="95"/>
      <c r="G736" s="95"/>
      <c r="H736" s="95"/>
      <c r="I736" s="96"/>
      <c r="J736" s="95">
        <v>28100514</v>
      </c>
      <c r="K736" s="89" t="s">
        <v>1379</v>
      </c>
      <c r="L736" s="95">
        <v>20</v>
      </c>
      <c r="M736" s="95">
        <v>0</v>
      </c>
      <c r="N736" s="289">
        <v>4.9535999999999998</v>
      </c>
      <c r="O736" s="95"/>
      <c r="P736" s="289"/>
      <c r="Q736" s="95"/>
      <c r="R736" s="289"/>
      <c r="S736" s="96"/>
      <c r="T736" s="95"/>
      <c r="U736" s="181"/>
      <c r="V736" s="201" t="s">
        <v>4787</v>
      </c>
      <c r="W736" s="130">
        <v>1</v>
      </c>
      <c r="X736" s="93"/>
      <c r="Y736" s="168" t="s">
        <v>4789</v>
      </c>
      <c r="Z736" s="168" t="s">
        <v>4854</v>
      </c>
      <c r="AA736" s="202" t="s">
        <v>4789</v>
      </c>
    </row>
    <row r="737" spans="1:27" x14ac:dyDescent="0.3">
      <c r="A737" s="91">
        <v>40310361</v>
      </c>
      <c r="B737" s="93" t="s">
        <v>1380</v>
      </c>
      <c r="C737" s="289">
        <v>339.84</v>
      </c>
      <c r="D737" s="94" t="s">
        <v>708</v>
      </c>
      <c r="E737" s="94">
        <v>36.594000000000001</v>
      </c>
      <c r="F737" s="95"/>
      <c r="G737" s="95"/>
      <c r="H737" s="95"/>
      <c r="I737" s="96"/>
      <c r="J737" s="95">
        <v>40310361</v>
      </c>
      <c r="K737" s="89" t="s">
        <v>1380</v>
      </c>
      <c r="L737" s="95">
        <v>1416</v>
      </c>
      <c r="M737" s="95">
        <v>0</v>
      </c>
      <c r="N737" s="289">
        <v>339.84</v>
      </c>
      <c r="O737" s="95">
        <v>13</v>
      </c>
      <c r="P737" s="289">
        <v>3.12</v>
      </c>
      <c r="Q737" s="95">
        <v>1403</v>
      </c>
      <c r="R737" s="289">
        <v>336.72</v>
      </c>
      <c r="S737" s="96"/>
      <c r="T737" s="95"/>
      <c r="U737" s="181"/>
      <c r="V737" s="201" t="s">
        <v>75</v>
      </c>
      <c r="W737" s="130"/>
      <c r="X737" s="93" t="s">
        <v>200</v>
      </c>
      <c r="Y737" s="168" t="s">
        <v>6133</v>
      </c>
      <c r="Z737" s="168" t="s">
        <v>6130</v>
      </c>
      <c r="AA737" s="202" t="s">
        <v>6131</v>
      </c>
    </row>
    <row r="738" spans="1:27" x14ac:dyDescent="0.3">
      <c r="A738" s="185">
        <v>40310370</v>
      </c>
      <c r="B738" s="186" t="s">
        <v>1381</v>
      </c>
      <c r="C738" s="289">
        <v>12.384</v>
      </c>
      <c r="D738" s="94" t="s">
        <v>441</v>
      </c>
      <c r="E738" s="94">
        <v>0.69299999999999995</v>
      </c>
      <c r="F738" s="95"/>
      <c r="G738" s="95"/>
      <c r="H738" s="95"/>
      <c r="I738" s="96"/>
      <c r="J738" s="95">
        <v>28100573</v>
      </c>
      <c r="K738" s="89" t="s">
        <v>1336</v>
      </c>
      <c r="L738" s="95">
        <v>50</v>
      </c>
      <c r="M738" s="95">
        <v>0</v>
      </c>
      <c r="N738" s="289">
        <v>12.384</v>
      </c>
      <c r="O738" s="95"/>
      <c r="P738" s="289"/>
      <c r="Q738" s="95"/>
      <c r="R738" s="289"/>
      <c r="S738" s="96"/>
      <c r="T738" s="95"/>
      <c r="U738" s="181"/>
      <c r="V738" s="201" t="s">
        <v>4787</v>
      </c>
      <c r="W738" s="130">
        <v>1</v>
      </c>
      <c r="X738" s="93"/>
      <c r="Y738" s="168" t="s">
        <v>4789</v>
      </c>
      <c r="Z738" s="168" t="s">
        <v>4854</v>
      </c>
      <c r="AA738" s="202" t="s">
        <v>4789</v>
      </c>
    </row>
    <row r="739" spans="1:27" x14ac:dyDescent="0.3">
      <c r="A739" s="95">
        <v>40310388</v>
      </c>
      <c r="B739" s="89" t="s">
        <v>1382</v>
      </c>
      <c r="C739" s="289">
        <v>4.08</v>
      </c>
      <c r="D739" s="94" t="s">
        <v>441</v>
      </c>
      <c r="E739" s="94">
        <v>0.42299999999999999</v>
      </c>
      <c r="F739" s="95"/>
      <c r="G739" s="95"/>
      <c r="H739" s="95"/>
      <c r="I739" s="96"/>
      <c r="J739" s="95">
        <v>40310388</v>
      </c>
      <c r="K739" s="89" t="s">
        <v>1382</v>
      </c>
      <c r="L739" s="95">
        <v>17</v>
      </c>
      <c r="M739" s="95">
        <v>0</v>
      </c>
      <c r="N739" s="289">
        <v>4.08</v>
      </c>
      <c r="O739" s="95">
        <v>1</v>
      </c>
      <c r="P739" s="289">
        <v>0.24</v>
      </c>
      <c r="Q739" s="95">
        <v>16</v>
      </c>
      <c r="R739" s="289">
        <v>3.84</v>
      </c>
      <c r="S739" s="96"/>
      <c r="T739" s="95"/>
      <c r="U739" s="181"/>
      <c r="V739" s="201" t="s">
        <v>4787</v>
      </c>
      <c r="W739" s="130">
        <v>1</v>
      </c>
      <c r="X739" s="93"/>
      <c r="Y739" s="168" t="s">
        <v>4789</v>
      </c>
      <c r="Z739" s="168" t="s">
        <v>4854</v>
      </c>
      <c r="AA739" s="202" t="s">
        <v>4789</v>
      </c>
    </row>
    <row r="740" spans="1:27" x14ac:dyDescent="0.3">
      <c r="A740" s="95">
        <v>40310400</v>
      </c>
      <c r="B740" s="89" t="s">
        <v>1383</v>
      </c>
      <c r="C740" s="289">
        <v>14.860799999999999</v>
      </c>
      <c r="D740" s="94" t="s">
        <v>419</v>
      </c>
      <c r="E740" s="94">
        <v>4.9770000000000003</v>
      </c>
      <c r="F740" s="95"/>
      <c r="G740" s="95"/>
      <c r="H740" s="95"/>
      <c r="I740" s="96"/>
      <c r="J740" s="95">
        <v>28100662</v>
      </c>
      <c r="K740" s="89" t="s">
        <v>1384</v>
      </c>
      <c r="L740" s="95">
        <v>60</v>
      </c>
      <c r="M740" s="95">
        <v>0</v>
      </c>
      <c r="N740" s="289">
        <v>14.860799999999999</v>
      </c>
      <c r="O740" s="95"/>
      <c r="P740" s="289"/>
      <c r="Q740" s="95"/>
      <c r="R740" s="289"/>
      <c r="S740" s="96"/>
      <c r="T740" s="95"/>
      <c r="U740" s="181"/>
      <c r="V740" s="201" t="s">
        <v>4787</v>
      </c>
      <c r="W740" s="130">
        <v>1</v>
      </c>
      <c r="X740" s="93"/>
      <c r="Y740" s="168" t="s">
        <v>4789</v>
      </c>
      <c r="Z740" s="168" t="s">
        <v>4854</v>
      </c>
      <c r="AA740" s="202" t="s">
        <v>4789</v>
      </c>
    </row>
    <row r="741" spans="1:27" ht="24" x14ac:dyDescent="0.3">
      <c r="A741" s="91">
        <v>40310418</v>
      </c>
      <c r="B741" s="93" t="s">
        <v>1385</v>
      </c>
      <c r="C741" s="289">
        <v>4.9535999999999998</v>
      </c>
      <c r="D741" s="94" t="s">
        <v>419</v>
      </c>
      <c r="E741" s="94">
        <v>2.484</v>
      </c>
      <c r="F741" s="95"/>
      <c r="G741" s="95"/>
      <c r="H741" s="95"/>
      <c r="I741" s="96"/>
      <c r="J741" s="95">
        <v>28100034</v>
      </c>
      <c r="K741" s="89" t="s">
        <v>1386</v>
      </c>
      <c r="L741" s="95">
        <v>20</v>
      </c>
      <c r="M741" s="95">
        <v>0</v>
      </c>
      <c r="N741" s="289">
        <v>4.9535999999999998</v>
      </c>
      <c r="O741" s="95"/>
      <c r="P741" s="289"/>
      <c r="Q741" s="95"/>
      <c r="R741" s="289"/>
      <c r="S741" s="96"/>
      <c r="T741" s="95"/>
      <c r="U741" s="181"/>
      <c r="V741" s="201" t="s">
        <v>4787</v>
      </c>
      <c r="W741" s="130">
        <v>6</v>
      </c>
      <c r="X741" s="93"/>
      <c r="Y741" s="168" t="s">
        <v>4789</v>
      </c>
      <c r="Z741" s="168" t="s">
        <v>4854</v>
      </c>
      <c r="AA741" s="202" t="s">
        <v>4789</v>
      </c>
    </row>
    <row r="742" spans="1:27" x14ac:dyDescent="0.3">
      <c r="A742" s="185">
        <v>40310426</v>
      </c>
      <c r="B742" s="186" t="s">
        <v>1387</v>
      </c>
      <c r="C742" s="289">
        <v>22.2912</v>
      </c>
      <c r="D742" s="94" t="s">
        <v>419</v>
      </c>
      <c r="E742" s="94">
        <v>4.0140000000000002</v>
      </c>
      <c r="F742" s="95"/>
      <c r="G742" s="95"/>
      <c r="H742" s="95"/>
      <c r="I742" s="96"/>
      <c r="J742" s="95">
        <v>28100670</v>
      </c>
      <c r="K742" s="89" t="s">
        <v>1387</v>
      </c>
      <c r="L742" s="95">
        <v>90</v>
      </c>
      <c r="M742" s="95">
        <v>0</v>
      </c>
      <c r="N742" s="289">
        <v>22.2912</v>
      </c>
      <c r="O742" s="95"/>
      <c r="P742" s="289"/>
      <c r="Q742" s="95"/>
      <c r="R742" s="289"/>
      <c r="S742" s="96"/>
      <c r="T742" s="95"/>
      <c r="U742" s="181"/>
      <c r="V742" s="201" t="s">
        <v>4787</v>
      </c>
      <c r="W742" s="130">
        <v>6</v>
      </c>
      <c r="X742" s="93"/>
      <c r="Y742" s="168" t="s">
        <v>4789</v>
      </c>
      <c r="Z742" s="168" t="s">
        <v>4854</v>
      </c>
      <c r="AA742" s="202" t="s">
        <v>4789</v>
      </c>
    </row>
    <row r="743" spans="1:27" x14ac:dyDescent="0.3">
      <c r="A743" s="95">
        <v>40310434</v>
      </c>
      <c r="B743" s="89" t="s">
        <v>1388</v>
      </c>
      <c r="C743" s="289">
        <v>48.24</v>
      </c>
      <c r="D743" s="94" t="s">
        <v>1259</v>
      </c>
      <c r="E743" s="94">
        <v>5.1950000000000003</v>
      </c>
      <c r="F743" s="95"/>
      <c r="G743" s="95"/>
      <c r="H743" s="95"/>
      <c r="I743" s="96"/>
      <c r="J743" s="95">
        <v>40310434</v>
      </c>
      <c r="K743" s="89" t="s">
        <v>1388</v>
      </c>
      <c r="L743" s="95">
        <v>201</v>
      </c>
      <c r="M743" s="95">
        <v>0</v>
      </c>
      <c r="N743" s="289">
        <v>48.24</v>
      </c>
      <c r="O743" s="95">
        <v>1</v>
      </c>
      <c r="P743" s="289">
        <v>0.24</v>
      </c>
      <c r="Q743" s="95">
        <v>200</v>
      </c>
      <c r="R743" s="289">
        <v>48</v>
      </c>
      <c r="S743" s="96"/>
      <c r="T743" s="95"/>
      <c r="U743" s="181"/>
      <c r="V743" s="201" t="s">
        <v>4787</v>
      </c>
      <c r="W743" s="130">
        <v>1</v>
      </c>
      <c r="X743" s="93"/>
      <c r="Y743" s="168" t="s">
        <v>4789</v>
      </c>
      <c r="Z743" s="168" t="s">
        <v>4854</v>
      </c>
      <c r="AA743" s="202" t="s">
        <v>4789</v>
      </c>
    </row>
    <row r="744" spans="1:27" x14ac:dyDescent="0.3">
      <c r="A744" s="95">
        <v>40310515</v>
      </c>
      <c r="B744" s="89" t="s">
        <v>1389</v>
      </c>
      <c r="C744" s="289">
        <v>26.74944</v>
      </c>
      <c r="D744" s="94"/>
      <c r="E744" s="94"/>
      <c r="F744" s="95"/>
      <c r="G744" s="95"/>
      <c r="H744" s="95"/>
      <c r="I744" s="96"/>
      <c r="J744" s="95">
        <v>28100751</v>
      </c>
      <c r="K744" s="89" t="s">
        <v>1390</v>
      </c>
      <c r="L744" s="95">
        <v>108</v>
      </c>
      <c r="M744" s="95"/>
      <c r="N744" s="289">
        <v>26.74944</v>
      </c>
      <c r="O744" s="95"/>
      <c r="P744" s="289"/>
      <c r="Q744" s="95"/>
      <c r="R744" s="289"/>
      <c r="S744" s="96"/>
      <c r="T744" s="95"/>
      <c r="U744" s="181"/>
      <c r="V744" s="201" t="s">
        <v>4787</v>
      </c>
      <c r="W744" s="130">
        <v>1</v>
      </c>
      <c r="X744" s="93"/>
      <c r="Y744" s="168" t="s">
        <v>4789</v>
      </c>
      <c r="Z744" s="168" t="s">
        <v>4854</v>
      </c>
      <c r="AA744" s="202" t="s">
        <v>4789</v>
      </c>
    </row>
    <row r="745" spans="1:27" ht="24" x14ac:dyDescent="0.3">
      <c r="A745" s="91">
        <v>40310540</v>
      </c>
      <c r="B745" s="93" t="s">
        <v>1392</v>
      </c>
      <c r="C745" s="289">
        <v>12.384</v>
      </c>
      <c r="D745" s="94"/>
      <c r="E745" s="94"/>
      <c r="F745" s="95"/>
      <c r="G745" s="95"/>
      <c r="H745" s="95"/>
      <c r="I745" s="96"/>
      <c r="J745" s="95">
        <v>28100590</v>
      </c>
      <c r="K745" s="89" t="s">
        <v>1348</v>
      </c>
      <c r="L745" s="95">
        <v>50</v>
      </c>
      <c r="M745" s="95">
        <v>0</v>
      </c>
      <c r="N745" s="289">
        <v>12.384</v>
      </c>
      <c r="O745" s="95"/>
      <c r="P745" s="289"/>
      <c r="Q745" s="95"/>
      <c r="R745" s="289"/>
      <c r="S745" s="96"/>
      <c r="T745" s="95"/>
      <c r="U745" s="181"/>
      <c r="V745" s="201" t="s">
        <v>4787</v>
      </c>
      <c r="W745" s="130">
        <v>1</v>
      </c>
      <c r="X745" s="93"/>
      <c r="Y745" s="168" t="s">
        <v>4789</v>
      </c>
      <c r="Z745" s="168" t="s">
        <v>4854</v>
      </c>
      <c r="AA745" s="202" t="s">
        <v>4789</v>
      </c>
    </row>
    <row r="746" spans="1:27" ht="72" x14ac:dyDescent="0.3">
      <c r="A746" s="185">
        <v>40310558</v>
      </c>
      <c r="B746" s="186" t="s">
        <v>3597</v>
      </c>
      <c r="C746" s="288">
        <v>12</v>
      </c>
      <c r="D746" s="90"/>
      <c r="E746" s="90"/>
      <c r="F746" s="91"/>
      <c r="G746" s="91"/>
      <c r="H746" s="91"/>
      <c r="I746" s="92"/>
      <c r="J746" s="91">
        <v>28100581</v>
      </c>
      <c r="K746" s="93" t="s">
        <v>6159</v>
      </c>
      <c r="L746" s="91">
        <v>50</v>
      </c>
      <c r="M746" s="91"/>
      <c r="N746" s="288">
        <v>12</v>
      </c>
      <c r="O746" s="91"/>
      <c r="P746" s="288"/>
      <c r="Q746" s="91"/>
      <c r="R746" s="288"/>
      <c r="S746" s="92"/>
      <c r="T746" s="91"/>
      <c r="U746" s="180"/>
      <c r="V746" s="201" t="s">
        <v>4787</v>
      </c>
      <c r="W746" s="130">
        <v>1</v>
      </c>
      <c r="X746" s="93"/>
      <c r="Y746" s="91" t="s">
        <v>4789</v>
      </c>
      <c r="Z746" s="91" t="s">
        <v>4854</v>
      </c>
      <c r="AA746" s="180" t="s">
        <v>4789</v>
      </c>
    </row>
    <row r="747" spans="1:27" ht="24" x14ac:dyDescent="0.3">
      <c r="A747" s="91">
        <v>40310566</v>
      </c>
      <c r="B747" s="93" t="s">
        <v>1393</v>
      </c>
      <c r="C747" s="289">
        <v>26.254079999999998</v>
      </c>
      <c r="D747" s="94"/>
      <c r="E747" s="94"/>
      <c r="F747" s="95"/>
      <c r="G747" s="95"/>
      <c r="H747" s="95"/>
      <c r="I747" s="96"/>
      <c r="J747" s="95">
        <v>28100050</v>
      </c>
      <c r="K747" s="89" t="s">
        <v>1322</v>
      </c>
      <c r="L747" s="95">
        <v>106</v>
      </c>
      <c r="M747" s="95"/>
      <c r="N747" s="289">
        <v>26.254079999999998</v>
      </c>
      <c r="O747" s="95"/>
      <c r="P747" s="289"/>
      <c r="Q747" s="95"/>
      <c r="R747" s="289"/>
      <c r="S747" s="96"/>
      <c r="T747" s="95"/>
      <c r="U747" s="181"/>
      <c r="V747" s="201" t="s">
        <v>4787</v>
      </c>
      <c r="W747" s="130">
        <v>1</v>
      </c>
      <c r="X747" s="93"/>
      <c r="Y747" s="168" t="s">
        <v>4789</v>
      </c>
      <c r="Z747" s="168" t="s">
        <v>4854</v>
      </c>
      <c r="AA747" s="202" t="s">
        <v>4789</v>
      </c>
    </row>
    <row r="748" spans="1:27" s="116" customFormat="1" x14ac:dyDescent="0.3">
      <c r="A748" s="95">
        <v>40310604</v>
      </c>
      <c r="B748" s="89" t="s">
        <v>1394</v>
      </c>
      <c r="C748" s="289">
        <v>54.719999999999992</v>
      </c>
      <c r="D748" s="94" t="s">
        <v>651</v>
      </c>
      <c r="E748" s="94">
        <v>5.6</v>
      </c>
      <c r="F748" s="95"/>
      <c r="G748" s="95"/>
      <c r="H748" s="95"/>
      <c r="I748" s="96"/>
      <c r="J748" s="95">
        <v>40310604</v>
      </c>
      <c r="K748" s="89" t="s">
        <v>1394</v>
      </c>
      <c r="L748" s="95">
        <f>SUM(O748,Q748)</f>
        <v>228</v>
      </c>
      <c r="M748" s="95">
        <v>0</v>
      </c>
      <c r="N748" s="289">
        <v>54.719999999999992</v>
      </c>
      <c r="O748" s="95">
        <v>13.33</v>
      </c>
      <c r="P748" s="289">
        <v>3.1991999999999998</v>
      </c>
      <c r="Q748" s="95">
        <v>214.67</v>
      </c>
      <c r="R748" s="289">
        <v>51.520799999999994</v>
      </c>
      <c r="S748" s="96"/>
      <c r="T748" s="95"/>
      <c r="U748" s="181">
        <v>0</v>
      </c>
      <c r="V748" s="201" t="s">
        <v>4787</v>
      </c>
      <c r="W748" s="130">
        <v>1</v>
      </c>
      <c r="X748" s="93"/>
      <c r="Y748" s="168" t="s">
        <v>4789</v>
      </c>
      <c r="Z748" s="168" t="s">
        <v>4854</v>
      </c>
      <c r="AA748" s="202" t="s">
        <v>4789</v>
      </c>
    </row>
    <row r="749" spans="1:27" ht="24" x14ac:dyDescent="0.3">
      <c r="A749" s="95">
        <v>40310620</v>
      </c>
      <c r="B749" s="89" t="s">
        <v>1395</v>
      </c>
      <c r="C749" s="289">
        <v>29.87</v>
      </c>
      <c r="D749" s="94" t="s">
        <v>1396</v>
      </c>
      <c r="E749" s="94">
        <v>3.177</v>
      </c>
      <c r="F749" s="95"/>
      <c r="G749" s="95"/>
      <c r="H749" s="95"/>
      <c r="I749" s="96"/>
      <c r="J749" s="95">
        <v>40310620</v>
      </c>
      <c r="K749" s="89" t="s">
        <v>1395</v>
      </c>
      <c r="L749" s="95">
        <v>125</v>
      </c>
      <c r="M749" s="95"/>
      <c r="N749" s="289">
        <v>29.87</v>
      </c>
      <c r="O749" s="95">
        <v>3</v>
      </c>
      <c r="P749" s="289">
        <v>0.64</v>
      </c>
      <c r="Q749" s="95">
        <v>122</v>
      </c>
      <c r="R749" s="289">
        <v>29.23</v>
      </c>
      <c r="S749" s="96"/>
      <c r="T749" s="95"/>
      <c r="U749" s="181"/>
      <c r="V749" s="201" t="s">
        <v>4787</v>
      </c>
      <c r="W749" s="130">
        <v>3</v>
      </c>
      <c r="X749" s="93"/>
      <c r="Y749" s="168" t="s">
        <v>4789</v>
      </c>
      <c r="Z749" s="168" t="s">
        <v>4854</v>
      </c>
      <c r="AA749" s="202" t="s">
        <v>4789</v>
      </c>
    </row>
    <row r="750" spans="1:27" ht="60" x14ac:dyDescent="0.3">
      <c r="A750" s="185">
        <v>40310647</v>
      </c>
      <c r="B750" s="186" t="s">
        <v>1397</v>
      </c>
      <c r="C750" s="289">
        <v>12.384</v>
      </c>
      <c r="D750" s="94"/>
      <c r="E750" s="94"/>
      <c r="F750" s="95"/>
      <c r="G750" s="95"/>
      <c r="H750" s="95"/>
      <c r="I750" s="96"/>
      <c r="J750" s="95">
        <v>28100581</v>
      </c>
      <c r="K750" s="89" t="s">
        <v>1338</v>
      </c>
      <c r="L750" s="95">
        <v>50</v>
      </c>
      <c r="M750" s="95">
        <v>0</v>
      </c>
      <c r="N750" s="289">
        <v>12.384</v>
      </c>
      <c r="O750" s="95"/>
      <c r="P750" s="289"/>
      <c r="Q750" s="95"/>
      <c r="R750" s="289"/>
      <c r="S750" s="96"/>
      <c r="T750" s="95"/>
      <c r="U750" s="181"/>
      <c r="V750" s="201" t="s">
        <v>4787</v>
      </c>
      <c r="W750" s="130">
        <v>1</v>
      </c>
      <c r="X750" s="93"/>
      <c r="Y750" s="168" t="s">
        <v>4789</v>
      </c>
      <c r="Z750" s="168" t="s">
        <v>4854</v>
      </c>
      <c r="AA750" s="202" t="s">
        <v>4789</v>
      </c>
    </row>
    <row r="751" spans="1:27" ht="60" x14ac:dyDescent="0.3">
      <c r="A751" s="91">
        <v>40310671</v>
      </c>
      <c r="B751" s="93" t="s">
        <v>1398</v>
      </c>
      <c r="C751" s="289">
        <v>12.384</v>
      </c>
      <c r="D751" s="94"/>
      <c r="E751" s="94"/>
      <c r="F751" s="95"/>
      <c r="G751" s="95"/>
      <c r="H751" s="95"/>
      <c r="I751" s="96"/>
      <c r="J751" s="95">
        <v>28100581</v>
      </c>
      <c r="K751" s="89" t="s">
        <v>1338</v>
      </c>
      <c r="L751" s="95">
        <v>50</v>
      </c>
      <c r="M751" s="95">
        <v>0</v>
      </c>
      <c r="N751" s="289">
        <v>12.384</v>
      </c>
      <c r="O751" s="95"/>
      <c r="P751" s="289"/>
      <c r="Q751" s="95"/>
      <c r="R751" s="289"/>
      <c r="S751" s="96"/>
      <c r="T751" s="95"/>
      <c r="U751" s="181"/>
      <c r="V751" s="201" t="s">
        <v>4787</v>
      </c>
      <c r="W751" s="130">
        <v>1</v>
      </c>
      <c r="X751" s="93"/>
      <c r="Y751" s="168" t="s">
        <v>4789</v>
      </c>
      <c r="Z751" s="168" t="s">
        <v>4854</v>
      </c>
      <c r="AA751" s="202" t="s">
        <v>4789</v>
      </c>
    </row>
    <row r="752" spans="1:27" x14ac:dyDescent="0.3">
      <c r="A752" s="95">
        <v>40311015</v>
      </c>
      <c r="B752" s="89" t="s">
        <v>1399</v>
      </c>
      <c r="C752" s="289">
        <v>3.4675199999999999</v>
      </c>
      <c r="D752" s="94" t="s">
        <v>419</v>
      </c>
      <c r="E752" s="94">
        <v>2.097</v>
      </c>
      <c r="F752" s="95"/>
      <c r="G752" s="95"/>
      <c r="H752" s="95"/>
      <c r="I752" s="96"/>
      <c r="J752" s="95">
        <v>28010035</v>
      </c>
      <c r="K752" s="89" t="s">
        <v>1400</v>
      </c>
      <c r="L752" s="95">
        <v>14</v>
      </c>
      <c r="M752" s="95">
        <v>0</v>
      </c>
      <c r="N752" s="289">
        <v>3.4675199999999999</v>
      </c>
      <c r="O752" s="95"/>
      <c r="P752" s="289"/>
      <c r="Q752" s="95"/>
      <c r="R752" s="289"/>
      <c r="S752" s="96"/>
      <c r="T752" s="95"/>
      <c r="U752" s="181"/>
      <c r="V752" s="201" t="s">
        <v>4787</v>
      </c>
      <c r="W752" s="130">
        <v>1</v>
      </c>
      <c r="X752" s="93"/>
      <c r="Y752" s="168" t="s">
        <v>4789</v>
      </c>
      <c r="Z752" s="168" t="s">
        <v>4854</v>
      </c>
      <c r="AA752" s="202" t="s">
        <v>4789</v>
      </c>
    </row>
    <row r="753" spans="1:27" ht="24" x14ac:dyDescent="0.3">
      <c r="A753" s="95">
        <v>40311023</v>
      </c>
      <c r="B753" s="89" t="s">
        <v>1401</v>
      </c>
      <c r="C753" s="289">
        <v>4.9535999999999998</v>
      </c>
      <c r="D753" s="94" t="s">
        <v>441</v>
      </c>
      <c r="E753" s="94">
        <v>1.0529999999999999</v>
      </c>
      <c r="F753" s="95"/>
      <c r="G753" s="95"/>
      <c r="H753" s="95"/>
      <c r="I753" s="96"/>
      <c r="J753" s="95">
        <v>28130049</v>
      </c>
      <c r="K753" s="89" t="s">
        <v>1402</v>
      </c>
      <c r="L753" s="95">
        <v>20</v>
      </c>
      <c r="M753" s="95">
        <v>0</v>
      </c>
      <c r="N753" s="289">
        <v>4.9535999999999998</v>
      </c>
      <c r="O753" s="95"/>
      <c r="P753" s="289"/>
      <c r="Q753" s="95"/>
      <c r="R753" s="289"/>
      <c r="S753" s="96"/>
      <c r="T753" s="95"/>
      <c r="U753" s="181"/>
      <c r="V753" s="201" t="s">
        <v>4787</v>
      </c>
      <c r="W753" s="130">
        <v>1</v>
      </c>
      <c r="X753" s="93"/>
      <c r="Y753" s="168" t="s">
        <v>4789</v>
      </c>
      <c r="Z753" s="168" t="s">
        <v>4854</v>
      </c>
      <c r="AA753" s="202" t="s">
        <v>4789</v>
      </c>
    </row>
    <row r="754" spans="1:27" x14ac:dyDescent="0.3">
      <c r="A754" s="185">
        <v>40311040</v>
      </c>
      <c r="B754" s="186" t="s">
        <v>1403</v>
      </c>
      <c r="C754" s="289">
        <v>7.4303999999999997</v>
      </c>
      <c r="D754" s="94" t="s">
        <v>441</v>
      </c>
      <c r="E754" s="94">
        <v>1.44</v>
      </c>
      <c r="F754" s="95"/>
      <c r="G754" s="95"/>
      <c r="H754" s="95"/>
      <c r="I754" s="96"/>
      <c r="J754" s="95">
        <v>28130120</v>
      </c>
      <c r="K754" s="89" t="s">
        <v>1404</v>
      </c>
      <c r="L754" s="95">
        <v>30</v>
      </c>
      <c r="M754" s="95">
        <v>0</v>
      </c>
      <c r="N754" s="289">
        <v>7.4303999999999997</v>
      </c>
      <c r="O754" s="95"/>
      <c r="P754" s="289"/>
      <c r="Q754" s="95"/>
      <c r="R754" s="289"/>
      <c r="S754" s="96"/>
      <c r="T754" s="95"/>
      <c r="U754" s="181"/>
      <c r="V754" s="201" t="s">
        <v>4787</v>
      </c>
      <c r="W754" s="130">
        <v>1</v>
      </c>
      <c r="X754" s="93"/>
      <c r="Y754" s="168" t="s">
        <v>4789</v>
      </c>
      <c r="Z754" s="168" t="s">
        <v>4854</v>
      </c>
      <c r="AA754" s="202" t="s">
        <v>4789</v>
      </c>
    </row>
    <row r="755" spans="1:27" ht="36" x14ac:dyDescent="0.3">
      <c r="A755" s="91">
        <v>40311058</v>
      </c>
      <c r="B755" s="93" t="s">
        <v>1405</v>
      </c>
      <c r="C755" s="289">
        <v>53.746560000000002</v>
      </c>
      <c r="D755" s="94" t="s">
        <v>419</v>
      </c>
      <c r="E755" s="94">
        <v>2.097</v>
      </c>
      <c r="F755" s="95"/>
      <c r="G755" s="95"/>
      <c r="H755" s="95"/>
      <c r="I755" s="96"/>
      <c r="J755" s="95">
        <v>28130537</v>
      </c>
      <c r="K755" s="89" t="s">
        <v>1406</v>
      </c>
      <c r="L755" s="95">
        <v>217</v>
      </c>
      <c r="M755" s="95">
        <v>0</v>
      </c>
      <c r="N755" s="289">
        <v>53.746560000000002</v>
      </c>
      <c r="O755" s="95"/>
      <c r="P755" s="289"/>
      <c r="Q755" s="95"/>
      <c r="R755" s="289"/>
      <c r="S755" s="96"/>
      <c r="T755" s="95"/>
      <c r="U755" s="181"/>
      <c r="V755" s="201" t="s">
        <v>4787</v>
      </c>
      <c r="W755" s="130">
        <v>3</v>
      </c>
      <c r="X755" s="93"/>
      <c r="Y755" s="168" t="s">
        <v>4789</v>
      </c>
      <c r="Z755" s="168" t="s">
        <v>4854</v>
      </c>
      <c r="AA755" s="202" t="s">
        <v>4789</v>
      </c>
    </row>
    <row r="756" spans="1:27" x14ac:dyDescent="0.3">
      <c r="A756" s="95">
        <v>40311074</v>
      </c>
      <c r="B756" s="89" t="s">
        <v>1407</v>
      </c>
      <c r="C756" s="289">
        <v>4.9535999999999998</v>
      </c>
      <c r="D756" s="94" t="s">
        <v>441</v>
      </c>
      <c r="E756" s="94">
        <v>1.44</v>
      </c>
      <c r="F756" s="95"/>
      <c r="G756" s="95"/>
      <c r="H756" s="95"/>
      <c r="I756" s="96"/>
      <c r="J756" s="95">
        <v>28130146</v>
      </c>
      <c r="K756" s="89" t="s">
        <v>1408</v>
      </c>
      <c r="L756" s="95">
        <v>20</v>
      </c>
      <c r="M756" s="95">
        <v>0</v>
      </c>
      <c r="N756" s="289">
        <v>4.9535999999999998</v>
      </c>
      <c r="O756" s="95"/>
      <c r="P756" s="289"/>
      <c r="Q756" s="95"/>
      <c r="R756" s="289"/>
      <c r="S756" s="96"/>
      <c r="T756" s="95"/>
      <c r="U756" s="181"/>
      <c r="V756" s="201" t="s">
        <v>4787</v>
      </c>
      <c r="W756" s="130">
        <v>1</v>
      </c>
      <c r="X756" s="93"/>
      <c r="Y756" s="168" t="s">
        <v>4789</v>
      </c>
      <c r="Z756" s="168" t="s">
        <v>4854</v>
      </c>
      <c r="AA756" s="202" t="s">
        <v>4789</v>
      </c>
    </row>
    <row r="757" spans="1:27" x14ac:dyDescent="0.3">
      <c r="A757" s="95">
        <v>40311082</v>
      </c>
      <c r="B757" s="89" t="s">
        <v>1409</v>
      </c>
      <c r="C757" s="289">
        <v>1.9814400000000001</v>
      </c>
      <c r="D757" s="94" t="s">
        <v>430</v>
      </c>
      <c r="E757" s="94">
        <v>0.45</v>
      </c>
      <c r="F757" s="95"/>
      <c r="G757" s="95"/>
      <c r="H757" s="95"/>
      <c r="I757" s="96"/>
      <c r="J757" s="95">
        <v>28130499</v>
      </c>
      <c r="K757" s="89" t="s">
        <v>1410</v>
      </c>
      <c r="L757" s="95">
        <v>8</v>
      </c>
      <c r="M757" s="95">
        <v>0</v>
      </c>
      <c r="N757" s="289">
        <v>1.9814400000000001</v>
      </c>
      <c r="O757" s="95"/>
      <c r="P757" s="289"/>
      <c r="Q757" s="95"/>
      <c r="R757" s="289"/>
      <c r="S757" s="96"/>
      <c r="T757" s="95"/>
      <c r="U757" s="181"/>
      <c r="V757" s="201" t="s">
        <v>4787</v>
      </c>
      <c r="W757" s="130">
        <v>1</v>
      </c>
      <c r="X757" s="93"/>
      <c r="Y757" s="168" t="s">
        <v>4789</v>
      </c>
      <c r="Z757" s="168" t="s">
        <v>4854</v>
      </c>
      <c r="AA757" s="202" t="s">
        <v>4789</v>
      </c>
    </row>
    <row r="758" spans="1:27" x14ac:dyDescent="0.3">
      <c r="A758" s="185">
        <v>40311090</v>
      </c>
      <c r="B758" s="186" t="s">
        <v>1411</v>
      </c>
      <c r="C758" s="289">
        <v>24.768000000000001</v>
      </c>
      <c r="D758" s="94" t="s">
        <v>441</v>
      </c>
      <c r="E758" s="94">
        <v>2.88</v>
      </c>
      <c r="F758" s="95"/>
      <c r="G758" s="95"/>
      <c r="H758" s="95"/>
      <c r="I758" s="96"/>
      <c r="J758" s="95">
        <v>28130154</v>
      </c>
      <c r="K758" s="89" t="s">
        <v>1412</v>
      </c>
      <c r="L758" s="95">
        <v>100</v>
      </c>
      <c r="M758" s="95">
        <v>0</v>
      </c>
      <c r="N758" s="289">
        <v>24.768000000000001</v>
      </c>
      <c r="O758" s="95"/>
      <c r="P758" s="289"/>
      <c r="Q758" s="95"/>
      <c r="R758" s="289"/>
      <c r="S758" s="96"/>
      <c r="T758" s="95"/>
      <c r="U758" s="181"/>
      <c r="V758" s="201" t="s">
        <v>4787</v>
      </c>
      <c r="W758" s="130">
        <v>1</v>
      </c>
      <c r="X758" s="93"/>
      <c r="Y758" s="168" t="s">
        <v>4789</v>
      </c>
      <c r="Z758" s="168" t="s">
        <v>4854</v>
      </c>
      <c r="AA758" s="202" t="s">
        <v>4789</v>
      </c>
    </row>
    <row r="759" spans="1:27" ht="24" x14ac:dyDescent="0.3">
      <c r="A759" s="91">
        <v>40311104</v>
      </c>
      <c r="B759" s="93" t="s">
        <v>1413</v>
      </c>
      <c r="C759" s="289">
        <v>4.9535999999999998</v>
      </c>
      <c r="D759" s="94" t="s">
        <v>441</v>
      </c>
      <c r="E759" s="94">
        <v>0.81</v>
      </c>
      <c r="F759" s="95"/>
      <c r="G759" s="95"/>
      <c r="H759" s="95"/>
      <c r="I759" s="96"/>
      <c r="J759" s="95">
        <v>28130472</v>
      </c>
      <c r="K759" s="89" t="s">
        <v>1414</v>
      </c>
      <c r="L759" s="95">
        <v>20</v>
      </c>
      <c r="M759" s="95">
        <v>0</v>
      </c>
      <c r="N759" s="289">
        <v>4.9535999999999998</v>
      </c>
      <c r="O759" s="95"/>
      <c r="P759" s="289"/>
      <c r="Q759" s="95"/>
      <c r="R759" s="289"/>
      <c r="S759" s="96"/>
      <c r="T759" s="95"/>
      <c r="U759" s="181"/>
      <c r="V759" s="201" t="s">
        <v>4787</v>
      </c>
      <c r="W759" s="130">
        <v>1</v>
      </c>
      <c r="X759" s="93"/>
      <c r="Y759" s="168" t="s">
        <v>4789</v>
      </c>
      <c r="Z759" s="168" t="s">
        <v>4854</v>
      </c>
      <c r="AA759" s="202" t="s">
        <v>4789</v>
      </c>
    </row>
    <row r="760" spans="1:27" ht="36" x14ac:dyDescent="0.3">
      <c r="A760" s="95">
        <v>40311112</v>
      </c>
      <c r="B760" s="89" t="s">
        <v>1415</v>
      </c>
      <c r="C760" s="289">
        <v>8.1734399999999994</v>
      </c>
      <c r="D760" s="94" t="s">
        <v>433</v>
      </c>
      <c r="E760" s="94">
        <v>4.3680000000000003</v>
      </c>
      <c r="F760" s="95"/>
      <c r="G760" s="95"/>
      <c r="H760" s="95"/>
      <c r="I760" s="96"/>
      <c r="J760" s="95">
        <v>28130189</v>
      </c>
      <c r="K760" s="89" t="s">
        <v>1416</v>
      </c>
      <c r="L760" s="95">
        <v>33</v>
      </c>
      <c r="M760" s="95">
        <v>0</v>
      </c>
      <c r="N760" s="289">
        <v>8.1734399999999994</v>
      </c>
      <c r="O760" s="95"/>
      <c r="P760" s="289"/>
      <c r="Q760" s="95"/>
      <c r="R760" s="289"/>
      <c r="S760" s="96"/>
      <c r="T760" s="95"/>
      <c r="U760" s="181"/>
      <c r="V760" s="201" t="s">
        <v>4787</v>
      </c>
      <c r="W760" s="130">
        <v>2</v>
      </c>
      <c r="X760" s="93"/>
      <c r="Y760" s="168" t="s">
        <v>4789</v>
      </c>
      <c r="Z760" s="168" t="s">
        <v>4854</v>
      </c>
      <c r="AA760" s="202" t="s">
        <v>4789</v>
      </c>
    </row>
    <row r="761" spans="1:27" x14ac:dyDescent="0.3">
      <c r="A761" s="95">
        <v>40311120</v>
      </c>
      <c r="B761" s="89" t="s">
        <v>1417</v>
      </c>
      <c r="C761" s="289">
        <v>3.7151999999999998</v>
      </c>
      <c r="D761" s="94" t="s">
        <v>430</v>
      </c>
      <c r="E761" s="94">
        <v>0.60299999999999998</v>
      </c>
      <c r="F761" s="95"/>
      <c r="G761" s="95"/>
      <c r="H761" s="95"/>
      <c r="I761" s="96"/>
      <c r="J761" s="95">
        <v>28130219</v>
      </c>
      <c r="K761" s="89" t="s">
        <v>1418</v>
      </c>
      <c r="L761" s="95">
        <v>15</v>
      </c>
      <c r="M761" s="95">
        <v>0</v>
      </c>
      <c r="N761" s="289">
        <v>3.7151999999999998</v>
      </c>
      <c r="O761" s="95"/>
      <c r="P761" s="289"/>
      <c r="Q761" s="95"/>
      <c r="R761" s="289"/>
      <c r="S761" s="96"/>
      <c r="T761" s="95"/>
      <c r="U761" s="181"/>
      <c r="V761" s="201" t="s">
        <v>4787</v>
      </c>
      <c r="W761" s="130">
        <v>1</v>
      </c>
      <c r="X761" s="93"/>
      <c r="Y761" s="168" t="s">
        <v>4789</v>
      </c>
      <c r="Z761" s="168" t="s">
        <v>4854</v>
      </c>
      <c r="AA761" s="202" t="s">
        <v>4789</v>
      </c>
    </row>
    <row r="762" spans="1:27" x14ac:dyDescent="0.3">
      <c r="A762" s="185">
        <v>40311139</v>
      </c>
      <c r="B762" s="186" t="s">
        <v>1419</v>
      </c>
      <c r="C762" s="289">
        <v>3.7151999999999998</v>
      </c>
      <c r="D762" s="94" t="s">
        <v>430</v>
      </c>
      <c r="E762" s="94">
        <v>0.60299999999999998</v>
      </c>
      <c r="F762" s="95"/>
      <c r="G762" s="95"/>
      <c r="H762" s="95"/>
      <c r="I762" s="96"/>
      <c r="J762" s="95">
        <v>28130227</v>
      </c>
      <c r="K762" s="89" t="s">
        <v>1420</v>
      </c>
      <c r="L762" s="95">
        <v>15</v>
      </c>
      <c r="M762" s="95">
        <v>0</v>
      </c>
      <c r="N762" s="289">
        <v>3.7151999999999998</v>
      </c>
      <c r="O762" s="95"/>
      <c r="P762" s="289"/>
      <c r="Q762" s="95"/>
      <c r="R762" s="289"/>
      <c r="S762" s="96"/>
      <c r="T762" s="95"/>
      <c r="U762" s="181"/>
      <c r="V762" s="201" t="s">
        <v>4787</v>
      </c>
      <c r="W762" s="130">
        <v>1</v>
      </c>
      <c r="X762" s="93"/>
      <c r="Y762" s="168" t="s">
        <v>4789</v>
      </c>
      <c r="Z762" s="168" t="s">
        <v>4854</v>
      </c>
      <c r="AA762" s="202" t="s">
        <v>4789</v>
      </c>
    </row>
    <row r="763" spans="1:27" x14ac:dyDescent="0.3">
      <c r="A763" s="91">
        <v>40311147</v>
      </c>
      <c r="B763" s="93" t="s">
        <v>1421</v>
      </c>
      <c r="C763" s="289">
        <v>3.7151999999999998</v>
      </c>
      <c r="D763" s="94" t="s">
        <v>441</v>
      </c>
      <c r="E763" s="94">
        <v>0.45</v>
      </c>
      <c r="F763" s="95"/>
      <c r="G763" s="95"/>
      <c r="H763" s="95"/>
      <c r="I763" s="96"/>
      <c r="J763" s="95">
        <v>28130278</v>
      </c>
      <c r="K763" s="89" t="s">
        <v>1422</v>
      </c>
      <c r="L763" s="95">
        <v>15</v>
      </c>
      <c r="M763" s="95">
        <v>0</v>
      </c>
      <c r="N763" s="289">
        <v>3.7151999999999998</v>
      </c>
      <c r="O763" s="95"/>
      <c r="P763" s="289"/>
      <c r="Q763" s="95"/>
      <c r="R763" s="289"/>
      <c r="S763" s="96"/>
      <c r="T763" s="95"/>
      <c r="U763" s="181"/>
      <c r="V763" s="201" t="s">
        <v>4787</v>
      </c>
      <c r="W763" s="130">
        <v>1</v>
      </c>
      <c r="X763" s="93"/>
      <c r="Y763" s="168" t="s">
        <v>4789</v>
      </c>
      <c r="Z763" s="168" t="s">
        <v>4854</v>
      </c>
      <c r="AA763" s="202" t="s">
        <v>4789</v>
      </c>
    </row>
    <row r="764" spans="1:27" x14ac:dyDescent="0.3">
      <c r="A764" s="95">
        <v>40311155</v>
      </c>
      <c r="B764" s="89" t="s">
        <v>1423</v>
      </c>
      <c r="C764" s="289">
        <v>3.7151999999999998</v>
      </c>
      <c r="D764" s="94" t="s">
        <v>430</v>
      </c>
      <c r="E764" s="94">
        <v>0.60299999999999998</v>
      </c>
      <c r="F764" s="95"/>
      <c r="G764" s="95"/>
      <c r="H764" s="95"/>
      <c r="I764" s="96"/>
      <c r="J764" s="95">
        <v>28130286</v>
      </c>
      <c r="K764" s="89" t="s">
        <v>1424</v>
      </c>
      <c r="L764" s="95">
        <v>15</v>
      </c>
      <c r="M764" s="95">
        <v>0</v>
      </c>
      <c r="N764" s="289">
        <v>3.7151999999999998</v>
      </c>
      <c r="O764" s="95"/>
      <c r="P764" s="289"/>
      <c r="Q764" s="95"/>
      <c r="R764" s="289"/>
      <c r="S764" s="96"/>
      <c r="T764" s="95"/>
      <c r="U764" s="181"/>
      <c r="V764" s="201" t="s">
        <v>4787</v>
      </c>
      <c r="W764" s="130">
        <v>1</v>
      </c>
      <c r="X764" s="93"/>
      <c r="Y764" s="168" t="s">
        <v>4789</v>
      </c>
      <c r="Z764" s="168" t="s">
        <v>4854</v>
      </c>
      <c r="AA764" s="202" t="s">
        <v>4789</v>
      </c>
    </row>
    <row r="765" spans="1:27" x14ac:dyDescent="0.3">
      <c r="A765" s="95">
        <v>40311163</v>
      </c>
      <c r="B765" s="89" t="s">
        <v>1425</v>
      </c>
      <c r="C765" s="289">
        <v>19.814399999999999</v>
      </c>
      <c r="D765" s="94" t="s">
        <v>419</v>
      </c>
      <c r="E765" s="94">
        <v>3.2669999999999999</v>
      </c>
      <c r="F765" s="95"/>
      <c r="G765" s="95"/>
      <c r="H765" s="95"/>
      <c r="I765" s="96"/>
      <c r="J765" s="95">
        <v>28130448</v>
      </c>
      <c r="K765" s="89" t="s">
        <v>1426</v>
      </c>
      <c r="L765" s="95">
        <v>80</v>
      </c>
      <c r="M765" s="95">
        <v>0</v>
      </c>
      <c r="N765" s="289">
        <v>19.814399999999999</v>
      </c>
      <c r="O765" s="95"/>
      <c r="P765" s="289"/>
      <c r="Q765" s="95"/>
      <c r="R765" s="289"/>
      <c r="S765" s="96"/>
      <c r="T765" s="95"/>
      <c r="U765" s="181"/>
      <c r="V765" s="201" t="s">
        <v>4787</v>
      </c>
      <c r="W765" s="130">
        <v>1</v>
      </c>
      <c r="X765" s="93"/>
      <c r="Y765" s="168" t="s">
        <v>4789</v>
      </c>
      <c r="Z765" s="168" t="s">
        <v>4854</v>
      </c>
      <c r="AA765" s="202" t="s">
        <v>4789</v>
      </c>
    </row>
    <row r="766" spans="1:27" x14ac:dyDescent="0.3">
      <c r="A766" s="185">
        <v>40311171</v>
      </c>
      <c r="B766" s="186" t="s">
        <v>1427</v>
      </c>
      <c r="C766" s="289">
        <v>24.768000000000001</v>
      </c>
      <c r="D766" s="94" t="s">
        <v>419</v>
      </c>
      <c r="E766" s="94">
        <v>1.764</v>
      </c>
      <c r="F766" s="95"/>
      <c r="G766" s="95"/>
      <c r="H766" s="95"/>
      <c r="I766" s="96"/>
      <c r="J766" s="95">
        <v>28130456</v>
      </c>
      <c r="K766" s="89" t="s">
        <v>1428</v>
      </c>
      <c r="L766" s="95">
        <v>100</v>
      </c>
      <c r="M766" s="95">
        <v>0</v>
      </c>
      <c r="N766" s="289">
        <v>24.768000000000001</v>
      </c>
      <c r="O766" s="95"/>
      <c r="P766" s="289"/>
      <c r="Q766" s="95"/>
      <c r="R766" s="289"/>
      <c r="S766" s="96"/>
      <c r="T766" s="95"/>
      <c r="U766" s="181"/>
      <c r="V766" s="201" t="s">
        <v>4787</v>
      </c>
      <c r="W766" s="130">
        <v>1</v>
      </c>
      <c r="X766" s="93"/>
      <c r="Y766" s="168" t="s">
        <v>4789</v>
      </c>
      <c r="Z766" s="168" t="s">
        <v>4854</v>
      </c>
      <c r="AA766" s="202" t="s">
        <v>4789</v>
      </c>
    </row>
    <row r="767" spans="1:27" x14ac:dyDescent="0.3">
      <c r="A767" s="91">
        <v>40311180</v>
      </c>
      <c r="B767" s="93" t="s">
        <v>1429</v>
      </c>
      <c r="C767" s="289">
        <v>2.4767999999999999</v>
      </c>
      <c r="D767" s="94" t="s">
        <v>441</v>
      </c>
      <c r="E767" s="94">
        <v>0.45</v>
      </c>
      <c r="F767" s="95"/>
      <c r="G767" s="95"/>
      <c r="H767" s="95"/>
      <c r="I767" s="96"/>
      <c r="J767" s="95">
        <v>28130316</v>
      </c>
      <c r="K767" s="89" t="s">
        <v>1430</v>
      </c>
      <c r="L767" s="95">
        <v>10</v>
      </c>
      <c r="M767" s="95">
        <v>0</v>
      </c>
      <c r="N767" s="289">
        <v>2.4767999999999999</v>
      </c>
      <c r="O767" s="95"/>
      <c r="P767" s="289"/>
      <c r="Q767" s="95"/>
      <c r="R767" s="289"/>
      <c r="S767" s="96"/>
      <c r="T767" s="95"/>
      <c r="U767" s="181"/>
      <c r="V767" s="201" t="s">
        <v>4787</v>
      </c>
      <c r="W767" s="130">
        <v>1</v>
      </c>
      <c r="X767" s="93"/>
      <c r="Y767" s="168" t="s">
        <v>4789</v>
      </c>
      <c r="Z767" s="168" t="s">
        <v>4854</v>
      </c>
      <c r="AA767" s="202" t="s">
        <v>4789</v>
      </c>
    </row>
    <row r="768" spans="1:27" x14ac:dyDescent="0.3">
      <c r="A768" s="95">
        <v>40311198</v>
      </c>
      <c r="B768" s="89" t="s">
        <v>1431</v>
      </c>
      <c r="C768" s="289">
        <v>3.4675199999999999</v>
      </c>
      <c r="D768" s="94" t="s">
        <v>441</v>
      </c>
      <c r="E768" s="94">
        <v>0.45</v>
      </c>
      <c r="F768" s="95"/>
      <c r="G768" s="95"/>
      <c r="H768" s="95"/>
      <c r="I768" s="96"/>
      <c r="J768" s="95">
        <v>28130324</v>
      </c>
      <c r="K768" s="89" t="s">
        <v>1432</v>
      </c>
      <c r="L768" s="95">
        <v>14</v>
      </c>
      <c r="M768" s="95">
        <v>0</v>
      </c>
      <c r="N768" s="289">
        <v>3.4675199999999999</v>
      </c>
      <c r="O768" s="95"/>
      <c r="P768" s="289"/>
      <c r="Q768" s="95"/>
      <c r="R768" s="289"/>
      <c r="S768" s="96"/>
      <c r="T768" s="95"/>
      <c r="U768" s="181"/>
      <c r="V768" s="201" t="s">
        <v>4787</v>
      </c>
      <c r="W768" s="130">
        <v>1</v>
      </c>
      <c r="X768" s="93"/>
      <c r="Y768" s="168" t="s">
        <v>4789</v>
      </c>
      <c r="Z768" s="168" t="s">
        <v>4854</v>
      </c>
      <c r="AA768" s="202" t="s">
        <v>4789</v>
      </c>
    </row>
    <row r="769" spans="1:27" x14ac:dyDescent="0.3">
      <c r="A769" s="95">
        <v>40311201</v>
      </c>
      <c r="B769" s="89" t="s">
        <v>1433</v>
      </c>
      <c r="C769" s="289">
        <v>4.9535999999999998</v>
      </c>
      <c r="D769" s="94" t="s">
        <v>441</v>
      </c>
      <c r="E769" s="94">
        <v>0.81</v>
      </c>
      <c r="F769" s="95"/>
      <c r="G769" s="95"/>
      <c r="H769" s="95"/>
      <c r="I769" s="96"/>
      <c r="J769" s="95">
        <v>28130332</v>
      </c>
      <c r="K769" s="89" t="s">
        <v>1434</v>
      </c>
      <c r="L769" s="95">
        <v>20</v>
      </c>
      <c r="M769" s="95">
        <v>0</v>
      </c>
      <c r="N769" s="289">
        <v>4.9535999999999998</v>
      </c>
      <c r="O769" s="95"/>
      <c r="P769" s="289"/>
      <c r="Q769" s="95"/>
      <c r="R769" s="289"/>
      <c r="S769" s="96"/>
      <c r="T769" s="95"/>
      <c r="U769" s="181"/>
      <c r="V769" s="201" t="s">
        <v>4787</v>
      </c>
      <c r="W769" s="130">
        <v>1</v>
      </c>
      <c r="X769" s="93"/>
      <c r="Y769" s="168" t="s">
        <v>4789</v>
      </c>
      <c r="Z769" s="168" t="s">
        <v>4854</v>
      </c>
      <c r="AA769" s="202" t="s">
        <v>4789</v>
      </c>
    </row>
    <row r="770" spans="1:27" ht="24" x14ac:dyDescent="0.3">
      <c r="A770" s="185">
        <v>40311210</v>
      </c>
      <c r="B770" s="186" t="s">
        <v>1435</v>
      </c>
      <c r="C770" s="289">
        <v>4.9535999999999998</v>
      </c>
      <c r="D770" s="94" t="s">
        <v>441</v>
      </c>
      <c r="E770" s="94">
        <v>0.81</v>
      </c>
      <c r="F770" s="95"/>
      <c r="G770" s="95"/>
      <c r="H770" s="95"/>
      <c r="I770" s="96"/>
      <c r="J770" s="95">
        <v>28130367</v>
      </c>
      <c r="K770" s="89" t="s">
        <v>1436</v>
      </c>
      <c r="L770" s="95">
        <v>20</v>
      </c>
      <c r="M770" s="95">
        <v>0</v>
      </c>
      <c r="N770" s="289">
        <v>4.9535999999999998</v>
      </c>
      <c r="O770" s="95"/>
      <c r="P770" s="289"/>
      <c r="Q770" s="95"/>
      <c r="R770" s="289"/>
      <c r="S770" s="96"/>
      <c r="T770" s="95"/>
      <c r="U770" s="181"/>
      <c r="V770" s="201" t="s">
        <v>4787</v>
      </c>
      <c r="W770" s="130">
        <v>1</v>
      </c>
      <c r="X770" s="93"/>
      <c r="Y770" s="168" t="s">
        <v>4789</v>
      </c>
      <c r="Z770" s="168" t="s">
        <v>4854</v>
      </c>
      <c r="AA770" s="202" t="s">
        <v>4789</v>
      </c>
    </row>
    <row r="771" spans="1:27" x14ac:dyDescent="0.3">
      <c r="A771" s="91">
        <v>40311228</v>
      </c>
      <c r="B771" s="93" t="s">
        <v>1437</v>
      </c>
      <c r="C771" s="289">
        <v>4.32</v>
      </c>
      <c r="D771" s="94" t="s">
        <v>430</v>
      </c>
      <c r="E771" s="94">
        <v>0.45</v>
      </c>
      <c r="F771" s="95"/>
      <c r="G771" s="95"/>
      <c r="H771" s="95"/>
      <c r="I771" s="96"/>
      <c r="J771" s="95">
        <v>40311228</v>
      </c>
      <c r="K771" s="89" t="s">
        <v>1437</v>
      </c>
      <c r="L771" s="95">
        <v>18</v>
      </c>
      <c r="M771" s="95">
        <v>0</v>
      </c>
      <c r="N771" s="289">
        <v>4.32</v>
      </c>
      <c r="O771" s="95">
        <v>0.3</v>
      </c>
      <c r="P771" s="289">
        <v>7.0000000000000007E-2</v>
      </c>
      <c r="Q771" s="95">
        <v>17.7</v>
      </c>
      <c r="R771" s="289">
        <v>4.25</v>
      </c>
      <c r="S771" s="96"/>
      <c r="T771" s="95"/>
      <c r="U771" s="181"/>
      <c r="V771" s="201" t="s">
        <v>4787</v>
      </c>
      <c r="W771" s="130">
        <v>1</v>
      </c>
      <c r="X771" s="93"/>
      <c r="Y771" s="168" t="s">
        <v>4789</v>
      </c>
      <c r="Z771" s="168" t="s">
        <v>4854</v>
      </c>
      <c r="AA771" s="202" t="s">
        <v>4789</v>
      </c>
    </row>
    <row r="772" spans="1:27" x14ac:dyDescent="0.3">
      <c r="A772" s="95">
        <v>40311236</v>
      </c>
      <c r="B772" s="89" t="s">
        <v>1438</v>
      </c>
      <c r="C772" s="289">
        <v>19.920000000000002</v>
      </c>
      <c r="D772" s="94" t="s">
        <v>419</v>
      </c>
      <c r="E772" s="94">
        <v>2.097</v>
      </c>
      <c r="F772" s="95"/>
      <c r="G772" s="95"/>
      <c r="H772" s="95"/>
      <c r="I772" s="96"/>
      <c r="J772" s="95">
        <v>40311236</v>
      </c>
      <c r="K772" s="89" t="s">
        <v>1438</v>
      </c>
      <c r="L772" s="95">
        <v>83</v>
      </c>
      <c r="M772" s="95">
        <v>0</v>
      </c>
      <c r="N772" s="289">
        <v>19.920000000000002</v>
      </c>
      <c r="O772" s="95">
        <v>3</v>
      </c>
      <c r="P772" s="289">
        <v>0.72</v>
      </c>
      <c r="Q772" s="95">
        <v>80</v>
      </c>
      <c r="R772" s="289">
        <v>19.2</v>
      </c>
      <c r="S772" s="96"/>
      <c r="T772" s="95"/>
      <c r="U772" s="181"/>
      <c r="V772" s="201" t="s">
        <v>4787</v>
      </c>
      <c r="W772" s="130">
        <v>1</v>
      </c>
      <c r="X772" s="93"/>
      <c r="Y772" s="168" t="s">
        <v>4789</v>
      </c>
      <c r="Z772" s="168" t="s">
        <v>4854</v>
      </c>
      <c r="AA772" s="202" t="s">
        <v>4789</v>
      </c>
    </row>
    <row r="773" spans="1:27" x14ac:dyDescent="0.3">
      <c r="A773" s="95">
        <v>40311244</v>
      </c>
      <c r="B773" s="89" t="s">
        <v>1439</v>
      </c>
      <c r="C773" s="289">
        <v>4.9535999999999998</v>
      </c>
      <c r="D773" s="94" t="s">
        <v>419</v>
      </c>
      <c r="E773" s="94">
        <v>3.2669999999999999</v>
      </c>
      <c r="F773" s="95"/>
      <c r="G773" s="95"/>
      <c r="H773" s="95"/>
      <c r="I773" s="96"/>
      <c r="J773" s="95">
        <v>28010396</v>
      </c>
      <c r="K773" s="89" t="s">
        <v>1440</v>
      </c>
      <c r="L773" s="95">
        <v>20</v>
      </c>
      <c r="M773" s="95">
        <v>0</v>
      </c>
      <c r="N773" s="289">
        <v>4.9535999999999998</v>
      </c>
      <c r="O773" s="95"/>
      <c r="P773" s="289"/>
      <c r="Q773" s="95"/>
      <c r="R773" s="289"/>
      <c r="S773" s="96"/>
      <c r="T773" s="95"/>
      <c r="U773" s="181"/>
      <c r="V773" s="201" t="s">
        <v>4787</v>
      </c>
      <c r="W773" s="130">
        <v>1</v>
      </c>
      <c r="X773" s="93"/>
      <c r="Y773" s="168" t="s">
        <v>4789</v>
      </c>
      <c r="Z773" s="168" t="s">
        <v>4854</v>
      </c>
      <c r="AA773" s="202" t="s">
        <v>4789</v>
      </c>
    </row>
    <row r="774" spans="1:27" x14ac:dyDescent="0.3">
      <c r="A774" s="185">
        <v>40311252</v>
      </c>
      <c r="B774" s="186" t="s">
        <v>1441</v>
      </c>
      <c r="C774" s="289">
        <v>19.920000000000002</v>
      </c>
      <c r="D774" s="94" t="s">
        <v>419</v>
      </c>
      <c r="E774" s="94">
        <v>2.097</v>
      </c>
      <c r="F774" s="95"/>
      <c r="G774" s="95"/>
      <c r="H774" s="95"/>
      <c r="I774" s="96"/>
      <c r="J774" s="95">
        <v>40311252</v>
      </c>
      <c r="K774" s="89" t="s">
        <v>1441</v>
      </c>
      <c r="L774" s="95">
        <v>83</v>
      </c>
      <c r="M774" s="95">
        <v>0</v>
      </c>
      <c r="N774" s="289">
        <v>19.920000000000002</v>
      </c>
      <c r="O774" s="95">
        <v>3</v>
      </c>
      <c r="P774" s="289">
        <v>0.72</v>
      </c>
      <c r="Q774" s="95">
        <v>80</v>
      </c>
      <c r="R774" s="289">
        <v>19.2</v>
      </c>
      <c r="S774" s="96"/>
      <c r="T774" s="95"/>
      <c r="U774" s="181"/>
      <c r="V774" s="201" t="s">
        <v>4787</v>
      </c>
      <c r="W774" s="130">
        <v>1</v>
      </c>
      <c r="X774" s="93"/>
      <c r="Y774" s="168" t="s">
        <v>4789</v>
      </c>
      <c r="Z774" s="168" t="s">
        <v>4854</v>
      </c>
      <c r="AA774" s="202" t="s">
        <v>4789</v>
      </c>
    </row>
    <row r="775" spans="1:27" x14ac:dyDescent="0.3">
      <c r="A775" s="91">
        <v>40311295</v>
      </c>
      <c r="B775" s="93" t="s">
        <v>1442</v>
      </c>
      <c r="C775" s="289">
        <v>2.4767999999999999</v>
      </c>
      <c r="D775" s="94" t="s">
        <v>430</v>
      </c>
      <c r="E775" s="94">
        <v>0.90600000000000003</v>
      </c>
      <c r="F775" s="95"/>
      <c r="G775" s="95"/>
      <c r="H775" s="95"/>
      <c r="I775" s="96"/>
      <c r="J775" s="95">
        <v>28130065</v>
      </c>
      <c r="K775" s="89" t="s">
        <v>1443</v>
      </c>
      <c r="L775" s="95">
        <v>10</v>
      </c>
      <c r="M775" s="95">
        <v>0</v>
      </c>
      <c r="N775" s="289">
        <v>2.4767999999999999</v>
      </c>
      <c r="O775" s="95"/>
      <c r="P775" s="289"/>
      <c r="Q775" s="95"/>
      <c r="R775" s="289"/>
      <c r="S775" s="96"/>
      <c r="T775" s="95"/>
      <c r="U775" s="181"/>
      <c r="V775" s="201" t="s">
        <v>4787</v>
      </c>
      <c r="W775" s="130">
        <v>1</v>
      </c>
      <c r="X775" s="93"/>
      <c r="Y775" s="168" t="s">
        <v>4789</v>
      </c>
      <c r="Z775" s="168" t="s">
        <v>4854</v>
      </c>
      <c r="AA775" s="202" t="s">
        <v>4789</v>
      </c>
    </row>
    <row r="776" spans="1:27" ht="24" x14ac:dyDescent="0.3">
      <c r="A776" s="95">
        <v>40311309</v>
      </c>
      <c r="B776" s="89" t="s">
        <v>1444</v>
      </c>
      <c r="C776" s="289">
        <v>12.384</v>
      </c>
      <c r="D776" s="94" t="s">
        <v>441</v>
      </c>
      <c r="E776" s="94">
        <v>2.25</v>
      </c>
      <c r="F776" s="95"/>
      <c r="G776" s="95"/>
      <c r="H776" s="95"/>
      <c r="I776" s="96"/>
      <c r="J776" s="95">
        <v>28130170</v>
      </c>
      <c r="K776" s="89" t="s">
        <v>1445</v>
      </c>
      <c r="L776" s="95">
        <v>50</v>
      </c>
      <c r="M776" s="95">
        <v>0</v>
      </c>
      <c r="N776" s="289">
        <v>12.384</v>
      </c>
      <c r="O776" s="95"/>
      <c r="P776" s="289"/>
      <c r="Q776" s="95"/>
      <c r="R776" s="289"/>
      <c r="S776" s="96"/>
      <c r="T776" s="95"/>
      <c r="U776" s="181"/>
      <c r="V776" s="201" t="s">
        <v>4787</v>
      </c>
      <c r="W776" s="130">
        <v>1</v>
      </c>
      <c r="X776" s="93"/>
      <c r="Y776" s="168" t="s">
        <v>4789</v>
      </c>
      <c r="Z776" s="168" t="s">
        <v>4854</v>
      </c>
      <c r="AA776" s="202" t="s">
        <v>4789</v>
      </c>
    </row>
    <row r="777" spans="1:27" x14ac:dyDescent="0.3">
      <c r="A777" s="95">
        <v>40311317</v>
      </c>
      <c r="B777" s="89" t="s">
        <v>1446</v>
      </c>
      <c r="C777" s="289">
        <v>3.7151999999999998</v>
      </c>
      <c r="D777" s="94" t="s">
        <v>419</v>
      </c>
      <c r="E777" s="94">
        <v>0.434</v>
      </c>
      <c r="F777" s="95"/>
      <c r="G777" s="95"/>
      <c r="H777" s="95"/>
      <c r="I777" s="96"/>
      <c r="J777" s="95">
        <v>28130197</v>
      </c>
      <c r="K777" s="89" t="s">
        <v>1447</v>
      </c>
      <c r="L777" s="95">
        <v>15</v>
      </c>
      <c r="M777" s="95">
        <v>0</v>
      </c>
      <c r="N777" s="289">
        <v>3.7151999999999998</v>
      </c>
      <c r="O777" s="95"/>
      <c r="P777" s="289"/>
      <c r="Q777" s="95"/>
      <c r="R777" s="289"/>
      <c r="S777" s="96"/>
      <c r="T777" s="95"/>
      <c r="U777" s="181"/>
      <c r="V777" s="201" t="s">
        <v>4787</v>
      </c>
      <c r="W777" s="130">
        <v>1</v>
      </c>
      <c r="X777" s="93"/>
      <c r="Y777" s="168" t="s">
        <v>4789</v>
      </c>
      <c r="Z777" s="168" t="s">
        <v>4854</v>
      </c>
      <c r="AA777" s="202" t="s">
        <v>4789</v>
      </c>
    </row>
    <row r="778" spans="1:27" x14ac:dyDescent="0.3">
      <c r="A778" s="185">
        <v>40311325</v>
      </c>
      <c r="B778" s="186" t="s">
        <v>1448</v>
      </c>
      <c r="C778" s="289">
        <v>3.7152000000000003</v>
      </c>
      <c r="D778" s="94" t="s">
        <v>419</v>
      </c>
      <c r="E778" s="94">
        <v>0.42</v>
      </c>
      <c r="F778" s="95"/>
      <c r="G778" s="95"/>
      <c r="H778" s="95"/>
      <c r="I778" s="96"/>
      <c r="J778" s="95">
        <v>28130235</v>
      </c>
      <c r="K778" s="89" t="s">
        <v>1449</v>
      </c>
      <c r="L778" s="95">
        <v>15</v>
      </c>
      <c r="M778" s="95">
        <v>0</v>
      </c>
      <c r="N778" s="289">
        <v>3.7152000000000003</v>
      </c>
      <c r="O778" s="95"/>
      <c r="P778" s="289"/>
      <c r="Q778" s="95"/>
      <c r="R778" s="289"/>
      <c r="S778" s="96"/>
      <c r="T778" s="95"/>
      <c r="U778" s="181"/>
      <c r="V778" s="201" t="s">
        <v>4787</v>
      </c>
      <c r="W778" s="130">
        <v>1</v>
      </c>
      <c r="X778" s="93"/>
      <c r="Y778" s="168" t="s">
        <v>4789</v>
      </c>
      <c r="Z778" s="168" t="s">
        <v>4854</v>
      </c>
      <c r="AA778" s="202" t="s">
        <v>4789</v>
      </c>
    </row>
    <row r="779" spans="1:27" x14ac:dyDescent="0.3">
      <c r="A779" s="91">
        <v>40311341</v>
      </c>
      <c r="B779" s="93" t="s">
        <v>1450</v>
      </c>
      <c r="C779" s="289">
        <v>30.72</v>
      </c>
      <c r="D779" s="94" t="s">
        <v>419</v>
      </c>
      <c r="E779" s="94">
        <v>3.2669999999999999</v>
      </c>
      <c r="F779" s="95"/>
      <c r="G779" s="95"/>
      <c r="H779" s="95"/>
      <c r="I779" s="96"/>
      <c r="J779" s="95">
        <v>40311341</v>
      </c>
      <c r="K779" s="89" t="s">
        <v>1450</v>
      </c>
      <c r="L779" s="95">
        <v>128</v>
      </c>
      <c r="M779" s="95">
        <v>0</v>
      </c>
      <c r="N779" s="289">
        <v>30.72</v>
      </c>
      <c r="O779" s="95">
        <v>3</v>
      </c>
      <c r="P779" s="289">
        <v>0.72</v>
      </c>
      <c r="Q779" s="95">
        <v>125</v>
      </c>
      <c r="R779" s="289">
        <v>30</v>
      </c>
      <c r="S779" s="96"/>
      <c r="T779" s="95"/>
      <c r="U779" s="181"/>
      <c r="V779" s="201" t="s">
        <v>4787</v>
      </c>
      <c r="W779" s="130">
        <v>1</v>
      </c>
      <c r="X779" s="93"/>
      <c r="Y779" s="168" t="s">
        <v>4789</v>
      </c>
      <c r="Z779" s="168" t="s">
        <v>4854</v>
      </c>
      <c r="AA779" s="202" t="s">
        <v>4789</v>
      </c>
    </row>
    <row r="780" spans="1:27" x14ac:dyDescent="0.3">
      <c r="A780" s="95">
        <v>40311350</v>
      </c>
      <c r="B780" s="89" t="s">
        <v>1451</v>
      </c>
      <c r="C780" s="289">
        <v>7.4303999999999997</v>
      </c>
      <c r="D780" s="94" t="s">
        <v>430</v>
      </c>
      <c r="E780" s="94">
        <v>1.05</v>
      </c>
      <c r="F780" s="95"/>
      <c r="G780" s="95"/>
      <c r="H780" s="95"/>
      <c r="I780" s="96"/>
      <c r="J780" s="95">
        <v>28130308</v>
      </c>
      <c r="K780" s="89" t="s">
        <v>1452</v>
      </c>
      <c r="L780" s="95">
        <v>30</v>
      </c>
      <c r="M780" s="95">
        <v>0</v>
      </c>
      <c r="N780" s="289">
        <v>7.4303999999999997</v>
      </c>
      <c r="O780" s="95"/>
      <c r="P780" s="289"/>
      <c r="Q780" s="95"/>
      <c r="R780" s="289"/>
      <c r="S780" s="96"/>
      <c r="T780" s="95"/>
      <c r="U780" s="181"/>
      <c r="V780" s="201" t="s">
        <v>4787</v>
      </c>
      <c r="W780" s="130">
        <v>1</v>
      </c>
      <c r="X780" s="93"/>
      <c r="Y780" s="168" t="s">
        <v>4789</v>
      </c>
      <c r="Z780" s="168" t="s">
        <v>4854</v>
      </c>
      <c r="AA780" s="202" t="s">
        <v>4789</v>
      </c>
    </row>
    <row r="781" spans="1:27" ht="24" x14ac:dyDescent="0.3">
      <c r="A781" s="95">
        <v>40311368</v>
      </c>
      <c r="B781" s="89" t="s">
        <v>1453</v>
      </c>
      <c r="C781" s="289">
        <v>3.4675199999999999</v>
      </c>
      <c r="D781" s="94" t="s">
        <v>419</v>
      </c>
      <c r="E781" s="94">
        <v>0.42</v>
      </c>
      <c r="F781" s="95"/>
      <c r="G781" s="95"/>
      <c r="H781" s="95"/>
      <c r="I781" s="96"/>
      <c r="J781" s="95">
        <v>28130340</v>
      </c>
      <c r="K781" s="89" t="s">
        <v>1454</v>
      </c>
      <c r="L781" s="95">
        <v>14</v>
      </c>
      <c r="M781" s="95">
        <v>0</v>
      </c>
      <c r="N781" s="289">
        <v>3.4675199999999999</v>
      </c>
      <c r="O781" s="95"/>
      <c r="P781" s="289"/>
      <c r="Q781" s="95"/>
      <c r="R781" s="289"/>
      <c r="S781" s="96"/>
      <c r="T781" s="95"/>
      <c r="U781" s="181"/>
      <c r="V781" s="201" t="s">
        <v>4787</v>
      </c>
      <c r="W781" s="130">
        <v>1</v>
      </c>
      <c r="X781" s="93"/>
      <c r="Y781" s="168" t="s">
        <v>4789</v>
      </c>
      <c r="Z781" s="168" t="s">
        <v>4854</v>
      </c>
      <c r="AA781" s="202" t="s">
        <v>4789</v>
      </c>
    </row>
    <row r="782" spans="1:27" x14ac:dyDescent="0.3">
      <c r="A782" s="185">
        <v>40311392</v>
      </c>
      <c r="B782" s="186" t="s">
        <v>1455</v>
      </c>
      <c r="C782" s="289">
        <v>3.7152000000000003</v>
      </c>
      <c r="D782" s="94" t="s">
        <v>419</v>
      </c>
      <c r="E782" s="94">
        <v>0.42</v>
      </c>
      <c r="F782" s="95"/>
      <c r="G782" s="95"/>
      <c r="H782" s="95"/>
      <c r="I782" s="96"/>
      <c r="J782" s="95">
        <v>28130405</v>
      </c>
      <c r="K782" s="89" t="s">
        <v>1456</v>
      </c>
      <c r="L782" s="95">
        <v>15</v>
      </c>
      <c r="M782" s="95">
        <v>0</v>
      </c>
      <c r="N782" s="289">
        <v>3.7152000000000003</v>
      </c>
      <c r="O782" s="95"/>
      <c r="P782" s="289"/>
      <c r="Q782" s="95"/>
      <c r="R782" s="289"/>
      <c r="S782" s="96"/>
      <c r="T782" s="95"/>
      <c r="U782" s="181"/>
      <c r="V782" s="201" t="s">
        <v>4787</v>
      </c>
      <c r="W782" s="130">
        <v>1</v>
      </c>
      <c r="X782" s="93"/>
      <c r="Y782" s="168" t="s">
        <v>4789</v>
      </c>
      <c r="Z782" s="168" t="s">
        <v>4854</v>
      </c>
      <c r="AA782" s="202" t="s">
        <v>4789</v>
      </c>
    </row>
    <row r="783" spans="1:27" x14ac:dyDescent="0.3">
      <c r="A783" s="91">
        <v>40311430</v>
      </c>
      <c r="B783" s="93" t="s">
        <v>1457</v>
      </c>
      <c r="C783" s="289">
        <v>2.4767999999999999</v>
      </c>
      <c r="D783" s="94"/>
      <c r="E783" s="94"/>
      <c r="F783" s="95"/>
      <c r="G783" s="95"/>
      <c r="H783" s="95"/>
      <c r="I783" s="96"/>
      <c r="J783" s="95">
        <v>28130316</v>
      </c>
      <c r="K783" s="89" t="s">
        <v>1430</v>
      </c>
      <c r="L783" s="95">
        <v>10</v>
      </c>
      <c r="M783" s="95">
        <v>0</v>
      </c>
      <c r="N783" s="289">
        <v>2.4767999999999999</v>
      </c>
      <c r="O783" s="95"/>
      <c r="P783" s="289"/>
      <c r="Q783" s="95"/>
      <c r="R783" s="289"/>
      <c r="S783" s="96"/>
      <c r="T783" s="95"/>
      <c r="U783" s="181"/>
      <c r="V783" s="201" t="s">
        <v>4787</v>
      </c>
      <c r="W783" s="130">
        <v>1</v>
      </c>
      <c r="X783" s="93"/>
      <c r="Y783" s="168" t="s">
        <v>4789</v>
      </c>
      <c r="Z783" s="168" t="s">
        <v>4854</v>
      </c>
      <c r="AA783" s="202" t="s">
        <v>4789</v>
      </c>
    </row>
    <row r="784" spans="1:27" ht="24" x14ac:dyDescent="0.3">
      <c r="A784" s="95">
        <v>40311473</v>
      </c>
      <c r="B784" s="89" t="s">
        <v>1458</v>
      </c>
      <c r="C784" s="289">
        <v>16.594559999999998</v>
      </c>
      <c r="D784" s="94"/>
      <c r="E784" s="94"/>
      <c r="F784" s="95"/>
      <c r="G784" s="95"/>
      <c r="H784" s="95"/>
      <c r="I784" s="96"/>
      <c r="J784" s="95">
        <v>28050444</v>
      </c>
      <c r="K784" s="89" t="s">
        <v>939</v>
      </c>
      <c r="L784" s="95">
        <v>67</v>
      </c>
      <c r="M784" s="95">
        <v>0</v>
      </c>
      <c r="N784" s="289">
        <v>16.594559999999998</v>
      </c>
      <c r="O784" s="95"/>
      <c r="P784" s="289"/>
      <c r="Q784" s="95"/>
      <c r="R784" s="289"/>
      <c r="S784" s="96"/>
      <c r="T784" s="95"/>
      <c r="U784" s="181">
        <v>0</v>
      </c>
      <c r="V784" s="201" t="s">
        <v>4787</v>
      </c>
      <c r="W784" s="130">
        <v>1</v>
      </c>
      <c r="X784" s="93"/>
      <c r="Y784" s="168" t="s">
        <v>4789</v>
      </c>
      <c r="Z784" s="168" t="s">
        <v>4854</v>
      </c>
      <c r="AA784" s="202" t="s">
        <v>4789</v>
      </c>
    </row>
    <row r="785" spans="1:27" ht="24" x14ac:dyDescent="0.3">
      <c r="A785" s="95">
        <v>40311503</v>
      </c>
      <c r="B785" s="89" t="s">
        <v>1459</v>
      </c>
      <c r="C785" s="289">
        <v>30.799199999999999</v>
      </c>
      <c r="D785" s="94" t="s">
        <v>651</v>
      </c>
      <c r="E785" s="94">
        <v>3</v>
      </c>
      <c r="F785" s="95"/>
      <c r="G785" s="95"/>
      <c r="H785" s="95"/>
      <c r="I785" s="96"/>
      <c r="J785" s="95">
        <v>40311503</v>
      </c>
      <c r="K785" s="89" t="s">
        <v>1459</v>
      </c>
      <c r="L785" s="95">
        <f>SUM(O785,Q785)</f>
        <v>128.33000000000001</v>
      </c>
      <c r="M785" s="95">
        <v>0</v>
      </c>
      <c r="N785" s="289">
        <v>30.799199999999999</v>
      </c>
      <c r="O785" s="95">
        <v>13.33</v>
      </c>
      <c r="P785" s="289">
        <v>3.1991999999999998</v>
      </c>
      <c r="Q785" s="95">
        <v>115</v>
      </c>
      <c r="R785" s="289">
        <v>27.599999999999998</v>
      </c>
      <c r="S785" s="96"/>
      <c r="T785" s="95"/>
      <c r="U785" s="181">
        <v>0</v>
      </c>
      <c r="V785" s="201" t="s">
        <v>4787</v>
      </c>
      <c r="W785" s="130">
        <v>1</v>
      </c>
      <c r="X785" s="93"/>
      <c r="Y785" s="168" t="s">
        <v>4789</v>
      </c>
      <c r="Z785" s="168" t="s">
        <v>4854</v>
      </c>
      <c r="AA785" s="202" t="s">
        <v>4789</v>
      </c>
    </row>
    <row r="786" spans="1:27" ht="24" x14ac:dyDescent="0.3">
      <c r="A786" s="185">
        <v>40312020</v>
      </c>
      <c r="B786" s="186" t="s">
        <v>1460</v>
      </c>
      <c r="C786" s="289">
        <v>7.4303999999999997</v>
      </c>
      <c r="D786" s="94" t="s">
        <v>441</v>
      </c>
      <c r="E786" s="94">
        <v>0.78300000000000003</v>
      </c>
      <c r="F786" s="95"/>
      <c r="G786" s="95"/>
      <c r="H786" s="95"/>
      <c r="I786" s="96"/>
      <c r="J786" s="95">
        <v>28140109</v>
      </c>
      <c r="K786" s="89" t="s">
        <v>1461</v>
      </c>
      <c r="L786" s="95">
        <v>30</v>
      </c>
      <c r="M786" s="95">
        <v>0</v>
      </c>
      <c r="N786" s="289">
        <v>7.4303999999999997</v>
      </c>
      <c r="O786" s="95"/>
      <c r="P786" s="289"/>
      <c r="Q786" s="95"/>
      <c r="R786" s="289"/>
      <c r="S786" s="96"/>
      <c r="T786" s="95"/>
      <c r="U786" s="181"/>
      <c r="V786" s="201" t="s">
        <v>75</v>
      </c>
      <c r="W786" s="130"/>
      <c r="X786" s="93" t="s">
        <v>83</v>
      </c>
      <c r="Y786" s="168" t="s">
        <v>6124</v>
      </c>
      <c r="Z786" s="168" t="s">
        <v>6125</v>
      </c>
      <c r="AA786" s="202" t="s">
        <v>6126</v>
      </c>
    </row>
    <row r="787" spans="1:27" ht="24" x14ac:dyDescent="0.3">
      <c r="A787" s="91">
        <v>40312046</v>
      </c>
      <c r="B787" s="93" t="s">
        <v>1462</v>
      </c>
      <c r="C787" s="289">
        <v>12.384</v>
      </c>
      <c r="D787" s="94" t="s">
        <v>419</v>
      </c>
      <c r="E787" s="94">
        <v>3.2669999999999999</v>
      </c>
      <c r="F787" s="95"/>
      <c r="G787" s="95"/>
      <c r="H787" s="95"/>
      <c r="I787" s="96"/>
      <c r="J787" s="95">
        <v>28140036</v>
      </c>
      <c r="K787" s="89" t="s">
        <v>1463</v>
      </c>
      <c r="L787" s="95">
        <v>50</v>
      </c>
      <c r="M787" s="95">
        <v>0</v>
      </c>
      <c r="N787" s="289">
        <v>12.384</v>
      </c>
      <c r="O787" s="95"/>
      <c r="P787" s="289"/>
      <c r="Q787" s="95"/>
      <c r="R787" s="289"/>
      <c r="S787" s="96"/>
      <c r="T787" s="95"/>
      <c r="U787" s="181"/>
      <c r="V787" s="201" t="s">
        <v>4787</v>
      </c>
      <c r="W787" s="130">
        <v>1</v>
      </c>
      <c r="X787" s="93"/>
      <c r="Y787" s="168" t="s">
        <v>4789</v>
      </c>
      <c r="Z787" s="168" t="s">
        <v>4854</v>
      </c>
      <c r="AA787" s="202" t="s">
        <v>4789</v>
      </c>
    </row>
    <row r="788" spans="1:27" x14ac:dyDescent="0.3">
      <c r="A788" s="95">
        <v>40312054</v>
      </c>
      <c r="B788" s="89" t="s">
        <v>1464</v>
      </c>
      <c r="C788" s="289">
        <v>7.4303999999999997</v>
      </c>
      <c r="D788" s="94" t="s">
        <v>441</v>
      </c>
      <c r="E788" s="94">
        <v>0.78300000000000003</v>
      </c>
      <c r="F788" s="95"/>
      <c r="G788" s="95"/>
      <c r="H788" s="95"/>
      <c r="I788" s="96"/>
      <c r="J788" s="95">
        <v>28140010</v>
      </c>
      <c r="K788" s="89" t="s">
        <v>1465</v>
      </c>
      <c r="L788" s="95">
        <v>30</v>
      </c>
      <c r="M788" s="95">
        <v>0</v>
      </c>
      <c r="N788" s="289">
        <v>7.4303999999999997</v>
      </c>
      <c r="O788" s="95"/>
      <c r="P788" s="289"/>
      <c r="Q788" s="95"/>
      <c r="R788" s="289"/>
      <c r="S788" s="96"/>
      <c r="T788" s="95"/>
      <c r="U788" s="181"/>
      <c r="V788" s="201" t="s">
        <v>4787</v>
      </c>
      <c r="W788" s="130">
        <v>1</v>
      </c>
      <c r="X788" s="93"/>
      <c r="Y788" s="168" t="s">
        <v>4789</v>
      </c>
      <c r="Z788" s="168" t="s">
        <v>4854</v>
      </c>
      <c r="AA788" s="202" t="s">
        <v>4789</v>
      </c>
    </row>
    <row r="789" spans="1:27" ht="36" x14ac:dyDescent="0.3">
      <c r="A789" s="95">
        <v>40312062</v>
      </c>
      <c r="B789" s="89" t="s">
        <v>1466</v>
      </c>
      <c r="C789" s="289">
        <v>66.130560000000003</v>
      </c>
      <c r="D789" s="94" t="s">
        <v>433</v>
      </c>
      <c r="E789" s="94">
        <v>6.2910000000000004</v>
      </c>
      <c r="F789" s="95"/>
      <c r="G789" s="95"/>
      <c r="H789" s="95"/>
      <c r="I789" s="96"/>
      <c r="J789" s="95">
        <v>28140150</v>
      </c>
      <c r="K789" s="89" t="s">
        <v>1467</v>
      </c>
      <c r="L789" s="95">
        <v>267</v>
      </c>
      <c r="M789" s="95">
        <v>0</v>
      </c>
      <c r="N789" s="289">
        <v>66.130560000000003</v>
      </c>
      <c r="O789" s="95"/>
      <c r="P789" s="289"/>
      <c r="Q789" s="95"/>
      <c r="R789" s="289"/>
      <c r="S789" s="96"/>
      <c r="T789" s="95"/>
      <c r="U789" s="181"/>
      <c r="V789" s="201" t="s">
        <v>4787</v>
      </c>
      <c r="W789" s="130">
        <v>1</v>
      </c>
      <c r="X789" s="93"/>
      <c r="Y789" s="168" t="s">
        <v>4789</v>
      </c>
      <c r="Z789" s="168" t="s">
        <v>4854</v>
      </c>
      <c r="AA789" s="202" t="s">
        <v>4789</v>
      </c>
    </row>
    <row r="790" spans="1:27" ht="36" x14ac:dyDescent="0.3">
      <c r="A790" s="185">
        <v>40312070</v>
      </c>
      <c r="B790" s="186" t="s">
        <v>1468</v>
      </c>
      <c r="C790" s="289">
        <v>19.814399999999999</v>
      </c>
      <c r="D790" s="94" t="s">
        <v>419</v>
      </c>
      <c r="E790" s="94">
        <v>2.87</v>
      </c>
      <c r="F790" s="95"/>
      <c r="G790" s="95"/>
      <c r="H790" s="95"/>
      <c r="I790" s="96"/>
      <c r="J790" s="95">
        <v>28110013</v>
      </c>
      <c r="K790" s="89" t="s">
        <v>1469</v>
      </c>
      <c r="L790" s="95">
        <v>80</v>
      </c>
      <c r="M790" s="95">
        <v>0</v>
      </c>
      <c r="N790" s="289">
        <v>19.814399999999999</v>
      </c>
      <c r="O790" s="95"/>
      <c r="P790" s="289"/>
      <c r="Q790" s="95"/>
      <c r="R790" s="289"/>
      <c r="S790" s="96"/>
      <c r="T790" s="95"/>
      <c r="U790" s="181"/>
      <c r="V790" s="201" t="s">
        <v>4787</v>
      </c>
      <c r="W790" s="130">
        <v>1</v>
      </c>
      <c r="X790" s="93"/>
      <c r="Y790" s="168" t="s">
        <v>4789</v>
      </c>
      <c r="Z790" s="168" t="s">
        <v>4854</v>
      </c>
      <c r="AA790" s="202" t="s">
        <v>4789</v>
      </c>
    </row>
    <row r="791" spans="1:27" x14ac:dyDescent="0.3">
      <c r="A791" s="91">
        <v>40312097</v>
      </c>
      <c r="B791" s="93" t="s">
        <v>1470</v>
      </c>
      <c r="C791" s="289">
        <v>24.768000000000001</v>
      </c>
      <c r="D791" s="94" t="s">
        <v>419</v>
      </c>
      <c r="E791" s="94">
        <v>2.79</v>
      </c>
      <c r="F791" s="95"/>
      <c r="G791" s="95"/>
      <c r="H791" s="95"/>
      <c r="I791" s="96"/>
      <c r="J791" s="95">
        <v>28120019</v>
      </c>
      <c r="K791" s="89" t="s">
        <v>1470</v>
      </c>
      <c r="L791" s="95">
        <v>100</v>
      </c>
      <c r="M791" s="95">
        <v>0</v>
      </c>
      <c r="N791" s="289">
        <v>24.768000000000001</v>
      </c>
      <c r="O791" s="95"/>
      <c r="P791" s="289"/>
      <c r="Q791" s="95"/>
      <c r="R791" s="289"/>
      <c r="S791" s="96"/>
      <c r="T791" s="95"/>
      <c r="U791" s="181"/>
      <c r="V791" s="201" t="s">
        <v>4787</v>
      </c>
      <c r="W791" s="130">
        <v>1</v>
      </c>
      <c r="X791" s="93"/>
      <c r="Y791" s="168" t="s">
        <v>4789</v>
      </c>
      <c r="Z791" s="168" t="s">
        <v>4854</v>
      </c>
      <c r="AA791" s="202" t="s">
        <v>4789</v>
      </c>
    </row>
    <row r="792" spans="1:27" ht="36" x14ac:dyDescent="0.3">
      <c r="A792" s="95">
        <v>40312100</v>
      </c>
      <c r="B792" s="89" t="s">
        <v>1471</v>
      </c>
      <c r="C792" s="289">
        <v>24.768000000000001</v>
      </c>
      <c r="D792" s="94" t="s">
        <v>419</v>
      </c>
      <c r="E792" s="94">
        <v>2.99</v>
      </c>
      <c r="F792" s="95"/>
      <c r="G792" s="95"/>
      <c r="H792" s="95"/>
      <c r="I792" s="96"/>
      <c r="J792" s="95">
        <v>28120027</v>
      </c>
      <c r="K792" s="89" t="s">
        <v>1472</v>
      </c>
      <c r="L792" s="95">
        <v>100</v>
      </c>
      <c r="M792" s="95">
        <v>0</v>
      </c>
      <c r="N792" s="289">
        <v>24.768000000000001</v>
      </c>
      <c r="O792" s="95"/>
      <c r="P792" s="289"/>
      <c r="Q792" s="95"/>
      <c r="R792" s="289"/>
      <c r="S792" s="96"/>
      <c r="T792" s="95"/>
      <c r="U792" s="181"/>
      <c r="V792" s="201" t="s">
        <v>4787</v>
      </c>
      <c r="W792" s="130">
        <v>1</v>
      </c>
      <c r="X792" s="93"/>
      <c r="Y792" s="168" t="s">
        <v>4789</v>
      </c>
      <c r="Z792" s="168" t="s">
        <v>4854</v>
      </c>
      <c r="AA792" s="202" t="s">
        <v>4789</v>
      </c>
    </row>
    <row r="793" spans="1:27" s="116" customFormat="1" ht="36" x14ac:dyDescent="0.3">
      <c r="A793" s="91">
        <v>40312127</v>
      </c>
      <c r="B793" s="93" t="s">
        <v>6156</v>
      </c>
      <c r="C793" s="288">
        <v>24.768000000000001</v>
      </c>
      <c r="D793" s="90" t="s">
        <v>419</v>
      </c>
      <c r="E793" s="90">
        <v>7.5510000000000002</v>
      </c>
      <c r="F793" s="91"/>
      <c r="G793" s="91"/>
      <c r="H793" s="91"/>
      <c r="I793" s="92"/>
      <c r="J793" s="91">
        <v>28140052</v>
      </c>
      <c r="K793" s="93" t="s">
        <v>1473</v>
      </c>
      <c r="L793" s="91">
        <v>100</v>
      </c>
      <c r="M793" s="91">
        <v>0</v>
      </c>
      <c r="N793" s="288">
        <v>24.768000000000001</v>
      </c>
      <c r="O793" s="91"/>
      <c r="P793" s="288"/>
      <c r="Q793" s="91"/>
      <c r="R793" s="288"/>
      <c r="S793" s="92"/>
      <c r="T793" s="91"/>
      <c r="U793" s="180"/>
      <c r="V793" s="201" t="s">
        <v>4857</v>
      </c>
      <c r="W793" s="130">
        <v>1</v>
      </c>
      <c r="X793" s="93"/>
      <c r="Y793" s="168" t="s">
        <v>4789</v>
      </c>
      <c r="Z793" s="168" t="s">
        <v>4854</v>
      </c>
      <c r="AA793" s="202" t="s">
        <v>4789</v>
      </c>
    </row>
    <row r="794" spans="1:27" s="116" customFormat="1" ht="48" x14ac:dyDescent="0.3">
      <c r="A794" s="185">
        <v>40312143</v>
      </c>
      <c r="B794" s="186" t="s">
        <v>6157</v>
      </c>
      <c r="C794" s="288">
        <v>30.96</v>
      </c>
      <c r="D794" s="90" t="s">
        <v>419</v>
      </c>
      <c r="E794" s="90">
        <v>6.3390000000000004</v>
      </c>
      <c r="F794" s="91"/>
      <c r="G794" s="91"/>
      <c r="H794" s="91"/>
      <c r="I794" s="92"/>
      <c r="J794" s="91">
        <v>28140060</v>
      </c>
      <c r="K794" s="93" t="s">
        <v>1474</v>
      </c>
      <c r="L794" s="91">
        <v>125</v>
      </c>
      <c r="M794" s="91">
        <v>0</v>
      </c>
      <c r="N794" s="288">
        <v>30.96</v>
      </c>
      <c r="O794" s="91"/>
      <c r="P794" s="288"/>
      <c r="Q794" s="91"/>
      <c r="R794" s="288"/>
      <c r="S794" s="92"/>
      <c r="T794" s="91"/>
      <c r="U794" s="180"/>
      <c r="V794" s="201" t="s">
        <v>75</v>
      </c>
      <c r="W794" s="130"/>
      <c r="X794" s="93" t="s">
        <v>4859</v>
      </c>
      <c r="Y794" s="168" t="s">
        <v>6135</v>
      </c>
      <c r="Z794" s="168" t="s">
        <v>6131</v>
      </c>
      <c r="AA794" s="202" t="s">
        <v>6129</v>
      </c>
    </row>
    <row r="795" spans="1:27" s="116" customFormat="1" ht="48" x14ac:dyDescent="0.3">
      <c r="A795" s="91">
        <v>40312151</v>
      </c>
      <c r="B795" s="93" t="s">
        <v>1475</v>
      </c>
      <c r="C795" s="289">
        <v>34.427520000000001</v>
      </c>
      <c r="D795" s="94" t="s">
        <v>419</v>
      </c>
      <c r="E795" s="94">
        <v>5.0309999999999997</v>
      </c>
      <c r="F795" s="95"/>
      <c r="G795" s="95"/>
      <c r="H795" s="95"/>
      <c r="I795" s="96"/>
      <c r="J795" s="95">
        <v>28140079</v>
      </c>
      <c r="K795" s="89" t="s">
        <v>1476</v>
      </c>
      <c r="L795" s="95">
        <v>139</v>
      </c>
      <c r="M795" s="95">
        <v>0</v>
      </c>
      <c r="N795" s="289">
        <v>34.427520000000001</v>
      </c>
      <c r="O795" s="95"/>
      <c r="P795" s="289"/>
      <c r="Q795" s="95"/>
      <c r="R795" s="289"/>
      <c r="S795" s="96"/>
      <c r="T795" s="95"/>
      <c r="U795" s="181"/>
      <c r="V795" s="201" t="s">
        <v>4787</v>
      </c>
      <c r="W795" s="130">
        <v>1</v>
      </c>
      <c r="X795" s="93"/>
      <c r="Y795" s="168" t="s">
        <v>4789</v>
      </c>
      <c r="Z795" s="168" t="s">
        <v>4854</v>
      </c>
      <c r="AA795" s="202" t="s">
        <v>4789</v>
      </c>
    </row>
    <row r="796" spans="1:27" s="116" customFormat="1" ht="24" x14ac:dyDescent="0.3">
      <c r="A796" s="95">
        <v>40312160</v>
      </c>
      <c r="B796" s="89" t="s">
        <v>1477</v>
      </c>
      <c r="C796" s="289">
        <v>46.8</v>
      </c>
      <c r="D796" s="94" t="s">
        <v>430</v>
      </c>
      <c r="E796" s="94">
        <v>5.09</v>
      </c>
      <c r="F796" s="95"/>
      <c r="G796" s="95"/>
      <c r="H796" s="95"/>
      <c r="I796" s="96"/>
      <c r="J796" s="95">
        <v>40312160</v>
      </c>
      <c r="K796" s="89" t="s">
        <v>1477</v>
      </c>
      <c r="L796" s="95">
        <f>N796/0.24</f>
        <v>195</v>
      </c>
      <c r="M796" s="95">
        <v>0</v>
      </c>
      <c r="N796" s="289">
        <v>46.8</v>
      </c>
      <c r="O796" s="95">
        <v>0.3</v>
      </c>
      <c r="P796" s="289">
        <v>7.0000000000000007E-2</v>
      </c>
      <c r="Q796" s="95">
        <v>194.7</v>
      </c>
      <c r="R796" s="289">
        <v>46.73</v>
      </c>
      <c r="S796" s="96"/>
      <c r="T796" s="95"/>
      <c r="U796" s="181"/>
      <c r="V796" s="201" t="s">
        <v>4787</v>
      </c>
      <c r="W796" s="130">
        <v>1</v>
      </c>
      <c r="X796" s="93"/>
      <c r="Y796" s="168" t="s">
        <v>4789</v>
      </c>
      <c r="Z796" s="168" t="s">
        <v>4854</v>
      </c>
      <c r="AA796" s="202" t="s">
        <v>4789</v>
      </c>
    </row>
    <row r="797" spans="1:27" ht="36" x14ac:dyDescent="0.3">
      <c r="A797" s="95">
        <v>40312178</v>
      </c>
      <c r="B797" s="89" t="s">
        <v>1478</v>
      </c>
      <c r="C797" s="289">
        <v>87.38</v>
      </c>
      <c r="D797" s="94" t="s">
        <v>430</v>
      </c>
      <c r="E797" s="94">
        <v>9.5</v>
      </c>
      <c r="F797" s="95"/>
      <c r="G797" s="95"/>
      <c r="H797" s="95"/>
      <c r="I797" s="96"/>
      <c r="J797" s="95">
        <v>40312178</v>
      </c>
      <c r="K797" s="89" t="s">
        <v>1478</v>
      </c>
      <c r="L797" s="301">
        <f>N797/0.24</f>
        <v>364.08333333333331</v>
      </c>
      <c r="M797" s="95">
        <v>0</v>
      </c>
      <c r="N797" s="289">
        <v>87.38</v>
      </c>
      <c r="O797" s="95">
        <v>0.3</v>
      </c>
      <c r="P797" s="289">
        <v>7.0000000000000007E-2</v>
      </c>
      <c r="Q797" s="95">
        <v>363.8</v>
      </c>
      <c r="R797" s="289">
        <v>87.31</v>
      </c>
      <c r="S797" s="96"/>
      <c r="T797" s="95"/>
      <c r="U797" s="181"/>
      <c r="V797" s="201" t="s">
        <v>4787</v>
      </c>
      <c r="W797" s="130">
        <v>1</v>
      </c>
      <c r="X797" s="93"/>
      <c r="Y797" s="168" t="s">
        <v>4789</v>
      </c>
      <c r="Z797" s="168" t="s">
        <v>4854</v>
      </c>
      <c r="AA797" s="202" t="s">
        <v>4789</v>
      </c>
    </row>
    <row r="798" spans="1:27" ht="24" x14ac:dyDescent="0.3">
      <c r="A798" s="185">
        <v>40312224</v>
      </c>
      <c r="B798" s="186" t="s">
        <v>1479</v>
      </c>
      <c r="C798" s="289">
        <v>1957.28</v>
      </c>
      <c r="D798" s="94" t="s">
        <v>17</v>
      </c>
      <c r="E798" s="94">
        <v>199.87799999999999</v>
      </c>
      <c r="F798" s="95"/>
      <c r="G798" s="95"/>
      <c r="H798" s="95"/>
      <c r="I798" s="96"/>
      <c r="J798" s="95">
        <v>40312224</v>
      </c>
      <c r="K798" s="89" t="s">
        <v>1480</v>
      </c>
      <c r="L798" s="95">
        <v>8155</v>
      </c>
      <c r="M798" s="95"/>
      <c r="N798" s="289">
        <v>1957.28</v>
      </c>
      <c r="O798" s="95">
        <v>493</v>
      </c>
      <c r="P798" s="289">
        <v>118.4</v>
      </c>
      <c r="Q798" s="95">
        <v>7662</v>
      </c>
      <c r="R798" s="289">
        <v>1838.88</v>
      </c>
      <c r="S798" s="96"/>
      <c r="T798" s="95"/>
      <c r="U798" s="181"/>
      <c r="V798" s="201" t="s">
        <v>75</v>
      </c>
      <c r="W798" s="130"/>
      <c r="X798" s="93" t="s">
        <v>83</v>
      </c>
      <c r="Y798" s="168" t="s">
        <v>6124</v>
      </c>
      <c r="Z798" s="168" t="s">
        <v>6125</v>
      </c>
      <c r="AA798" s="202" t="s">
        <v>6126</v>
      </c>
    </row>
    <row r="799" spans="1:27" ht="24" x14ac:dyDescent="0.3">
      <c r="A799" s="91">
        <v>40312267</v>
      </c>
      <c r="B799" s="93" t="s">
        <v>1481</v>
      </c>
      <c r="C799" s="289">
        <v>24.768000000000001</v>
      </c>
      <c r="D799" s="94"/>
      <c r="E799" s="94"/>
      <c r="F799" s="95"/>
      <c r="G799" s="95"/>
      <c r="H799" s="95"/>
      <c r="I799" s="96"/>
      <c r="J799" s="95">
        <v>21010048</v>
      </c>
      <c r="K799" s="89" t="s">
        <v>1482</v>
      </c>
      <c r="L799" s="95">
        <v>100</v>
      </c>
      <c r="M799" s="95">
        <v>0</v>
      </c>
      <c r="N799" s="289">
        <v>24.768000000000001</v>
      </c>
      <c r="O799" s="95"/>
      <c r="P799" s="289"/>
      <c r="Q799" s="95"/>
      <c r="R799" s="289"/>
      <c r="S799" s="96"/>
      <c r="T799" s="95"/>
      <c r="U799" s="181"/>
      <c r="V799" s="201" t="s">
        <v>4787</v>
      </c>
      <c r="W799" s="130">
        <v>1</v>
      </c>
      <c r="X799" s="93"/>
      <c r="Y799" s="168" t="s">
        <v>4789</v>
      </c>
      <c r="Z799" s="168" t="s">
        <v>4854</v>
      </c>
      <c r="AA799" s="202" t="s">
        <v>4789</v>
      </c>
    </row>
    <row r="800" spans="1:27" ht="24" x14ac:dyDescent="0.3">
      <c r="A800" s="95">
        <v>40313018</v>
      </c>
      <c r="B800" s="89" t="s">
        <v>1483</v>
      </c>
      <c r="C800" s="289">
        <v>7.4304000000000006</v>
      </c>
      <c r="D800" s="94" t="s">
        <v>441</v>
      </c>
      <c r="E800" s="94">
        <v>1.0529999999999999</v>
      </c>
      <c r="F800" s="95"/>
      <c r="G800" s="95"/>
      <c r="H800" s="95"/>
      <c r="I800" s="96"/>
      <c r="J800" s="95">
        <v>28150015</v>
      </c>
      <c r="K800" s="89" t="s">
        <v>1484</v>
      </c>
      <c r="L800" s="95">
        <v>30</v>
      </c>
      <c r="M800" s="95">
        <v>0</v>
      </c>
      <c r="N800" s="289">
        <v>7.4304000000000006</v>
      </c>
      <c r="O800" s="95"/>
      <c r="P800" s="289"/>
      <c r="Q800" s="95"/>
      <c r="R800" s="289"/>
      <c r="S800" s="96"/>
      <c r="T800" s="95"/>
      <c r="U800" s="181"/>
      <c r="V800" s="201" t="s">
        <v>4787</v>
      </c>
      <c r="W800" s="130">
        <v>1</v>
      </c>
      <c r="X800" s="93"/>
      <c r="Y800" s="168" t="s">
        <v>4789</v>
      </c>
      <c r="Z800" s="168" t="s">
        <v>4854</v>
      </c>
      <c r="AA800" s="202" t="s">
        <v>4789</v>
      </c>
    </row>
    <row r="801" spans="1:27" ht="24" x14ac:dyDescent="0.3">
      <c r="A801" s="95">
        <v>40313026</v>
      </c>
      <c r="B801" s="89" t="s">
        <v>1485</v>
      </c>
      <c r="C801" s="289">
        <v>14.860800000000001</v>
      </c>
      <c r="D801" s="94" t="s">
        <v>419</v>
      </c>
      <c r="E801" s="94">
        <v>1.647</v>
      </c>
      <c r="F801" s="95"/>
      <c r="G801" s="95"/>
      <c r="H801" s="95"/>
      <c r="I801" s="96"/>
      <c r="J801" s="95">
        <v>28150023</v>
      </c>
      <c r="K801" s="89" t="s">
        <v>1486</v>
      </c>
      <c r="L801" s="95">
        <v>60</v>
      </c>
      <c r="M801" s="95">
        <v>0</v>
      </c>
      <c r="N801" s="289">
        <v>14.860800000000001</v>
      </c>
      <c r="O801" s="95"/>
      <c r="P801" s="289"/>
      <c r="Q801" s="95"/>
      <c r="R801" s="289"/>
      <c r="S801" s="96"/>
      <c r="T801" s="95"/>
      <c r="U801" s="181">
        <v>0</v>
      </c>
      <c r="V801" s="201" t="s">
        <v>4787</v>
      </c>
      <c r="W801" s="130">
        <v>1</v>
      </c>
      <c r="X801" s="93"/>
      <c r="Y801" s="168" t="s">
        <v>4789</v>
      </c>
      <c r="Z801" s="168" t="s">
        <v>4854</v>
      </c>
      <c r="AA801" s="202" t="s">
        <v>4789</v>
      </c>
    </row>
    <row r="802" spans="1:27" ht="24" x14ac:dyDescent="0.3">
      <c r="A802" s="185">
        <v>40313034</v>
      </c>
      <c r="B802" s="186" t="s">
        <v>1487</v>
      </c>
      <c r="C802" s="289">
        <v>14.860799999999999</v>
      </c>
      <c r="D802" s="94" t="s">
        <v>419</v>
      </c>
      <c r="E802" s="94">
        <v>1.647</v>
      </c>
      <c r="F802" s="95"/>
      <c r="G802" s="95"/>
      <c r="H802" s="95"/>
      <c r="I802" s="96"/>
      <c r="J802" s="95">
        <v>28150031</v>
      </c>
      <c r="K802" s="89" t="s">
        <v>1488</v>
      </c>
      <c r="L802" s="95">
        <v>60</v>
      </c>
      <c r="M802" s="95">
        <v>0</v>
      </c>
      <c r="N802" s="289">
        <v>14.860799999999999</v>
      </c>
      <c r="O802" s="95"/>
      <c r="P802" s="289"/>
      <c r="Q802" s="95"/>
      <c r="R802" s="289"/>
      <c r="S802" s="96"/>
      <c r="T802" s="95"/>
      <c r="U802" s="181"/>
      <c r="V802" s="201" t="s">
        <v>4787</v>
      </c>
      <c r="W802" s="130">
        <v>1</v>
      </c>
      <c r="X802" s="93"/>
      <c r="Y802" s="168" t="s">
        <v>4789</v>
      </c>
      <c r="Z802" s="168" t="s">
        <v>4854</v>
      </c>
      <c r="AA802" s="202" t="s">
        <v>4789</v>
      </c>
    </row>
    <row r="803" spans="1:27" ht="24" x14ac:dyDescent="0.3">
      <c r="A803" s="91">
        <v>40313042</v>
      </c>
      <c r="B803" s="93" t="s">
        <v>1489</v>
      </c>
      <c r="C803" s="289">
        <v>14.860799999999999</v>
      </c>
      <c r="D803" s="94" t="s">
        <v>441</v>
      </c>
      <c r="E803" s="94">
        <v>1.44</v>
      </c>
      <c r="F803" s="95"/>
      <c r="G803" s="95"/>
      <c r="H803" s="95"/>
      <c r="I803" s="96"/>
      <c r="J803" s="95">
        <v>28150040</v>
      </c>
      <c r="K803" s="89" t="s">
        <v>1490</v>
      </c>
      <c r="L803" s="95">
        <v>60</v>
      </c>
      <c r="M803" s="95">
        <v>0</v>
      </c>
      <c r="N803" s="289">
        <v>14.860799999999999</v>
      </c>
      <c r="O803" s="95"/>
      <c r="P803" s="289"/>
      <c r="Q803" s="95"/>
      <c r="R803" s="289"/>
      <c r="S803" s="96"/>
      <c r="T803" s="95"/>
      <c r="U803" s="181"/>
      <c r="V803" s="201" t="s">
        <v>4787</v>
      </c>
      <c r="W803" s="130">
        <v>1</v>
      </c>
      <c r="X803" s="93"/>
      <c r="Y803" s="168" t="s">
        <v>4789</v>
      </c>
      <c r="Z803" s="168" t="s">
        <v>4854</v>
      </c>
      <c r="AA803" s="202" t="s">
        <v>4789</v>
      </c>
    </row>
    <row r="804" spans="1:27" ht="24" x14ac:dyDescent="0.3">
      <c r="A804" s="95">
        <v>40313050</v>
      </c>
      <c r="B804" s="89" t="s">
        <v>1491</v>
      </c>
      <c r="C804" s="289">
        <v>14.860800000000001</v>
      </c>
      <c r="D804" s="94" t="s">
        <v>441</v>
      </c>
      <c r="E804" s="94">
        <v>1.44</v>
      </c>
      <c r="F804" s="95"/>
      <c r="G804" s="95"/>
      <c r="H804" s="95"/>
      <c r="I804" s="96"/>
      <c r="J804" s="95">
        <v>28150058</v>
      </c>
      <c r="K804" s="89" t="s">
        <v>1492</v>
      </c>
      <c r="L804" s="95">
        <v>60</v>
      </c>
      <c r="M804" s="95">
        <v>0</v>
      </c>
      <c r="N804" s="289">
        <v>14.860800000000001</v>
      </c>
      <c r="O804" s="95"/>
      <c r="P804" s="289"/>
      <c r="Q804" s="95"/>
      <c r="R804" s="289"/>
      <c r="S804" s="96"/>
      <c r="T804" s="95"/>
      <c r="U804" s="181"/>
      <c r="V804" s="201" t="s">
        <v>4787</v>
      </c>
      <c r="W804" s="130">
        <v>1</v>
      </c>
      <c r="X804" s="93"/>
      <c r="Y804" s="168" t="s">
        <v>4789</v>
      </c>
      <c r="Z804" s="168" t="s">
        <v>4854</v>
      </c>
      <c r="AA804" s="202" t="s">
        <v>4789</v>
      </c>
    </row>
    <row r="805" spans="1:27" ht="24" x14ac:dyDescent="0.3">
      <c r="A805" s="95">
        <v>40313069</v>
      </c>
      <c r="B805" s="89" t="s">
        <v>1493</v>
      </c>
      <c r="C805" s="289">
        <v>14.860799999999999</v>
      </c>
      <c r="D805" s="94" t="s">
        <v>419</v>
      </c>
      <c r="E805" s="94">
        <v>1.647</v>
      </c>
      <c r="F805" s="95"/>
      <c r="G805" s="95"/>
      <c r="H805" s="95"/>
      <c r="I805" s="96"/>
      <c r="J805" s="95">
        <v>28150066</v>
      </c>
      <c r="K805" s="89" t="s">
        <v>1494</v>
      </c>
      <c r="L805" s="95">
        <v>60</v>
      </c>
      <c r="M805" s="95">
        <v>0</v>
      </c>
      <c r="N805" s="289">
        <v>14.860799999999999</v>
      </c>
      <c r="O805" s="95"/>
      <c r="P805" s="289"/>
      <c r="Q805" s="95"/>
      <c r="R805" s="289"/>
      <c r="S805" s="96"/>
      <c r="T805" s="95"/>
      <c r="U805" s="181"/>
      <c r="V805" s="201" t="s">
        <v>4787</v>
      </c>
      <c r="W805" s="130">
        <v>1</v>
      </c>
      <c r="X805" s="93"/>
      <c r="Y805" s="168" t="s">
        <v>4789</v>
      </c>
      <c r="Z805" s="168" t="s">
        <v>4854</v>
      </c>
      <c r="AA805" s="202" t="s">
        <v>4789</v>
      </c>
    </row>
    <row r="806" spans="1:27" x14ac:dyDescent="0.3">
      <c r="A806" s="185">
        <v>40313077</v>
      </c>
      <c r="B806" s="186" t="s">
        <v>1495</v>
      </c>
      <c r="C806" s="289">
        <v>4.9535999999999998</v>
      </c>
      <c r="D806" s="94" t="s">
        <v>419</v>
      </c>
      <c r="E806" s="94">
        <v>2.097</v>
      </c>
      <c r="F806" s="95"/>
      <c r="G806" s="95"/>
      <c r="H806" s="95"/>
      <c r="I806" s="96"/>
      <c r="J806" s="95">
        <v>28150325</v>
      </c>
      <c r="K806" s="89" t="s">
        <v>1496</v>
      </c>
      <c r="L806" s="95">
        <v>20</v>
      </c>
      <c r="M806" s="95">
        <v>0</v>
      </c>
      <c r="N806" s="289">
        <v>4.9535999999999998</v>
      </c>
      <c r="O806" s="95"/>
      <c r="P806" s="289"/>
      <c r="Q806" s="95"/>
      <c r="R806" s="289"/>
      <c r="S806" s="96"/>
      <c r="T806" s="95"/>
      <c r="U806" s="181"/>
      <c r="V806" s="201" t="s">
        <v>4787</v>
      </c>
      <c r="W806" s="130">
        <v>1</v>
      </c>
      <c r="X806" s="93"/>
      <c r="Y806" s="168" t="s">
        <v>4789</v>
      </c>
      <c r="Z806" s="168" t="s">
        <v>4854</v>
      </c>
      <c r="AA806" s="202" t="s">
        <v>4789</v>
      </c>
    </row>
    <row r="807" spans="1:27" ht="24" x14ac:dyDescent="0.3">
      <c r="A807" s="91">
        <v>40313093</v>
      </c>
      <c r="B807" s="93" t="s">
        <v>1497</v>
      </c>
      <c r="C807" s="289">
        <v>7.4304000000000006</v>
      </c>
      <c r="D807" s="94" t="s">
        <v>441</v>
      </c>
      <c r="E807" s="94">
        <v>0.9</v>
      </c>
      <c r="F807" s="95"/>
      <c r="G807" s="95"/>
      <c r="H807" s="95"/>
      <c r="I807" s="96"/>
      <c r="J807" s="95">
        <v>28150090</v>
      </c>
      <c r="K807" s="89" t="s">
        <v>1498</v>
      </c>
      <c r="L807" s="95">
        <v>30</v>
      </c>
      <c r="M807" s="95">
        <v>0</v>
      </c>
      <c r="N807" s="289">
        <v>7.4304000000000006</v>
      </c>
      <c r="O807" s="95"/>
      <c r="P807" s="289"/>
      <c r="Q807" s="95"/>
      <c r="R807" s="289"/>
      <c r="S807" s="96"/>
      <c r="T807" s="95"/>
      <c r="U807" s="181"/>
      <c r="V807" s="201" t="s">
        <v>4787</v>
      </c>
      <c r="W807" s="130">
        <v>1</v>
      </c>
      <c r="X807" s="93"/>
      <c r="Y807" s="168" t="s">
        <v>4789</v>
      </c>
      <c r="Z807" s="168" t="s">
        <v>4854</v>
      </c>
      <c r="AA807" s="202" t="s">
        <v>4789</v>
      </c>
    </row>
    <row r="808" spans="1:27" x14ac:dyDescent="0.3">
      <c r="A808" s="95">
        <v>40313107</v>
      </c>
      <c r="B808" s="89" t="s">
        <v>1499</v>
      </c>
      <c r="C808" s="289">
        <v>19.814399999999999</v>
      </c>
      <c r="D808" s="94" t="s">
        <v>419</v>
      </c>
      <c r="E808" s="94">
        <v>2.7269999999999999</v>
      </c>
      <c r="F808" s="95"/>
      <c r="G808" s="95"/>
      <c r="H808" s="95"/>
      <c r="I808" s="96"/>
      <c r="J808" s="95">
        <v>28150120</v>
      </c>
      <c r="K808" s="89" t="s">
        <v>1500</v>
      </c>
      <c r="L808" s="95">
        <v>80</v>
      </c>
      <c r="M808" s="95">
        <v>0</v>
      </c>
      <c r="N808" s="289">
        <v>19.814399999999999</v>
      </c>
      <c r="O808" s="95"/>
      <c r="P808" s="289"/>
      <c r="Q808" s="95"/>
      <c r="R808" s="289"/>
      <c r="S808" s="96"/>
      <c r="T808" s="95"/>
      <c r="U808" s="181"/>
      <c r="V808" s="201" t="s">
        <v>4787</v>
      </c>
      <c r="W808" s="130">
        <v>1</v>
      </c>
      <c r="X808" s="93"/>
      <c r="Y808" s="168" t="s">
        <v>4789</v>
      </c>
      <c r="Z808" s="168" t="s">
        <v>4854</v>
      </c>
      <c r="AA808" s="202" t="s">
        <v>4789</v>
      </c>
    </row>
    <row r="809" spans="1:27" ht="24" x14ac:dyDescent="0.3">
      <c r="A809" s="95">
        <v>40313115</v>
      </c>
      <c r="B809" s="89" t="s">
        <v>1501</v>
      </c>
      <c r="C809" s="289">
        <v>6.1920000000000002</v>
      </c>
      <c r="D809" s="94" t="s">
        <v>441</v>
      </c>
      <c r="E809" s="94">
        <v>0.9</v>
      </c>
      <c r="F809" s="95"/>
      <c r="G809" s="95"/>
      <c r="H809" s="95"/>
      <c r="I809" s="96"/>
      <c r="J809" s="95">
        <v>28150104</v>
      </c>
      <c r="K809" s="89" t="s">
        <v>1502</v>
      </c>
      <c r="L809" s="95">
        <v>25</v>
      </c>
      <c r="M809" s="95">
        <v>0</v>
      </c>
      <c r="N809" s="289">
        <v>6.1920000000000002</v>
      </c>
      <c r="O809" s="95"/>
      <c r="P809" s="289"/>
      <c r="Q809" s="95"/>
      <c r="R809" s="289"/>
      <c r="S809" s="96"/>
      <c r="T809" s="95"/>
      <c r="U809" s="181"/>
      <c r="V809" s="201" t="s">
        <v>4787</v>
      </c>
      <c r="W809" s="130">
        <v>1</v>
      </c>
      <c r="X809" s="93"/>
      <c r="Y809" s="168" t="s">
        <v>4789</v>
      </c>
      <c r="Z809" s="168" t="s">
        <v>4854</v>
      </c>
      <c r="AA809" s="202" t="s">
        <v>4789</v>
      </c>
    </row>
    <row r="810" spans="1:27" ht="24" x14ac:dyDescent="0.3">
      <c r="A810" s="185">
        <v>40313123</v>
      </c>
      <c r="B810" s="186" t="s">
        <v>1503</v>
      </c>
      <c r="C810" s="289">
        <v>6.1920000000000002</v>
      </c>
      <c r="D810" s="94" t="s">
        <v>441</v>
      </c>
      <c r="E810" s="94">
        <v>1.44</v>
      </c>
      <c r="F810" s="95"/>
      <c r="G810" s="95"/>
      <c r="H810" s="95"/>
      <c r="I810" s="96"/>
      <c r="J810" s="95">
        <v>28150112</v>
      </c>
      <c r="K810" s="89" t="s">
        <v>1504</v>
      </c>
      <c r="L810" s="95">
        <v>25</v>
      </c>
      <c r="M810" s="95">
        <v>0</v>
      </c>
      <c r="N810" s="289">
        <v>6.1920000000000002</v>
      </c>
      <c r="O810" s="95"/>
      <c r="P810" s="289"/>
      <c r="Q810" s="95"/>
      <c r="R810" s="289"/>
      <c r="S810" s="96"/>
      <c r="T810" s="95"/>
      <c r="U810" s="181"/>
      <c r="V810" s="201" t="s">
        <v>4787</v>
      </c>
      <c r="W810" s="130">
        <v>1</v>
      </c>
      <c r="X810" s="93"/>
      <c r="Y810" s="168" t="s">
        <v>4789</v>
      </c>
      <c r="Z810" s="168" t="s">
        <v>4854</v>
      </c>
      <c r="AA810" s="202" t="s">
        <v>4789</v>
      </c>
    </row>
    <row r="811" spans="1:27" x14ac:dyDescent="0.3">
      <c r="A811" s="91">
        <v>40313140</v>
      </c>
      <c r="B811" s="93" t="s">
        <v>1505</v>
      </c>
      <c r="C811" s="289">
        <v>12.384</v>
      </c>
      <c r="D811" s="94" t="s">
        <v>419</v>
      </c>
      <c r="E811" s="94">
        <v>2.097</v>
      </c>
      <c r="F811" s="95"/>
      <c r="G811" s="95"/>
      <c r="H811" s="95"/>
      <c r="I811" s="96"/>
      <c r="J811" s="95">
        <v>28150309</v>
      </c>
      <c r="K811" s="89" t="s">
        <v>1506</v>
      </c>
      <c r="L811" s="95">
        <v>50</v>
      </c>
      <c r="M811" s="95">
        <v>0</v>
      </c>
      <c r="N811" s="289">
        <v>12.384</v>
      </c>
      <c r="O811" s="95"/>
      <c r="P811" s="289"/>
      <c r="Q811" s="95"/>
      <c r="R811" s="289"/>
      <c r="S811" s="96"/>
      <c r="T811" s="95"/>
      <c r="U811" s="181"/>
      <c r="V811" s="201" t="s">
        <v>4787</v>
      </c>
      <c r="W811" s="130">
        <v>1</v>
      </c>
      <c r="X811" s="93"/>
      <c r="Y811" s="168" t="s">
        <v>4789</v>
      </c>
      <c r="Z811" s="168" t="s">
        <v>4854</v>
      </c>
      <c r="AA811" s="202" t="s">
        <v>4789</v>
      </c>
    </row>
    <row r="812" spans="1:27" x14ac:dyDescent="0.3">
      <c r="A812" s="95">
        <v>40313158</v>
      </c>
      <c r="B812" s="89" t="s">
        <v>1507</v>
      </c>
      <c r="C812" s="289">
        <v>14.860799999999999</v>
      </c>
      <c r="D812" s="94" t="s">
        <v>419</v>
      </c>
      <c r="E812" s="94">
        <v>1.647</v>
      </c>
      <c r="F812" s="95"/>
      <c r="G812" s="95"/>
      <c r="H812" s="95"/>
      <c r="I812" s="96"/>
      <c r="J812" s="95">
        <v>28150147</v>
      </c>
      <c r="K812" s="89" t="s">
        <v>1508</v>
      </c>
      <c r="L812" s="95">
        <v>60</v>
      </c>
      <c r="M812" s="95">
        <v>0</v>
      </c>
      <c r="N812" s="289">
        <v>14.860799999999999</v>
      </c>
      <c r="O812" s="95"/>
      <c r="P812" s="289"/>
      <c r="Q812" s="95"/>
      <c r="R812" s="289"/>
      <c r="S812" s="96"/>
      <c r="T812" s="95"/>
      <c r="U812" s="181"/>
      <c r="V812" s="201" t="s">
        <v>4787</v>
      </c>
      <c r="W812" s="130">
        <v>1</v>
      </c>
      <c r="X812" s="93"/>
      <c r="Y812" s="168" t="s">
        <v>4789</v>
      </c>
      <c r="Z812" s="168" t="s">
        <v>4854</v>
      </c>
      <c r="AA812" s="202" t="s">
        <v>4789</v>
      </c>
    </row>
    <row r="813" spans="1:27" x14ac:dyDescent="0.3">
      <c r="A813" s="95">
        <v>40313166</v>
      </c>
      <c r="B813" s="89" t="s">
        <v>1509</v>
      </c>
      <c r="C813" s="289">
        <v>14.860799999999999</v>
      </c>
      <c r="D813" s="94" t="s">
        <v>441</v>
      </c>
      <c r="E813" s="94">
        <v>1.44</v>
      </c>
      <c r="F813" s="95"/>
      <c r="G813" s="95"/>
      <c r="H813" s="95"/>
      <c r="I813" s="96"/>
      <c r="J813" s="95">
        <v>28150155</v>
      </c>
      <c r="K813" s="89" t="s">
        <v>1510</v>
      </c>
      <c r="L813" s="95">
        <v>60</v>
      </c>
      <c r="M813" s="95">
        <v>0</v>
      </c>
      <c r="N813" s="289">
        <v>14.860799999999999</v>
      </c>
      <c r="O813" s="95"/>
      <c r="P813" s="289"/>
      <c r="Q813" s="95"/>
      <c r="R813" s="289"/>
      <c r="S813" s="96"/>
      <c r="T813" s="95"/>
      <c r="U813" s="181"/>
      <c r="V813" s="201" t="s">
        <v>4787</v>
      </c>
      <c r="W813" s="130">
        <v>1</v>
      </c>
      <c r="X813" s="93"/>
      <c r="Y813" s="168" t="s">
        <v>4789</v>
      </c>
      <c r="Z813" s="168" t="s">
        <v>4854</v>
      </c>
      <c r="AA813" s="202" t="s">
        <v>4789</v>
      </c>
    </row>
    <row r="814" spans="1:27" x14ac:dyDescent="0.3">
      <c r="A814" s="185">
        <v>40313174</v>
      </c>
      <c r="B814" s="186" t="s">
        <v>557</v>
      </c>
      <c r="C814" s="289">
        <v>12.384</v>
      </c>
      <c r="D814" s="94" t="s">
        <v>419</v>
      </c>
      <c r="E814" s="94">
        <v>2.097</v>
      </c>
      <c r="F814" s="95"/>
      <c r="G814" s="95"/>
      <c r="H814" s="95"/>
      <c r="I814" s="96"/>
      <c r="J814" s="95">
        <v>28150317</v>
      </c>
      <c r="K814" s="89" t="s">
        <v>1511</v>
      </c>
      <c r="L814" s="95">
        <v>50</v>
      </c>
      <c r="M814" s="95">
        <v>0</v>
      </c>
      <c r="N814" s="289">
        <v>12.384</v>
      </c>
      <c r="O814" s="95"/>
      <c r="P814" s="289"/>
      <c r="Q814" s="95"/>
      <c r="R814" s="289"/>
      <c r="S814" s="96"/>
      <c r="T814" s="95"/>
      <c r="U814" s="181"/>
      <c r="V814" s="201" t="s">
        <v>4787</v>
      </c>
      <c r="W814" s="130">
        <v>1</v>
      </c>
      <c r="X814" s="93"/>
      <c r="Y814" s="168" t="s">
        <v>4789</v>
      </c>
      <c r="Z814" s="168" t="s">
        <v>4854</v>
      </c>
      <c r="AA814" s="202" t="s">
        <v>4789</v>
      </c>
    </row>
    <row r="815" spans="1:27" ht="24" x14ac:dyDescent="0.3">
      <c r="A815" s="91">
        <v>40313182</v>
      </c>
      <c r="B815" s="93" t="s">
        <v>1512</v>
      </c>
      <c r="C815" s="289">
        <v>7.4303999999999997</v>
      </c>
      <c r="D815" s="94" t="s">
        <v>441</v>
      </c>
      <c r="E815" s="94">
        <v>0.9</v>
      </c>
      <c r="F815" s="95"/>
      <c r="G815" s="95"/>
      <c r="H815" s="95"/>
      <c r="I815" s="96"/>
      <c r="J815" s="95">
        <v>28150171</v>
      </c>
      <c r="K815" s="89" t="s">
        <v>1513</v>
      </c>
      <c r="L815" s="95">
        <v>30</v>
      </c>
      <c r="M815" s="95">
        <v>0</v>
      </c>
      <c r="N815" s="289">
        <v>7.4303999999999997</v>
      </c>
      <c r="O815" s="95"/>
      <c r="P815" s="289"/>
      <c r="Q815" s="95"/>
      <c r="R815" s="289"/>
      <c r="S815" s="96"/>
      <c r="T815" s="95"/>
      <c r="U815" s="181"/>
      <c r="V815" s="201" t="s">
        <v>4787</v>
      </c>
      <c r="W815" s="130">
        <v>1</v>
      </c>
      <c r="X815" s="93"/>
      <c r="Y815" s="168" t="s">
        <v>4789</v>
      </c>
      <c r="Z815" s="168" t="s">
        <v>4854</v>
      </c>
      <c r="AA815" s="202" t="s">
        <v>4789</v>
      </c>
    </row>
    <row r="816" spans="1:27" ht="24" x14ac:dyDescent="0.3">
      <c r="A816" s="95">
        <v>40313190</v>
      </c>
      <c r="B816" s="89" t="s">
        <v>1514</v>
      </c>
      <c r="C816" s="289">
        <v>29.721599999999999</v>
      </c>
      <c r="D816" s="94" t="s">
        <v>419</v>
      </c>
      <c r="E816" s="94">
        <v>2.7269999999999999</v>
      </c>
      <c r="F816" s="95"/>
      <c r="G816" s="95"/>
      <c r="H816" s="95"/>
      <c r="I816" s="96"/>
      <c r="J816" s="95">
        <v>28150279</v>
      </c>
      <c r="K816" s="89" t="s">
        <v>1515</v>
      </c>
      <c r="L816" s="95">
        <v>120</v>
      </c>
      <c r="M816" s="95">
        <v>0</v>
      </c>
      <c r="N816" s="289">
        <v>29.721599999999999</v>
      </c>
      <c r="O816" s="95"/>
      <c r="P816" s="289"/>
      <c r="Q816" s="95"/>
      <c r="R816" s="289"/>
      <c r="S816" s="96"/>
      <c r="T816" s="95"/>
      <c r="U816" s="181"/>
      <c r="V816" s="201" t="s">
        <v>4787</v>
      </c>
      <c r="W816" s="130">
        <v>9</v>
      </c>
      <c r="X816" s="93"/>
      <c r="Y816" s="168" t="s">
        <v>4789</v>
      </c>
      <c r="Z816" s="168" t="s">
        <v>4854</v>
      </c>
      <c r="AA816" s="202" t="s">
        <v>4789</v>
      </c>
    </row>
    <row r="817" spans="1:27" x14ac:dyDescent="0.3">
      <c r="A817" s="95">
        <v>40313204</v>
      </c>
      <c r="B817" s="89" t="s">
        <v>1516</v>
      </c>
      <c r="C817" s="289">
        <v>12.384</v>
      </c>
      <c r="D817" s="94" t="s">
        <v>419</v>
      </c>
      <c r="E817" s="94">
        <v>1.647</v>
      </c>
      <c r="F817" s="95"/>
      <c r="G817" s="95"/>
      <c r="H817" s="95"/>
      <c r="I817" s="96"/>
      <c r="J817" s="95">
        <v>28150180</v>
      </c>
      <c r="K817" s="89" t="s">
        <v>1517</v>
      </c>
      <c r="L817" s="95">
        <v>50</v>
      </c>
      <c r="M817" s="95">
        <v>0</v>
      </c>
      <c r="N817" s="289">
        <v>12.384</v>
      </c>
      <c r="O817" s="95"/>
      <c r="P817" s="289"/>
      <c r="Q817" s="95"/>
      <c r="R817" s="289"/>
      <c r="S817" s="96"/>
      <c r="T817" s="95"/>
      <c r="U817" s="181"/>
      <c r="V817" s="201" t="s">
        <v>4787</v>
      </c>
      <c r="W817" s="130">
        <v>1</v>
      </c>
      <c r="X817" s="93"/>
      <c r="Y817" s="168" t="s">
        <v>4789</v>
      </c>
      <c r="Z817" s="168" t="s">
        <v>4854</v>
      </c>
      <c r="AA817" s="202" t="s">
        <v>4789</v>
      </c>
    </row>
    <row r="818" spans="1:27" x14ac:dyDescent="0.3">
      <c r="A818" s="185">
        <v>40313212</v>
      </c>
      <c r="B818" s="186" t="s">
        <v>1518</v>
      </c>
      <c r="C818" s="289">
        <v>9.9071999999999996</v>
      </c>
      <c r="D818" s="94" t="s">
        <v>441</v>
      </c>
      <c r="E818" s="94">
        <v>1.647</v>
      </c>
      <c r="F818" s="95"/>
      <c r="G818" s="95"/>
      <c r="H818" s="95"/>
      <c r="I818" s="96"/>
      <c r="J818" s="95">
        <v>28150201</v>
      </c>
      <c r="K818" s="89" t="s">
        <v>1519</v>
      </c>
      <c r="L818" s="95">
        <v>40</v>
      </c>
      <c r="M818" s="95">
        <v>0</v>
      </c>
      <c r="N818" s="289">
        <v>9.9071999999999996</v>
      </c>
      <c r="O818" s="95"/>
      <c r="P818" s="289"/>
      <c r="Q818" s="95"/>
      <c r="R818" s="289"/>
      <c r="S818" s="96"/>
      <c r="T818" s="95"/>
      <c r="U818" s="181"/>
      <c r="V818" s="201" t="s">
        <v>4787</v>
      </c>
      <c r="W818" s="130">
        <v>1</v>
      </c>
      <c r="X818" s="93"/>
      <c r="Y818" s="168" t="s">
        <v>4789</v>
      </c>
      <c r="Z818" s="168" t="s">
        <v>4854</v>
      </c>
      <c r="AA818" s="202" t="s">
        <v>4789</v>
      </c>
    </row>
    <row r="819" spans="1:27" ht="24" x14ac:dyDescent="0.3">
      <c r="A819" s="91">
        <v>40313247</v>
      </c>
      <c r="B819" s="93" t="s">
        <v>1520</v>
      </c>
      <c r="C819" s="289">
        <v>4.9535999999999998</v>
      </c>
      <c r="D819" s="94" t="s">
        <v>441</v>
      </c>
      <c r="E819" s="94">
        <v>1.44</v>
      </c>
      <c r="F819" s="95"/>
      <c r="G819" s="95"/>
      <c r="H819" s="95"/>
      <c r="I819" s="96"/>
      <c r="J819" s="95">
        <v>28150236</v>
      </c>
      <c r="K819" s="89" t="s">
        <v>1521</v>
      </c>
      <c r="L819" s="95">
        <v>20</v>
      </c>
      <c r="M819" s="95">
        <v>0</v>
      </c>
      <c r="N819" s="289">
        <v>4.9535999999999998</v>
      </c>
      <c r="O819" s="95"/>
      <c r="P819" s="289"/>
      <c r="Q819" s="95"/>
      <c r="R819" s="289"/>
      <c r="S819" s="96"/>
      <c r="T819" s="95"/>
      <c r="U819" s="181"/>
      <c r="V819" s="201" t="s">
        <v>4787</v>
      </c>
      <c r="W819" s="130">
        <v>1</v>
      </c>
      <c r="X819" s="93"/>
      <c r="Y819" s="168" t="s">
        <v>4789</v>
      </c>
      <c r="Z819" s="168" t="s">
        <v>4854</v>
      </c>
      <c r="AA819" s="202" t="s">
        <v>4789</v>
      </c>
    </row>
    <row r="820" spans="1:27" x14ac:dyDescent="0.3">
      <c r="A820" s="95">
        <v>40313263</v>
      </c>
      <c r="B820" s="89" t="s">
        <v>1522</v>
      </c>
      <c r="C820" s="289">
        <v>4.2105600000000001</v>
      </c>
      <c r="D820" s="94" t="s">
        <v>441</v>
      </c>
      <c r="E820" s="94">
        <v>0.72</v>
      </c>
      <c r="F820" s="95"/>
      <c r="G820" s="95"/>
      <c r="H820" s="95"/>
      <c r="I820" s="96"/>
      <c r="J820" s="95">
        <v>28150333</v>
      </c>
      <c r="K820" s="89" t="s">
        <v>1523</v>
      </c>
      <c r="L820" s="95">
        <v>17</v>
      </c>
      <c r="M820" s="95">
        <v>0</v>
      </c>
      <c r="N820" s="289">
        <v>4.2105600000000001</v>
      </c>
      <c r="O820" s="95"/>
      <c r="P820" s="289"/>
      <c r="Q820" s="95"/>
      <c r="R820" s="289"/>
      <c r="S820" s="96"/>
      <c r="T820" s="95"/>
      <c r="U820" s="181"/>
      <c r="V820" s="201" t="s">
        <v>4787</v>
      </c>
      <c r="W820" s="130">
        <v>2</v>
      </c>
      <c r="X820" s="93"/>
      <c r="Y820" s="168" t="s">
        <v>4789</v>
      </c>
      <c r="Z820" s="168" t="s">
        <v>4854</v>
      </c>
      <c r="AA820" s="202" t="s">
        <v>4789</v>
      </c>
    </row>
    <row r="821" spans="1:27" s="116" customFormat="1" ht="36" x14ac:dyDescent="0.3">
      <c r="A821" s="95">
        <v>40313280</v>
      </c>
      <c r="B821" s="89" t="s">
        <v>1524</v>
      </c>
      <c r="C821" s="289">
        <v>7.4303999999999997</v>
      </c>
      <c r="D821" s="94" t="s">
        <v>419</v>
      </c>
      <c r="E821" s="94">
        <v>1.647</v>
      </c>
      <c r="F821" s="95"/>
      <c r="G821" s="95"/>
      <c r="H821" s="95"/>
      <c r="I821" s="96"/>
      <c r="J821" s="95">
        <v>28150252</v>
      </c>
      <c r="K821" s="89" t="s">
        <v>1525</v>
      </c>
      <c r="L821" s="95">
        <v>30</v>
      </c>
      <c r="M821" s="95">
        <v>0</v>
      </c>
      <c r="N821" s="289">
        <v>7.4303999999999997</v>
      </c>
      <c r="O821" s="95"/>
      <c r="P821" s="289"/>
      <c r="Q821" s="95"/>
      <c r="R821" s="289"/>
      <c r="S821" s="96"/>
      <c r="T821" s="95"/>
      <c r="U821" s="181"/>
      <c r="V821" s="201" t="s">
        <v>4787</v>
      </c>
      <c r="W821" s="130">
        <v>1</v>
      </c>
      <c r="X821" s="93"/>
      <c r="Y821" s="168" t="s">
        <v>4789</v>
      </c>
      <c r="Z821" s="168" t="s">
        <v>4854</v>
      </c>
      <c r="AA821" s="202" t="s">
        <v>4789</v>
      </c>
    </row>
    <row r="822" spans="1:27" x14ac:dyDescent="0.3">
      <c r="A822" s="185">
        <v>40313301</v>
      </c>
      <c r="B822" s="186" t="s">
        <v>1526</v>
      </c>
      <c r="C822" s="288">
        <v>278.88</v>
      </c>
      <c r="D822" s="90" t="s">
        <v>433</v>
      </c>
      <c r="E822" s="90">
        <v>29.79</v>
      </c>
      <c r="F822" s="91"/>
      <c r="G822" s="91"/>
      <c r="H822" s="91"/>
      <c r="I822" s="92"/>
      <c r="J822" s="91">
        <v>40313301</v>
      </c>
      <c r="K822" s="93" t="s">
        <v>1526</v>
      </c>
      <c r="L822" s="91">
        <f>N822/0.24</f>
        <v>1162</v>
      </c>
      <c r="M822" s="91">
        <v>0</v>
      </c>
      <c r="N822" s="288">
        <v>278.88</v>
      </c>
      <c r="O822" s="91">
        <v>20</v>
      </c>
      <c r="P822" s="288">
        <v>4.8</v>
      </c>
      <c r="Q822" s="91">
        <v>1142</v>
      </c>
      <c r="R822" s="288">
        <v>274.08</v>
      </c>
      <c r="S822" s="92"/>
      <c r="T822" s="91"/>
      <c r="U822" s="180"/>
      <c r="V822" s="201" t="s">
        <v>75</v>
      </c>
      <c r="W822" s="130"/>
      <c r="X822" s="93" t="s">
        <v>200</v>
      </c>
      <c r="Y822" s="168" t="s">
        <v>6134</v>
      </c>
      <c r="Z822" s="168" t="s">
        <v>6130</v>
      </c>
      <c r="AA822" s="202" t="s">
        <v>6131</v>
      </c>
    </row>
    <row r="823" spans="1:27" x14ac:dyDescent="0.3">
      <c r="A823" s="91">
        <v>40313310</v>
      </c>
      <c r="B823" s="93" t="s">
        <v>1527</v>
      </c>
      <c r="C823" s="289">
        <v>29.721599999999999</v>
      </c>
      <c r="D823" s="94" t="s">
        <v>419</v>
      </c>
      <c r="E823" s="94">
        <v>3.2669999999999999</v>
      </c>
      <c r="F823" s="95"/>
      <c r="G823" s="95"/>
      <c r="H823" s="95"/>
      <c r="I823" s="96"/>
      <c r="J823" s="95">
        <v>28150139</v>
      </c>
      <c r="K823" s="89" t="s">
        <v>1528</v>
      </c>
      <c r="L823" s="95">
        <v>120</v>
      </c>
      <c r="M823" s="95">
        <v>0</v>
      </c>
      <c r="N823" s="289">
        <v>29.721599999999999</v>
      </c>
      <c r="O823" s="95"/>
      <c r="P823" s="289"/>
      <c r="Q823" s="95"/>
      <c r="R823" s="289"/>
      <c r="S823" s="96"/>
      <c r="T823" s="95"/>
      <c r="U823" s="181"/>
      <c r="V823" s="201" t="s">
        <v>4787</v>
      </c>
      <c r="W823" s="130">
        <v>1</v>
      </c>
      <c r="X823" s="93"/>
      <c r="Y823" s="168" t="s">
        <v>4789</v>
      </c>
      <c r="Z823" s="168" t="s">
        <v>4854</v>
      </c>
      <c r="AA823" s="202" t="s">
        <v>4789</v>
      </c>
    </row>
    <row r="824" spans="1:27" x14ac:dyDescent="0.3">
      <c r="A824" s="95">
        <v>40313328</v>
      </c>
      <c r="B824" s="89" t="s">
        <v>1529</v>
      </c>
      <c r="C824" s="289">
        <v>29.721600000000002</v>
      </c>
      <c r="D824" s="94" t="s">
        <v>419</v>
      </c>
      <c r="E824" s="94">
        <v>3.2669999999999999</v>
      </c>
      <c r="F824" s="95"/>
      <c r="G824" s="95"/>
      <c r="H824" s="95"/>
      <c r="I824" s="96"/>
      <c r="J824" s="95">
        <v>28150260</v>
      </c>
      <c r="K824" s="89" t="s">
        <v>1530</v>
      </c>
      <c r="L824" s="95">
        <v>120</v>
      </c>
      <c r="M824" s="95">
        <v>0</v>
      </c>
      <c r="N824" s="289">
        <v>29.721600000000002</v>
      </c>
      <c r="O824" s="95"/>
      <c r="P824" s="289"/>
      <c r="Q824" s="95"/>
      <c r="R824" s="289"/>
      <c r="S824" s="96"/>
      <c r="T824" s="95"/>
      <c r="U824" s="181"/>
      <c r="V824" s="201" t="s">
        <v>4787</v>
      </c>
      <c r="W824" s="130">
        <v>1</v>
      </c>
      <c r="X824" s="93"/>
      <c r="Y824" s="168" t="s">
        <v>4789</v>
      </c>
      <c r="Z824" s="168" t="s">
        <v>4854</v>
      </c>
      <c r="AA824" s="202" t="s">
        <v>4789</v>
      </c>
    </row>
    <row r="825" spans="1:27" x14ac:dyDescent="0.3">
      <c r="A825" s="95">
        <v>40313336</v>
      </c>
      <c r="B825" s="89" t="s">
        <v>1496</v>
      </c>
      <c r="C825" s="289">
        <v>4.45824</v>
      </c>
      <c r="D825" s="94" t="s">
        <v>430</v>
      </c>
      <c r="E825" s="94">
        <v>1.04</v>
      </c>
      <c r="F825" s="95"/>
      <c r="G825" s="95"/>
      <c r="H825" s="95"/>
      <c r="I825" s="96"/>
      <c r="J825" s="95">
        <v>28150325</v>
      </c>
      <c r="K825" s="89" t="s">
        <v>1531</v>
      </c>
      <c r="L825" s="95">
        <v>18</v>
      </c>
      <c r="M825" s="95">
        <v>0</v>
      </c>
      <c r="N825" s="289">
        <v>4.45824</v>
      </c>
      <c r="O825" s="95"/>
      <c r="P825" s="289"/>
      <c r="Q825" s="95"/>
      <c r="R825" s="289"/>
      <c r="S825" s="96"/>
      <c r="T825" s="95"/>
      <c r="U825" s="181"/>
      <c r="V825" s="201" t="s">
        <v>4787</v>
      </c>
      <c r="W825" s="130">
        <v>1</v>
      </c>
      <c r="X825" s="93"/>
      <c r="Y825" s="168" t="s">
        <v>4789</v>
      </c>
      <c r="Z825" s="168" t="s">
        <v>4854</v>
      </c>
      <c r="AA825" s="202" t="s">
        <v>4789</v>
      </c>
    </row>
    <row r="826" spans="1:27" x14ac:dyDescent="0.3">
      <c r="A826" s="185">
        <v>40313344</v>
      </c>
      <c r="B826" s="186" t="s">
        <v>1532</v>
      </c>
      <c r="C826" s="289">
        <v>25.68</v>
      </c>
      <c r="D826" s="94" t="s">
        <v>419</v>
      </c>
      <c r="E826" s="94">
        <v>2.7269999999999999</v>
      </c>
      <c r="F826" s="95"/>
      <c r="G826" s="95"/>
      <c r="H826" s="95"/>
      <c r="I826" s="96"/>
      <c r="J826" s="95">
        <v>40313344</v>
      </c>
      <c r="K826" s="89" t="s">
        <v>1532</v>
      </c>
      <c r="L826" s="95">
        <v>107</v>
      </c>
      <c r="M826" s="95">
        <v>0</v>
      </c>
      <c r="N826" s="289">
        <v>25.68</v>
      </c>
      <c r="O826" s="95">
        <v>3</v>
      </c>
      <c r="P826" s="289">
        <v>0.72</v>
      </c>
      <c r="Q826" s="95">
        <v>104</v>
      </c>
      <c r="R826" s="289">
        <v>24.96</v>
      </c>
      <c r="S826" s="96"/>
      <c r="T826" s="95"/>
      <c r="U826" s="181"/>
      <c r="V826" s="201" t="s">
        <v>4787</v>
      </c>
      <c r="W826" s="130">
        <v>1</v>
      </c>
      <c r="X826" s="93"/>
      <c r="Y826" s="168" t="s">
        <v>4789</v>
      </c>
      <c r="Z826" s="168" t="s">
        <v>4854</v>
      </c>
      <c r="AA826" s="202" t="s">
        <v>4789</v>
      </c>
    </row>
    <row r="827" spans="1:27" ht="24" x14ac:dyDescent="0.3">
      <c r="A827" s="91">
        <v>40314022</v>
      </c>
      <c r="B827" s="93" t="s">
        <v>1533</v>
      </c>
      <c r="C827" s="289">
        <v>140.43455999999998</v>
      </c>
      <c r="D827" s="94" t="s">
        <v>438</v>
      </c>
      <c r="E827" s="94">
        <v>17.981999999999999</v>
      </c>
      <c r="F827" s="95"/>
      <c r="G827" s="95"/>
      <c r="H827" s="95"/>
      <c r="I827" s="96"/>
      <c r="J827" s="95">
        <v>28170024</v>
      </c>
      <c r="K827" s="89" t="s">
        <v>1534</v>
      </c>
      <c r="L827" s="95">
        <v>567</v>
      </c>
      <c r="M827" s="95">
        <v>0</v>
      </c>
      <c r="N827" s="289">
        <v>140.43455999999998</v>
      </c>
      <c r="O827" s="95"/>
      <c r="P827" s="289"/>
      <c r="Q827" s="95"/>
      <c r="R827" s="289"/>
      <c r="S827" s="96"/>
      <c r="T827" s="95"/>
      <c r="U827" s="181"/>
      <c r="V827" s="201" t="s">
        <v>75</v>
      </c>
      <c r="W827" s="130"/>
      <c r="X827" s="93" t="s">
        <v>83</v>
      </c>
      <c r="Y827" s="168" t="s">
        <v>6124</v>
      </c>
      <c r="Z827" s="168" t="s">
        <v>6125</v>
      </c>
      <c r="AA827" s="202" t="s">
        <v>6126</v>
      </c>
    </row>
    <row r="828" spans="1:27" x14ac:dyDescent="0.3">
      <c r="A828" s="95">
        <v>40314030</v>
      </c>
      <c r="B828" s="89" t="s">
        <v>1535</v>
      </c>
      <c r="C828" s="289">
        <v>233.85120000000001</v>
      </c>
      <c r="D828" s="94" t="s">
        <v>438</v>
      </c>
      <c r="E828" s="94">
        <v>25.245000000000001</v>
      </c>
      <c r="F828" s="95"/>
      <c r="G828" s="95"/>
      <c r="H828" s="95"/>
      <c r="I828" s="96"/>
      <c r="J828" s="95">
        <v>40314030</v>
      </c>
      <c r="K828" s="89" t="s">
        <v>1535</v>
      </c>
      <c r="L828" s="95">
        <f>SUM(O828,Q828)</f>
        <v>974.38</v>
      </c>
      <c r="M828" s="95">
        <v>0</v>
      </c>
      <c r="N828" s="289">
        <v>233.85120000000001</v>
      </c>
      <c r="O828" s="95">
        <v>6.67</v>
      </c>
      <c r="P828" s="289">
        <v>1.6008</v>
      </c>
      <c r="Q828" s="95">
        <v>967.71</v>
      </c>
      <c r="R828" s="289">
        <v>232.25040000000001</v>
      </c>
      <c r="S828" s="96"/>
      <c r="T828" s="95"/>
      <c r="U828" s="181"/>
      <c r="V828" s="201" t="s">
        <v>75</v>
      </c>
      <c r="W828" s="130"/>
      <c r="X828" s="93" t="s">
        <v>200</v>
      </c>
      <c r="Y828" s="168" t="s">
        <v>6124</v>
      </c>
      <c r="Z828" s="168" t="s">
        <v>6125</v>
      </c>
      <c r="AA828" s="202" t="s">
        <v>6126</v>
      </c>
    </row>
    <row r="829" spans="1:27" x14ac:dyDescent="0.3">
      <c r="A829" s="95">
        <v>40314049</v>
      </c>
      <c r="B829" s="89" t="s">
        <v>1536</v>
      </c>
      <c r="C829" s="289">
        <v>61.92</v>
      </c>
      <c r="D829" s="94" t="s">
        <v>438</v>
      </c>
      <c r="E829" s="94">
        <v>29.97</v>
      </c>
      <c r="F829" s="95"/>
      <c r="G829" s="95"/>
      <c r="H829" s="95"/>
      <c r="I829" s="96"/>
      <c r="J829" s="95">
        <v>28040929</v>
      </c>
      <c r="K829" s="89" t="s">
        <v>1537</v>
      </c>
      <c r="L829" s="95">
        <v>250</v>
      </c>
      <c r="M829" s="95">
        <v>0</v>
      </c>
      <c r="N829" s="289">
        <v>61.92</v>
      </c>
      <c r="O829" s="95"/>
      <c r="P829" s="289"/>
      <c r="Q829" s="95"/>
      <c r="R829" s="289"/>
      <c r="S829" s="96"/>
      <c r="T829" s="95"/>
      <c r="U829" s="181"/>
      <c r="V829" s="201" t="s">
        <v>4787</v>
      </c>
      <c r="W829" s="130">
        <v>1</v>
      </c>
      <c r="X829" s="93"/>
      <c r="Y829" s="168" t="s">
        <v>4789</v>
      </c>
      <c r="Z829" s="168" t="s">
        <v>4854</v>
      </c>
      <c r="AA829" s="202" t="s">
        <v>4789</v>
      </c>
    </row>
    <row r="830" spans="1:27" ht="24" x14ac:dyDescent="0.3">
      <c r="A830" s="185">
        <v>40314057</v>
      </c>
      <c r="B830" s="186" t="s">
        <v>1538</v>
      </c>
      <c r="C830" s="289">
        <v>160.99200000000002</v>
      </c>
      <c r="D830" s="94" t="s">
        <v>438</v>
      </c>
      <c r="E830" s="94">
        <v>25.478999999999999</v>
      </c>
      <c r="F830" s="95"/>
      <c r="G830" s="95"/>
      <c r="H830" s="95"/>
      <c r="I830" s="96"/>
      <c r="J830" s="95">
        <v>28170164</v>
      </c>
      <c r="K830" s="89" t="s">
        <v>1539</v>
      </c>
      <c r="L830" s="95">
        <v>650</v>
      </c>
      <c r="M830" s="95">
        <v>0</v>
      </c>
      <c r="N830" s="289">
        <v>160.99200000000002</v>
      </c>
      <c r="O830" s="95"/>
      <c r="P830" s="289"/>
      <c r="Q830" s="95"/>
      <c r="R830" s="289"/>
      <c r="S830" s="96"/>
      <c r="T830" s="95"/>
      <c r="U830" s="181"/>
      <c r="V830" s="201" t="s">
        <v>75</v>
      </c>
      <c r="W830" s="130"/>
      <c r="X830" s="93" t="s">
        <v>83</v>
      </c>
      <c r="Y830" s="168" t="s">
        <v>6124</v>
      </c>
      <c r="Z830" s="168" t="s">
        <v>6125</v>
      </c>
      <c r="AA830" s="202" t="s">
        <v>6126</v>
      </c>
    </row>
    <row r="831" spans="1:27" ht="36" x14ac:dyDescent="0.3">
      <c r="A831" s="91">
        <v>40314065</v>
      </c>
      <c r="B831" s="93" t="s">
        <v>1540</v>
      </c>
      <c r="C831" s="289">
        <v>167.04</v>
      </c>
      <c r="D831" s="94" t="s">
        <v>438</v>
      </c>
      <c r="E831" s="94">
        <v>17.981999999999999</v>
      </c>
      <c r="F831" s="95"/>
      <c r="G831" s="95"/>
      <c r="H831" s="95"/>
      <c r="I831" s="96"/>
      <c r="J831" s="95">
        <v>40314065</v>
      </c>
      <c r="K831" s="89" t="s">
        <v>1541</v>
      </c>
      <c r="L831" s="95">
        <v>696</v>
      </c>
      <c r="M831" s="95">
        <v>0</v>
      </c>
      <c r="N831" s="289">
        <v>167.04</v>
      </c>
      <c r="O831" s="95">
        <v>7</v>
      </c>
      <c r="P831" s="289">
        <v>1.68</v>
      </c>
      <c r="Q831" s="95">
        <v>689</v>
      </c>
      <c r="R831" s="289">
        <v>165.36</v>
      </c>
      <c r="S831" s="96"/>
      <c r="T831" s="95"/>
      <c r="U831" s="181"/>
      <c r="V831" s="201" t="s">
        <v>75</v>
      </c>
      <c r="W831" s="130"/>
      <c r="X831" s="93" t="s">
        <v>83</v>
      </c>
      <c r="Y831" s="168" t="s">
        <v>6124</v>
      </c>
      <c r="Z831" s="168" t="s">
        <v>6125</v>
      </c>
      <c r="AA831" s="202" t="s">
        <v>6126</v>
      </c>
    </row>
    <row r="832" spans="1:27" ht="24" x14ac:dyDescent="0.3">
      <c r="A832" s="95">
        <v>40314081</v>
      </c>
      <c r="B832" s="89" t="s">
        <v>1542</v>
      </c>
      <c r="C832" s="289">
        <v>276.65855999999997</v>
      </c>
      <c r="D832" s="94" t="s">
        <v>438</v>
      </c>
      <c r="E832" s="94">
        <v>25.478999999999999</v>
      </c>
      <c r="F832" s="95"/>
      <c r="G832" s="95"/>
      <c r="H832" s="95"/>
      <c r="I832" s="96"/>
      <c r="J832" s="95">
        <v>28170075</v>
      </c>
      <c r="K832" s="89" t="s">
        <v>1543</v>
      </c>
      <c r="L832" s="95">
        <v>1117</v>
      </c>
      <c r="M832" s="95">
        <v>0</v>
      </c>
      <c r="N832" s="289">
        <v>276.65855999999997</v>
      </c>
      <c r="O832" s="95"/>
      <c r="P832" s="289"/>
      <c r="Q832" s="95"/>
      <c r="R832" s="289"/>
      <c r="S832" s="96"/>
      <c r="T832" s="95"/>
      <c r="U832" s="181"/>
      <c r="V832" s="201" t="s">
        <v>75</v>
      </c>
      <c r="W832" s="130"/>
      <c r="X832" s="93" t="s">
        <v>83</v>
      </c>
      <c r="Y832" s="168" t="s">
        <v>6124</v>
      </c>
      <c r="Z832" s="168" t="s">
        <v>6125</v>
      </c>
      <c r="AA832" s="202" t="s">
        <v>6126</v>
      </c>
    </row>
    <row r="833" spans="1:27" x14ac:dyDescent="0.3">
      <c r="A833" s="95">
        <v>40314090</v>
      </c>
      <c r="B833" s="89" t="s">
        <v>1544</v>
      </c>
      <c r="C833" s="289">
        <v>138.20543999999998</v>
      </c>
      <c r="D833" s="94" t="s">
        <v>438</v>
      </c>
      <c r="E833" s="94">
        <v>10.701000000000001</v>
      </c>
      <c r="F833" s="95"/>
      <c r="G833" s="95"/>
      <c r="H833" s="95"/>
      <c r="I833" s="96"/>
      <c r="J833" s="95">
        <v>28170083</v>
      </c>
      <c r="K833" s="89" t="s">
        <v>1545</v>
      </c>
      <c r="L833" s="95">
        <v>558</v>
      </c>
      <c r="M833" s="95">
        <v>0</v>
      </c>
      <c r="N833" s="289">
        <v>138.20543999999998</v>
      </c>
      <c r="O833" s="95"/>
      <c r="P833" s="289"/>
      <c r="Q833" s="95"/>
      <c r="R833" s="289"/>
      <c r="S833" s="96"/>
      <c r="T833" s="95"/>
      <c r="U833" s="181"/>
      <c r="V833" s="201" t="s">
        <v>75</v>
      </c>
      <c r="W833" s="130"/>
      <c r="X833" s="93" t="s">
        <v>200</v>
      </c>
      <c r="Y833" s="168" t="s">
        <v>6124</v>
      </c>
      <c r="Z833" s="168" t="s">
        <v>6125</v>
      </c>
      <c r="AA833" s="202" t="s">
        <v>6126</v>
      </c>
    </row>
    <row r="834" spans="1:27" x14ac:dyDescent="0.3">
      <c r="A834" s="185">
        <v>40314103</v>
      </c>
      <c r="B834" s="186" t="s">
        <v>1546</v>
      </c>
      <c r="C834" s="289">
        <v>276.65855999999997</v>
      </c>
      <c r="D834" s="94" t="s">
        <v>438</v>
      </c>
      <c r="E834" s="94">
        <v>29.97</v>
      </c>
      <c r="F834" s="95"/>
      <c r="G834" s="95"/>
      <c r="H834" s="95"/>
      <c r="I834" s="96"/>
      <c r="J834" s="95">
        <v>28170091</v>
      </c>
      <c r="K834" s="89" t="s">
        <v>1547</v>
      </c>
      <c r="L834" s="95">
        <v>1117</v>
      </c>
      <c r="M834" s="95">
        <v>0</v>
      </c>
      <c r="N834" s="289">
        <v>276.65855999999997</v>
      </c>
      <c r="O834" s="95"/>
      <c r="P834" s="289"/>
      <c r="Q834" s="95"/>
      <c r="R834" s="289"/>
      <c r="S834" s="96"/>
      <c r="T834" s="95"/>
      <c r="U834" s="181"/>
      <c r="V834" s="201" t="s">
        <v>75</v>
      </c>
      <c r="W834" s="130"/>
      <c r="X834" s="93" t="s">
        <v>200</v>
      </c>
      <c r="Y834" s="168" t="s">
        <v>6124</v>
      </c>
      <c r="Z834" s="168" t="s">
        <v>6125</v>
      </c>
      <c r="AA834" s="202" t="s">
        <v>6126</v>
      </c>
    </row>
    <row r="835" spans="1:27" ht="24" x14ac:dyDescent="0.3">
      <c r="A835" s="91">
        <v>40314111</v>
      </c>
      <c r="B835" s="93" t="s">
        <v>1548</v>
      </c>
      <c r="C835" s="289">
        <v>513.36</v>
      </c>
      <c r="D835" s="94" t="s">
        <v>651</v>
      </c>
      <c r="E835" s="94">
        <v>55.448999999999998</v>
      </c>
      <c r="F835" s="95"/>
      <c r="G835" s="95"/>
      <c r="H835" s="95"/>
      <c r="I835" s="96"/>
      <c r="J835" s="95">
        <v>40314111</v>
      </c>
      <c r="K835" s="89" t="s">
        <v>1549</v>
      </c>
      <c r="L835" s="95">
        <v>2139</v>
      </c>
      <c r="M835" s="95">
        <v>0</v>
      </c>
      <c r="N835" s="289">
        <v>513.36</v>
      </c>
      <c r="O835" s="95">
        <v>13</v>
      </c>
      <c r="P835" s="289">
        <v>3.12</v>
      </c>
      <c r="Q835" s="95">
        <v>2126</v>
      </c>
      <c r="R835" s="289">
        <v>510.24</v>
      </c>
      <c r="S835" s="96"/>
      <c r="T835" s="95"/>
      <c r="U835" s="181"/>
      <c r="V835" s="201" t="s">
        <v>75</v>
      </c>
      <c r="W835" s="130"/>
      <c r="X835" s="93" t="s">
        <v>83</v>
      </c>
      <c r="Y835" s="168" t="s">
        <v>6124</v>
      </c>
      <c r="Z835" s="168" t="s">
        <v>6125</v>
      </c>
      <c r="AA835" s="202" t="s">
        <v>6126</v>
      </c>
    </row>
    <row r="836" spans="1:27" x14ac:dyDescent="0.3">
      <c r="A836" s="95">
        <v>40314120</v>
      </c>
      <c r="B836" s="89" t="s">
        <v>1550</v>
      </c>
      <c r="C836" s="289">
        <v>276.65855999999997</v>
      </c>
      <c r="D836" s="94" t="s">
        <v>438</v>
      </c>
      <c r="E836" s="94">
        <v>29.97</v>
      </c>
      <c r="F836" s="95"/>
      <c r="G836" s="95"/>
      <c r="H836" s="95"/>
      <c r="I836" s="96"/>
      <c r="J836" s="95">
        <v>28170121</v>
      </c>
      <c r="K836" s="89" t="s">
        <v>1551</v>
      </c>
      <c r="L836" s="95">
        <v>1117</v>
      </c>
      <c r="M836" s="95">
        <v>0</v>
      </c>
      <c r="N836" s="289">
        <v>276.65855999999997</v>
      </c>
      <c r="O836" s="95"/>
      <c r="P836" s="289"/>
      <c r="Q836" s="95"/>
      <c r="R836" s="289"/>
      <c r="S836" s="96"/>
      <c r="T836" s="95"/>
      <c r="U836" s="181"/>
      <c r="V836" s="201" t="s">
        <v>75</v>
      </c>
      <c r="W836" s="130"/>
      <c r="X836" s="93" t="s">
        <v>200</v>
      </c>
      <c r="Y836" s="168" t="s">
        <v>6124</v>
      </c>
      <c r="Z836" s="168" t="s">
        <v>6125</v>
      </c>
      <c r="AA836" s="202" t="s">
        <v>6126</v>
      </c>
    </row>
    <row r="837" spans="1:27" x14ac:dyDescent="0.3">
      <c r="A837" s="95">
        <v>40314138</v>
      </c>
      <c r="B837" s="89" t="s">
        <v>1552</v>
      </c>
      <c r="C837" s="289">
        <v>132.01344</v>
      </c>
      <c r="D837" s="94" t="s">
        <v>438</v>
      </c>
      <c r="E837" s="94">
        <v>10.701000000000001</v>
      </c>
      <c r="F837" s="95"/>
      <c r="G837" s="95"/>
      <c r="H837" s="95"/>
      <c r="I837" s="96"/>
      <c r="J837" s="95">
        <v>28170113</v>
      </c>
      <c r="K837" s="89" t="s">
        <v>1553</v>
      </c>
      <c r="L837" s="95">
        <v>533</v>
      </c>
      <c r="M837" s="95">
        <v>0</v>
      </c>
      <c r="N837" s="289">
        <v>132.01344</v>
      </c>
      <c r="O837" s="95"/>
      <c r="P837" s="289"/>
      <c r="Q837" s="95"/>
      <c r="R837" s="289"/>
      <c r="S837" s="96"/>
      <c r="T837" s="95"/>
      <c r="U837" s="181"/>
      <c r="V837" s="201" t="s">
        <v>75</v>
      </c>
      <c r="W837" s="130"/>
      <c r="X837" s="93" t="s">
        <v>200</v>
      </c>
      <c r="Y837" s="168" t="s">
        <v>6124</v>
      </c>
      <c r="Z837" s="168" t="s">
        <v>6125</v>
      </c>
      <c r="AA837" s="202" t="s">
        <v>6126</v>
      </c>
    </row>
    <row r="838" spans="1:27" ht="24" x14ac:dyDescent="0.3">
      <c r="A838" s="185">
        <v>40314146</v>
      </c>
      <c r="B838" s="186" t="s">
        <v>1554</v>
      </c>
      <c r="C838" s="289">
        <v>554.64</v>
      </c>
      <c r="D838" s="94" t="s">
        <v>651</v>
      </c>
      <c r="E838" s="94">
        <v>59.94</v>
      </c>
      <c r="F838" s="95"/>
      <c r="G838" s="95"/>
      <c r="H838" s="95"/>
      <c r="I838" s="96"/>
      <c r="J838" s="95">
        <v>40314146</v>
      </c>
      <c r="K838" s="89" t="s">
        <v>1555</v>
      </c>
      <c r="L838" s="95">
        <v>2311</v>
      </c>
      <c r="M838" s="95">
        <v>0</v>
      </c>
      <c r="N838" s="289">
        <v>554.64</v>
      </c>
      <c r="O838" s="95">
        <v>13</v>
      </c>
      <c r="P838" s="289">
        <v>3.12</v>
      </c>
      <c r="Q838" s="95">
        <v>2298</v>
      </c>
      <c r="R838" s="289">
        <v>551.52</v>
      </c>
      <c r="S838" s="96"/>
      <c r="T838" s="95"/>
      <c r="U838" s="181"/>
      <c r="V838" s="201" t="s">
        <v>75</v>
      </c>
      <c r="W838" s="130"/>
      <c r="X838" s="93" t="s">
        <v>83</v>
      </c>
      <c r="Y838" s="168" t="s">
        <v>6124</v>
      </c>
      <c r="Z838" s="168" t="s">
        <v>6125</v>
      </c>
      <c r="AA838" s="202" t="s">
        <v>6126</v>
      </c>
    </row>
    <row r="839" spans="1:27" ht="24" x14ac:dyDescent="0.3">
      <c r="A839" s="91">
        <v>40314154</v>
      </c>
      <c r="B839" s="93" t="s">
        <v>1556</v>
      </c>
      <c r="C839" s="289">
        <v>72.322559999999996</v>
      </c>
      <c r="D839" s="94" t="s">
        <v>651</v>
      </c>
      <c r="E839" s="94">
        <v>32.966999999999999</v>
      </c>
      <c r="F839" s="95"/>
      <c r="G839" s="95"/>
      <c r="H839" s="95"/>
      <c r="I839" s="96"/>
      <c r="J839" s="95">
        <v>28062213</v>
      </c>
      <c r="K839" s="89" t="s">
        <v>1557</v>
      </c>
      <c r="L839" s="95">
        <v>292</v>
      </c>
      <c r="M839" s="95">
        <v>0</v>
      </c>
      <c r="N839" s="289">
        <v>72.322559999999996</v>
      </c>
      <c r="O839" s="95"/>
      <c r="P839" s="289"/>
      <c r="Q839" s="95"/>
      <c r="R839" s="289"/>
      <c r="S839" s="96"/>
      <c r="T839" s="95"/>
      <c r="U839" s="181"/>
      <c r="V839" s="201" t="s">
        <v>75</v>
      </c>
      <c r="W839" s="130"/>
      <c r="X839" s="93" t="s">
        <v>200</v>
      </c>
      <c r="Y839" s="168" t="s">
        <v>6124</v>
      </c>
      <c r="Z839" s="168" t="s">
        <v>6125</v>
      </c>
      <c r="AA839" s="202" t="s">
        <v>6126</v>
      </c>
    </row>
    <row r="840" spans="1:27" ht="24" x14ac:dyDescent="0.3">
      <c r="A840" s="95">
        <v>40314162</v>
      </c>
      <c r="B840" s="89" t="s">
        <v>1558</v>
      </c>
      <c r="C840" s="289">
        <v>185.76</v>
      </c>
      <c r="D840" s="94" t="s">
        <v>438</v>
      </c>
      <c r="E840" s="94">
        <v>29.97</v>
      </c>
      <c r="F840" s="95"/>
      <c r="G840" s="95"/>
      <c r="H840" s="95"/>
      <c r="I840" s="96"/>
      <c r="J840" s="95">
        <v>27040992</v>
      </c>
      <c r="K840" s="89" t="s">
        <v>1559</v>
      </c>
      <c r="L840" s="95">
        <v>750</v>
      </c>
      <c r="M840" s="95">
        <v>0</v>
      </c>
      <c r="N840" s="289">
        <v>185.76</v>
      </c>
      <c r="O840" s="95"/>
      <c r="P840" s="289"/>
      <c r="Q840" s="95"/>
      <c r="R840" s="289"/>
      <c r="S840" s="96"/>
      <c r="T840" s="95"/>
      <c r="U840" s="181"/>
      <c r="V840" s="201" t="s">
        <v>75</v>
      </c>
      <c r="W840" s="130"/>
      <c r="X840" s="93" t="s">
        <v>200</v>
      </c>
      <c r="Y840" s="168" t="s">
        <v>6124</v>
      </c>
      <c r="Z840" s="168" t="s">
        <v>6125</v>
      </c>
      <c r="AA840" s="202" t="s">
        <v>6126</v>
      </c>
    </row>
    <row r="841" spans="1:27" s="116" customFormat="1" x14ac:dyDescent="0.3">
      <c r="A841" s="95">
        <v>40314170</v>
      </c>
      <c r="B841" s="89" t="s">
        <v>1560</v>
      </c>
      <c r="C841" s="289">
        <v>113.43744000000001</v>
      </c>
      <c r="D841" s="94" t="s">
        <v>438</v>
      </c>
      <c r="E841" s="94">
        <v>10.701000000000001</v>
      </c>
      <c r="F841" s="95"/>
      <c r="G841" s="95"/>
      <c r="H841" s="95"/>
      <c r="I841" s="96"/>
      <c r="J841" s="95">
        <v>28100735</v>
      </c>
      <c r="K841" s="89" t="s">
        <v>1561</v>
      </c>
      <c r="L841" s="95">
        <v>458</v>
      </c>
      <c r="M841" s="95">
        <v>0</v>
      </c>
      <c r="N841" s="289">
        <v>113.43744000000001</v>
      </c>
      <c r="O841" s="95"/>
      <c r="P841" s="289"/>
      <c r="Q841" s="95"/>
      <c r="R841" s="289"/>
      <c r="S841" s="96"/>
      <c r="T841" s="95"/>
      <c r="U841" s="181"/>
      <c r="V841" s="201" t="s">
        <v>75</v>
      </c>
      <c r="W841" s="130"/>
      <c r="X841" s="93" t="s">
        <v>200</v>
      </c>
      <c r="Y841" s="168" t="s">
        <v>6124</v>
      </c>
      <c r="Z841" s="168" t="s">
        <v>6125</v>
      </c>
      <c r="AA841" s="202" t="s">
        <v>6126</v>
      </c>
    </row>
    <row r="842" spans="1:27" x14ac:dyDescent="0.3">
      <c r="A842" s="185">
        <v>40314197</v>
      </c>
      <c r="B842" s="186" t="s">
        <v>1562</v>
      </c>
      <c r="C842" s="288">
        <v>161.76</v>
      </c>
      <c r="D842" s="91" t="s">
        <v>651</v>
      </c>
      <c r="E842" s="90">
        <v>17.234999999999999</v>
      </c>
      <c r="F842" s="91"/>
      <c r="G842" s="91"/>
      <c r="H842" s="91"/>
      <c r="I842" s="92"/>
      <c r="J842" s="91">
        <v>40314197</v>
      </c>
      <c r="K842" s="93" t="s">
        <v>1562</v>
      </c>
      <c r="L842" s="151">
        <f>N842/0.24</f>
        <v>674</v>
      </c>
      <c r="M842" s="91">
        <v>0</v>
      </c>
      <c r="N842" s="288">
        <v>161.76</v>
      </c>
      <c r="O842" s="145">
        <v>13</v>
      </c>
      <c r="P842" s="288">
        <v>3.2</v>
      </c>
      <c r="Q842" s="91">
        <v>661</v>
      </c>
      <c r="R842" s="288">
        <v>158.56</v>
      </c>
      <c r="S842" s="92"/>
      <c r="T842" s="91"/>
      <c r="U842" s="180"/>
      <c r="V842" s="201" t="s">
        <v>4787</v>
      </c>
      <c r="W842" s="130">
        <v>1</v>
      </c>
      <c r="X842" s="93"/>
      <c r="Y842" s="168" t="s">
        <v>4789</v>
      </c>
      <c r="Z842" s="168" t="s">
        <v>4854</v>
      </c>
      <c r="AA842" s="202" t="s">
        <v>4789</v>
      </c>
    </row>
    <row r="843" spans="1:27" ht="24" x14ac:dyDescent="0.3">
      <c r="A843" s="91">
        <v>40314235</v>
      </c>
      <c r="B843" s="93" t="s">
        <v>1564</v>
      </c>
      <c r="C843" s="289">
        <v>289.04255999999998</v>
      </c>
      <c r="D843" s="94" t="s">
        <v>651</v>
      </c>
      <c r="E843" s="94">
        <v>31.23</v>
      </c>
      <c r="F843" s="95"/>
      <c r="G843" s="95"/>
      <c r="H843" s="95"/>
      <c r="I843" s="96"/>
      <c r="J843" s="95">
        <v>28170199</v>
      </c>
      <c r="K843" s="89" t="s">
        <v>1565</v>
      </c>
      <c r="L843" s="95">
        <v>1167</v>
      </c>
      <c r="M843" s="95">
        <v>0</v>
      </c>
      <c r="N843" s="289">
        <v>289.04255999999998</v>
      </c>
      <c r="O843" s="95"/>
      <c r="P843" s="289"/>
      <c r="Q843" s="95"/>
      <c r="R843" s="289"/>
      <c r="S843" s="96"/>
      <c r="T843" s="95"/>
      <c r="U843" s="181"/>
      <c r="V843" s="201" t="s">
        <v>75</v>
      </c>
      <c r="W843" s="130"/>
      <c r="X843" s="93" t="s">
        <v>83</v>
      </c>
      <c r="Y843" s="168" t="s">
        <v>6124</v>
      </c>
      <c r="Z843" s="168" t="s">
        <v>6125</v>
      </c>
      <c r="AA843" s="202" t="s">
        <v>6126</v>
      </c>
    </row>
    <row r="844" spans="1:27" s="116" customFormat="1" x14ac:dyDescent="0.3">
      <c r="A844" s="95">
        <v>40314243</v>
      </c>
      <c r="B844" s="89" t="s">
        <v>1566</v>
      </c>
      <c r="C844" s="289">
        <v>41.610240000000005</v>
      </c>
      <c r="D844" s="94" t="s">
        <v>438</v>
      </c>
      <c r="E844" s="94">
        <v>21.852</v>
      </c>
      <c r="F844" s="95"/>
      <c r="G844" s="95"/>
      <c r="H844" s="95"/>
      <c r="I844" s="96"/>
      <c r="J844" s="88">
        <v>28170016</v>
      </c>
      <c r="K844" s="89" t="s">
        <v>1567</v>
      </c>
      <c r="L844" s="95">
        <v>168</v>
      </c>
      <c r="M844" s="95">
        <v>0</v>
      </c>
      <c r="N844" s="289">
        <v>41.610240000000005</v>
      </c>
      <c r="O844" s="95"/>
      <c r="P844" s="289"/>
      <c r="Q844" s="95"/>
      <c r="R844" s="289"/>
      <c r="S844" s="96"/>
      <c r="T844" s="95"/>
      <c r="U844" s="181"/>
      <c r="V844" s="201" t="s">
        <v>4787</v>
      </c>
      <c r="W844" s="130">
        <v>1</v>
      </c>
      <c r="X844" s="93"/>
      <c r="Y844" s="168" t="s">
        <v>4789</v>
      </c>
      <c r="Z844" s="168" t="s">
        <v>4854</v>
      </c>
      <c r="AA844" s="202" t="s">
        <v>4789</v>
      </c>
    </row>
    <row r="845" spans="1:27" x14ac:dyDescent="0.3">
      <c r="A845" s="95">
        <v>40314251</v>
      </c>
      <c r="B845" s="89" t="s">
        <v>1568</v>
      </c>
      <c r="C845" s="288">
        <v>290.52</v>
      </c>
      <c r="D845" s="90" t="s">
        <v>651</v>
      </c>
      <c r="E845" s="90">
        <v>31.23</v>
      </c>
      <c r="F845" s="91"/>
      <c r="G845" s="91"/>
      <c r="H845" s="91"/>
      <c r="I845" s="92"/>
      <c r="J845" s="91">
        <v>40314251</v>
      </c>
      <c r="K845" s="93" t="s">
        <v>1568</v>
      </c>
      <c r="L845" s="91">
        <f>O845+Q845</f>
        <v>1210</v>
      </c>
      <c r="M845" s="91">
        <v>0</v>
      </c>
      <c r="N845" s="288">
        <v>290.52</v>
      </c>
      <c r="O845" s="91">
        <v>13</v>
      </c>
      <c r="P845" s="288">
        <v>3.2</v>
      </c>
      <c r="Q845" s="91">
        <v>1197</v>
      </c>
      <c r="R845" s="288">
        <v>287.32</v>
      </c>
      <c r="S845" s="92"/>
      <c r="T845" s="91"/>
      <c r="U845" s="180"/>
      <c r="V845" s="201" t="s">
        <v>4787</v>
      </c>
      <c r="W845" s="130">
        <v>1</v>
      </c>
      <c r="X845" s="93"/>
      <c r="Y845" s="168" t="s">
        <v>4845</v>
      </c>
      <c r="Z845" s="168" t="s">
        <v>4854</v>
      </c>
      <c r="AA845" s="202" t="s">
        <v>4845</v>
      </c>
    </row>
    <row r="846" spans="1:27" ht="36" x14ac:dyDescent="0.3">
      <c r="A846" s="185">
        <v>40314260</v>
      </c>
      <c r="B846" s="186" t="s">
        <v>1569</v>
      </c>
      <c r="C846" s="289">
        <v>100.08</v>
      </c>
      <c r="D846" s="94" t="s">
        <v>438</v>
      </c>
      <c r="E846" s="94">
        <v>10.701000000000001</v>
      </c>
      <c r="F846" s="95"/>
      <c r="G846" s="95"/>
      <c r="H846" s="95"/>
      <c r="I846" s="96"/>
      <c r="J846" s="95">
        <v>40314260</v>
      </c>
      <c r="K846" s="89" t="s">
        <v>1570</v>
      </c>
      <c r="L846" s="95">
        <v>417</v>
      </c>
      <c r="M846" s="95">
        <v>0</v>
      </c>
      <c r="N846" s="289">
        <v>100.08</v>
      </c>
      <c r="O846" s="95">
        <v>7</v>
      </c>
      <c r="P846" s="289">
        <v>1.68</v>
      </c>
      <c r="Q846" s="95">
        <v>410</v>
      </c>
      <c r="R846" s="289">
        <v>98.4</v>
      </c>
      <c r="S846" s="96"/>
      <c r="T846" s="95"/>
      <c r="U846" s="181"/>
      <c r="V846" s="201" t="s">
        <v>75</v>
      </c>
      <c r="W846" s="130"/>
      <c r="X846" s="93" t="s">
        <v>83</v>
      </c>
      <c r="Y846" s="168" t="s">
        <v>6124</v>
      </c>
      <c r="Z846" s="168" t="s">
        <v>6125</v>
      </c>
      <c r="AA846" s="202" t="s">
        <v>6126</v>
      </c>
    </row>
    <row r="847" spans="1:27" x14ac:dyDescent="0.3">
      <c r="A847" s="91">
        <v>40314278</v>
      </c>
      <c r="B847" s="93" t="s">
        <v>1571</v>
      </c>
      <c r="C847" s="289">
        <v>140.43455999999998</v>
      </c>
      <c r="D847" s="94" t="s">
        <v>438</v>
      </c>
      <c r="E847" s="94">
        <v>10.701000000000001</v>
      </c>
      <c r="F847" s="95"/>
      <c r="G847" s="95"/>
      <c r="H847" s="95"/>
      <c r="I847" s="96"/>
      <c r="J847" s="95">
        <v>28170105</v>
      </c>
      <c r="K847" s="89" t="s">
        <v>1572</v>
      </c>
      <c r="L847" s="95">
        <v>567</v>
      </c>
      <c r="M847" s="95">
        <v>0</v>
      </c>
      <c r="N847" s="289">
        <v>140.43455999999998</v>
      </c>
      <c r="O847" s="95"/>
      <c r="P847" s="289"/>
      <c r="Q847" s="95"/>
      <c r="R847" s="289"/>
      <c r="S847" s="96"/>
      <c r="T847" s="95"/>
      <c r="U847" s="181"/>
      <c r="V847" s="201" t="s">
        <v>4787</v>
      </c>
      <c r="W847" s="130">
        <v>1</v>
      </c>
      <c r="X847" s="93"/>
      <c r="Y847" s="168" t="s">
        <v>4789</v>
      </c>
      <c r="Z847" s="168" t="s">
        <v>4854</v>
      </c>
      <c r="AA847" s="202" t="s">
        <v>4789</v>
      </c>
    </row>
    <row r="848" spans="1:27" ht="24" x14ac:dyDescent="0.3">
      <c r="A848" s="95">
        <v>40314286</v>
      </c>
      <c r="B848" s="89" t="s">
        <v>1573</v>
      </c>
      <c r="C848" s="289">
        <v>100.05</v>
      </c>
      <c r="D848" s="94" t="s">
        <v>438</v>
      </c>
      <c r="E848" s="94">
        <v>10.701000000000001</v>
      </c>
      <c r="F848" s="95"/>
      <c r="G848" s="95"/>
      <c r="H848" s="95"/>
      <c r="I848" s="96"/>
      <c r="J848" s="95">
        <v>40314286</v>
      </c>
      <c r="K848" s="89" t="s">
        <v>1574</v>
      </c>
      <c r="L848" s="95">
        <f>SUM(O848,Q848)</f>
        <v>416.87</v>
      </c>
      <c r="M848" s="95">
        <v>0</v>
      </c>
      <c r="N848" s="289">
        <v>100.05</v>
      </c>
      <c r="O848" s="95">
        <v>6.67</v>
      </c>
      <c r="P848" s="289">
        <v>1.6</v>
      </c>
      <c r="Q848" s="95">
        <v>410.2</v>
      </c>
      <c r="R848" s="289">
        <v>98.45</v>
      </c>
      <c r="S848" s="96"/>
      <c r="T848" s="95"/>
      <c r="U848" s="181"/>
      <c r="V848" s="201" t="s">
        <v>75</v>
      </c>
      <c r="W848" s="130"/>
      <c r="X848" s="93" t="s">
        <v>83</v>
      </c>
      <c r="Y848" s="168" t="s">
        <v>6124</v>
      </c>
      <c r="Z848" s="168" t="s">
        <v>6125</v>
      </c>
      <c r="AA848" s="202" t="s">
        <v>6126</v>
      </c>
    </row>
    <row r="849" spans="1:27" ht="36" x14ac:dyDescent="0.3">
      <c r="A849" s="95">
        <v>40314294</v>
      </c>
      <c r="B849" s="89" t="s">
        <v>1575</v>
      </c>
      <c r="C849" s="289">
        <v>290.64</v>
      </c>
      <c r="D849" s="94" t="s">
        <v>651</v>
      </c>
      <c r="E849" s="94">
        <v>31.23</v>
      </c>
      <c r="F849" s="95"/>
      <c r="G849" s="95"/>
      <c r="H849" s="95"/>
      <c r="I849" s="96"/>
      <c r="J849" s="95">
        <v>40314294</v>
      </c>
      <c r="K849" s="89" t="s">
        <v>1576</v>
      </c>
      <c r="L849" s="95">
        <v>1211</v>
      </c>
      <c r="M849" s="95">
        <v>0</v>
      </c>
      <c r="N849" s="289">
        <v>290.64</v>
      </c>
      <c r="O849" s="95">
        <v>13</v>
      </c>
      <c r="P849" s="289">
        <v>3.12</v>
      </c>
      <c r="Q849" s="95">
        <v>1198</v>
      </c>
      <c r="R849" s="289">
        <v>287.52</v>
      </c>
      <c r="S849" s="96"/>
      <c r="T849" s="95"/>
      <c r="U849" s="181"/>
      <c r="V849" s="201" t="s">
        <v>75</v>
      </c>
      <c r="W849" s="130"/>
      <c r="X849" s="93" t="s">
        <v>83</v>
      </c>
      <c r="Y849" s="168" t="s">
        <v>6124</v>
      </c>
      <c r="Z849" s="168" t="s">
        <v>6125</v>
      </c>
      <c r="AA849" s="202" t="s">
        <v>6126</v>
      </c>
    </row>
    <row r="850" spans="1:27" x14ac:dyDescent="0.3">
      <c r="A850" s="185">
        <v>40314359</v>
      </c>
      <c r="B850" s="186" t="s">
        <v>1577</v>
      </c>
      <c r="C850" s="289">
        <v>147.6</v>
      </c>
      <c r="D850" s="94" t="s">
        <v>6</v>
      </c>
      <c r="E850" s="94">
        <v>15.343999999999999</v>
      </c>
      <c r="F850" s="95"/>
      <c r="G850" s="95"/>
      <c r="H850" s="95"/>
      <c r="I850" s="96"/>
      <c r="J850" s="95">
        <v>40314359</v>
      </c>
      <c r="K850" s="89" t="s">
        <v>1577</v>
      </c>
      <c r="L850" s="95">
        <v>615</v>
      </c>
      <c r="M850" s="95"/>
      <c r="N850" s="289">
        <v>147.6</v>
      </c>
      <c r="O850" s="95">
        <v>27</v>
      </c>
      <c r="P850" s="289">
        <v>6.48</v>
      </c>
      <c r="Q850" s="95">
        <v>588</v>
      </c>
      <c r="R850" s="289">
        <v>141.12</v>
      </c>
      <c r="S850" s="96"/>
      <c r="T850" s="95"/>
      <c r="U850" s="181"/>
      <c r="V850" s="201" t="s">
        <v>75</v>
      </c>
      <c r="W850" s="130"/>
      <c r="X850" s="93" t="s">
        <v>200</v>
      </c>
      <c r="Y850" s="168" t="s">
        <v>6124</v>
      </c>
      <c r="Z850" s="168" t="s">
        <v>6125</v>
      </c>
      <c r="AA850" s="202" t="s">
        <v>6126</v>
      </c>
    </row>
    <row r="851" spans="1:27" ht="24" x14ac:dyDescent="0.3">
      <c r="A851" s="91">
        <v>40314413</v>
      </c>
      <c r="B851" s="93" t="s">
        <v>1578</v>
      </c>
      <c r="C851" s="289">
        <v>595.4</v>
      </c>
      <c r="D851" s="94" t="s">
        <v>708</v>
      </c>
      <c r="E851" s="94">
        <v>64.37</v>
      </c>
      <c r="F851" s="95"/>
      <c r="G851" s="95"/>
      <c r="H851" s="95"/>
      <c r="I851" s="96"/>
      <c r="J851" s="95">
        <v>40314413</v>
      </c>
      <c r="K851" s="89" t="s">
        <v>1579</v>
      </c>
      <c r="L851" s="95">
        <v>2480</v>
      </c>
      <c r="M851" s="95"/>
      <c r="N851" s="289">
        <v>595.4</v>
      </c>
      <c r="O851" s="95">
        <v>13</v>
      </c>
      <c r="P851" s="289">
        <v>3.2</v>
      </c>
      <c r="Q851" s="95">
        <v>2467</v>
      </c>
      <c r="R851" s="289">
        <v>592.20000000000005</v>
      </c>
      <c r="S851" s="96"/>
      <c r="T851" s="95"/>
      <c r="U851" s="181"/>
      <c r="V851" s="201" t="s">
        <v>75</v>
      </c>
      <c r="W851" s="130"/>
      <c r="X851" s="93" t="s">
        <v>83</v>
      </c>
      <c r="Y851" s="168" t="s">
        <v>6124</v>
      </c>
      <c r="Z851" s="168" t="s">
        <v>6125</v>
      </c>
      <c r="AA851" s="202" t="s">
        <v>6126</v>
      </c>
    </row>
    <row r="852" spans="1:27" s="116" customFormat="1" ht="24" x14ac:dyDescent="0.3">
      <c r="A852" s="130">
        <v>40314430</v>
      </c>
      <c r="B852" s="126" t="s">
        <v>6067</v>
      </c>
      <c r="C852" s="129">
        <v>154.57</v>
      </c>
      <c r="D852" s="90" t="s">
        <v>6229</v>
      </c>
      <c r="E852" s="90">
        <v>16.452999999999999</v>
      </c>
      <c r="F852" s="129"/>
      <c r="G852" s="129"/>
      <c r="H852" s="129"/>
      <c r="I852" s="129"/>
      <c r="J852" s="129">
        <v>40314430</v>
      </c>
      <c r="K852" s="126" t="s">
        <v>4792</v>
      </c>
      <c r="L852" s="129"/>
      <c r="M852" s="129"/>
      <c r="N852" s="336">
        <v>154.57</v>
      </c>
      <c r="O852" s="129">
        <v>13</v>
      </c>
      <c r="P852" s="336">
        <v>3.2</v>
      </c>
      <c r="Q852" s="129">
        <v>631</v>
      </c>
      <c r="R852" s="336">
        <v>151.37</v>
      </c>
      <c r="S852" s="129"/>
      <c r="T852" s="129"/>
      <c r="U852" s="337"/>
      <c r="V852" s="201" t="s">
        <v>75</v>
      </c>
      <c r="W852" s="130"/>
      <c r="X852" s="93" t="s">
        <v>83</v>
      </c>
      <c r="Y852" s="130" t="s">
        <v>6142</v>
      </c>
      <c r="Z852" s="130" t="s">
        <v>6140</v>
      </c>
      <c r="AA852" s="338" t="s">
        <v>6141</v>
      </c>
    </row>
    <row r="853" spans="1:27" x14ac:dyDescent="0.3">
      <c r="A853" s="95">
        <v>40314448</v>
      </c>
      <c r="B853" s="89" t="s">
        <v>1581</v>
      </c>
      <c r="C853" s="289">
        <v>72.322559999999996</v>
      </c>
      <c r="D853" s="94"/>
      <c r="E853" s="94"/>
      <c r="F853" s="95"/>
      <c r="G853" s="95"/>
      <c r="H853" s="95"/>
      <c r="I853" s="96"/>
      <c r="J853" s="95">
        <v>28062213</v>
      </c>
      <c r="K853" s="89" t="s">
        <v>1557</v>
      </c>
      <c r="L853" s="95">
        <v>292</v>
      </c>
      <c r="M853" s="95">
        <v>0</v>
      </c>
      <c r="N853" s="289">
        <v>72.322559999999996</v>
      </c>
      <c r="O853" s="95"/>
      <c r="P853" s="289"/>
      <c r="Q853" s="95"/>
      <c r="R853" s="289"/>
      <c r="S853" s="96"/>
      <c r="T853" s="95"/>
      <c r="U853" s="181"/>
      <c r="V853" s="201" t="s">
        <v>75</v>
      </c>
      <c r="W853" s="130"/>
      <c r="X853" s="93" t="s">
        <v>200</v>
      </c>
      <c r="Y853" s="168" t="s">
        <v>6124</v>
      </c>
      <c r="Z853" s="168" t="s">
        <v>6125</v>
      </c>
      <c r="AA853" s="202" t="s">
        <v>6126</v>
      </c>
    </row>
    <row r="854" spans="1:27" ht="24" x14ac:dyDescent="0.3">
      <c r="A854" s="91">
        <v>40314502</v>
      </c>
      <c r="B854" s="93" t="s">
        <v>1582</v>
      </c>
      <c r="C854" s="289">
        <v>132.09517440000002</v>
      </c>
      <c r="D854" s="94"/>
      <c r="E854" s="94"/>
      <c r="F854" s="95"/>
      <c r="G854" s="95"/>
      <c r="H854" s="95"/>
      <c r="I854" s="96"/>
      <c r="J854" s="95">
        <v>28170113</v>
      </c>
      <c r="K854" s="89" t="s">
        <v>1583</v>
      </c>
      <c r="L854" s="95">
        <v>533.33000000000004</v>
      </c>
      <c r="M854" s="95"/>
      <c r="N854" s="289">
        <v>132.09517440000002</v>
      </c>
      <c r="O854" s="95" t="s">
        <v>59</v>
      </c>
      <c r="P854" s="289"/>
      <c r="Q854" s="95"/>
      <c r="R854" s="289"/>
      <c r="S854" s="96"/>
      <c r="T854" s="95"/>
      <c r="U854" s="181"/>
      <c r="V854" s="201" t="s">
        <v>75</v>
      </c>
      <c r="W854" s="130"/>
      <c r="X854" s="93" t="s">
        <v>83</v>
      </c>
      <c r="Y854" s="168" t="s">
        <v>6124</v>
      </c>
      <c r="Z854" s="168" t="s">
        <v>6125</v>
      </c>
      <c r="AA854" s="202" t="s">
        <v>6126</v>
      </c>
    </row>
    <row r="855" spans="1:27" x14ac:dyDescent="0.3">
      <c r="A855" s="91">
        <v>40314537</v>
      </c>
      <c r="B855" s="93" t="s">
        <v>1584</v>
      </c>
      <c r="C855" s="289">
        <v>47.554560000000002</v>
      </c>
      <c r="D855" s="94" t="s">
        <v>651</v>
      </c>
      <c r="E855" s="94">
        <v>35.951000000000001</v>
      </c>
      <c r="F855" s="95"/>
      <c r="G855" s="95"/>
      <c r="H855" s="95"/>
      <c r="I855" s="96"/>
      <c r="J855" s="95">
        <v>28100697</v>
      </c>
      <c r="K855" s="89" t="s">
        <v>1585</v>
      </c>
      <c r="L855" s="95">
        <v>192</v>
      </c>
      <c r="M855" s="95">
        <v>0</v>
      </c>
      <c r="N855" s="289">
        <v>47.554560000000002</v>
      </c>
      <c r="O855" s="95"/>
      <c r="P855" s="289"/>
      <c r="Q855" s="95"/>
      <c r="R855" s="289"/>
      <c r="S855" s="96"/>
      <c r="T855" s="95"/>
      <c r="U855" s="181"/>
      <c r="V855" s="201" t="s">
        <v>4787</v>
      </c>
      <c r="W855" s="130">
        <v>1</v>
      </c>
      <c r="X855" s="93"/>
      <c r="Y855" s="168" t="s">
        <v>4789</v>
      </c>
      <c r="Z855" s="168" t="s">
        <v>4854</v>
      </c>
      <c r="AA855" s="202" t="s">
        <v>4789</v>
      </c>
    </row>
    <row r="856" spans="1:27" x14ac:dyDescent="0.3">
      <c r="A856" s="95">
        <v>40314545</v>
      </c>
      <c r="B856" s="89" t="s">
        <v>1586</v>
      </c>
      <c r="C856" s="289">
        <v>256.33999999999997</v>
      </c>
      <c r="D856" s="94" t="s">
        <v>888</v>
      </c>
      <c r="E856" s="94">
        <v>27.689</v>
      </c>
      <c r="F856" s="95"/>
      <c r="G856" s="95"/>
      <c r="H856" s="95"/>
      <c r="I856" s="96"/>
      <c r="J856" s="95">
        <v>40314545</v>
      </c>
      <c r="K856" s="89" t="s">
        <v>1586</v>
      </c>
      <c r="L856" s="95">
        <v>1068</v>
      </c>
      <c r="M856" s="95"/>
      <c r="N856" s="289">
        <v>256.33999999999997</v>
      </c>
      <c r="O856" s="95">
        <v>7</v>
      </c>
      <c r="P856" s="289">
        <v>1.6</v>
      </c>
      <c r="Q856" s="95">
        <v>1061</v>
      </c>
      <c r="R856" s="289">
        <v>254.74</v>
      </c>
      <c r="S856" s="96"/>
      <c r="T856" s="95"/>
      <c r="U856" s="181"/>
      <c r="V856" s="201" t="s">
        <v>75</v>
      </c>
      <c r="W856" s="130"/>
      <c r="X856" s="93" t="s">
        <v>709</v>
      </c>
      <c r="Y856" s="168" t="s">
        <v>6124</v>
      </c>
      <c r="Z856" s="168" t="s">
        <v>6125</v>
      </c>
      <c r="AA856" s="202" t="s">
        <v>6126</v>
      </c>
    </row>
    <row r="857" spans="1:27" ht="24" x14ac:dyDescent="0.3">
      <c r="A857" s="185">
        <v>40314561</v>
      </c>
      <c r="B857" s="186" t="s">
        <v>6179</v>
      </c>
      <c r="C857" s="288">
        <v>250</v>
      </c>
      <c r="D857" s="90"/>
      <c r="E857" s="90"/>
      <c r="F857" s="91"/>
      <c r="G857" s="91"/>
      <c r="H857" s="91"/>
      <c r="I857" s="92"/>
      <c r="J857" s="91">
        <v>40314561</v>
      </c>
      <c r="K857" s="93" t="s">
        <v>6180</v>
      </c>
      <c r="L857" s="91"/>
      <c r="M857" s="91"/>
      <c r="N857" s="288">
        <v>250</v>
      </c>
      <c r="O857" s="91"/>
      <c r="P857" s="288"/>
      <c r="Q857" s="91"/>
      <c r="R857" s="288"/>
      <c r="S857" s="92"/>
      <c r="T857" s="91"/>
      <c r="U857" s="180"/>
      <c r="V857" s="201" t="s">
        <v>75</v>
      </c>
      <c r="W857" s="130"/>
      <c r="X857" s="93" t="s">
        <v>83</v>
      </c>
      <c r="Y857" s="168" t="s">
        <v>6134</v>
      </c>
      <c r="Z857" s="168" t="s">
        <v>6135</v>
      </c>
      <c r="AA857" s="202" t="s">
        <v>6143</v>
      </c>
    </row>
    <row r="858" spans="1:27" s="116" customFormat="1" ht="24" x14ac:dyDescent="0.3">
      <c r="A858" s="95">
        <v>40316017</v>
      </c>
      <c r="B858" s="89" t="s">
        <v>1587</v>
      </c>
      <c r="C858" s="289">
        <v>27.6</v>
      </c>
      <c r="D858" s="94" t="s">
        <v>430</v>
      </c>
      <c r="E858" s="94">
        <v>3</v>
      </c>
      <c r="F858" s="95"/>
      <c r="G858" s="95"/>
      <c r="H858" s="95"/>
      <c r="I858" s="96"/>
      <c r="J858" s="95">
        <v>40316017</v>
      </c>
      <c r="K858" s="89" t="s">
        <v>1587</v>
      </c>
      <c r="L858" s="95">
        <v>115</v>
      </c>
      <c r="M858" s="95">
        <v>0</v>
      </c>
      <c r="N858" s="289">
        <v>27.6</v>
      </c>
      <c r="O858" s="95">
        <v>0.3</v>
      </c>
      <c r="P858" s="289">
        <v>7.0000000000000007E-2</v>
      </c>
      <c r="Q858" s="95">
        <v>114.7</v>
      </c>
      <c r="R858" s="289">
        <v>27.53</v>
      </c>
      <c r="S858" s="96"/>
      <c r="T858" s="95"/>
      <c r="U858" s="181"/>
      <c r="V858" s="201" t="s">
        <v>4787</v>
      </c>
      <c r="W858" s="130">
        <v>1</v>
      </c>
      <c r="X858" s="93"/>
      <c r="Y858" s="168" t="s">
        <v>4789</v>
      </c>
      <c r="Z858" s="168" t="s">
        <v>4854</v>
      </c>
      <c r="AA858" s="202" t="s">
        <v>4789</v>
      </c>
    </row>
    <row r="859" spans="1:27" ht="24" x14ac:dyDescent="0.3">
      <c r="A859" s="91">
        <v>40316025</v>
      </c>
      <c r="B859" s="93" t="s">
        <v>1588</v>
      </c>
      <c r="C859" s="289">
        <v>24.768000000000001</v>
      </c>
      <c r="D859" s="94" t="s">
        <v>419</v>
      </c>
      <c r="E859" s="94">
        <v>4</v>
      </c>
      <c r="F859" s="95"/>
      <c r="G859" s="95"/>
      <c r="H859" s="95"/>
      <c r="I859" s="96"/>
      <c r="J859" s="95">
        <v>28050940</v>
      </c>
      <c r="K859" s="89" t="s">
        <v>1589</v>
      </c>
      <c r="L859" s="95">
        <v>100</v>
      </c>
      <c r="M859" s="95">
        <v>0</v>
      </c>
      <c r="N859" s="289">
        <v>24.768000000000001</v>
      </c>
      <c r="O859" s="95"/>
      <c r="P859" s="289"/>
      <c r="Q859" s="95"/>
      <c r="R859" s="289"/>
      <c r="S859" s="96"/>
      <c r="T859" s="95"/>
      <c r="U859" s="181"/>
      <c r="V859" s="201" t="s">
        <v>4787</v>
      </c>
      <c r="W859" s="130">
        <v>1</v>
      </c>
      <c r="X859" s="93"/>
      <c r="Y859" s="168" t="s">
        <v>4789</v>
      </c>
      <c r="Z859" s="168" t="s">
        <v>4854</v>
      </c>
      <c r="AA859" s="202" t="s">
        <v>4789</v>
      </c>
    </row>
    <row r="860" spans="1:27" x14ac:dyDescent="0.3">
      <c r="A860" s="91">
        <v>40316033</v>
      </c>
      <c r="B860" s="93" t="s">
        <v>1590</v>
      </c>
      <c r="C860" s="289">
        <v>24.768000000000001</v>
      </c>
      <c r="D860" s="94" t="s">
        <v>419</v>
      </c>
      <c r="E860" s="94">
        <v>2.33</v>
      </c>
      <c r="F860" s="95"/>
      <c r="G860" s="95"/>
      <c r="H860" s="95"/>
      <c r="I860" s="96"/>
      <c r="J860" s="95">
        <v>28050010</v>
      </c>
      <c r="K860" s="89" t="s">
        <v>1591</v>
      </c>
      <c r="L860" s="95">
        <v>100</v>
      </c>
      <c r="M860" s="95">
        <v>0</v>
      </c>
      <c r="N860" s="289">
        <v>24.768000000000001</v>
      </c>
      <c r="O860" s="95"/>
      <c r="P860" s="289"/>
      <c r="Q860" s="95"/>
      <c r="R860" s="289"/>
      <c r="S860" s="96"/>
      <c r="T860" s="95"/>
      <c r="U860" s="181"/>
      <c r="V860" s="201" t="s">
        <v>4787</v>
      </c>
      <c r="W860" s="130">
        <v>1</v>
      </c>
      <c r="X860" s="93"/>
      <c r="Y860" s="168" t="s">
        <v>4789</v>
      </c>
      <c r="Z860" s="168" t="s">
        <v>4854</v>
      </c>
      <c r="AA860" s="202" t="s">
        <v>4789</v>
      </c>
    </row>
    <row r="861" spans="1:27" ht="24" x14ac:dyDescent="0.3">
      <c r="A861" s="278">
        <v>40316041</v>
      </c>
      <c r="B861" s="279" t="s">
        <v>1592</v>
      </c>
      <c r="C861" s="289">
        <v>52.012799999999999</v>
      </c>
      <c r="D861" s="94" t="s">
        <v>441</v>
      </c>
      <c r="E861" s="94">
        <v>6</v>
      </c>
      <c r="F861" s="95"/>
      <c r="G861" s="95"/>
      <c r="H861" s="95"/>
      <c r="I861" s="96"/>
      <c r="J861" s="95">
        <v>31120016</v>
      </c>
      <c r="K861" s="89" t="s">
        <v>1593</v>
      </c>
      <c r="L861" s="95">
        <v>210</v>
      </c>
      <c r="M861" s="95">
        <v>0</v>
      </c>
      <c r="N861" s="289">
        <v>52.012799999999999</v>
      </c>
      <c r="O861" s="95"/>
      <c r="P861" s="289"/>
      <c r="Q861" s="95"/>
      <c r="R861" s="289"/>
      <c r="S861" s="96"/>
      <c r="T861" s="95"/>
      <c r="U861" s="181"/>
      <c r="V861" s="201" t="s">
        <v>4787</v>
      </c>
      <c r="W861" s="130">
        <v>1</v>
      </c>
      <c r="X861" s="93"/>
      <c r="Y861" s="168" t="s">
        <v>4789</v>
      </c>
      <c r="Z861" s="168" t="s">
        <v>4854</v>
      </c>
      <c r="AA861" s="202" t="s">
        <v>4789</v>
      </c>
    </row>
    <row r="862" spans="1:27" x14ac:dyDescent="0.3">
      <c r="A862" s="95">
        <v>40316050</v>
      </c>
      <c r="B862" s="89" t="s">
        <v>1594</v>
      </c>
      <c r="C862" s="289">
        <v>30.96</v>
      </c>
      <c r="D862" s="94" t="s">
        <v>441</v>
      </c>
      <c r="E862" s="94">
        <v>3.9</v>
      </c>
      <c r="F862" s="95"/>
      <c r="G862" s="95"/>
      <c r="H862" s="95"/>
      <c r="I862" s="96"/>
      <c r="J862" s="95">
        <v>31120024</v>
      </c>
      <c r="K862" s="89" t="s">
        <v>1595</v>
      </c>
      <c r="L862" s="95">
        <v>125</v>
      </c>
      <c r="M862" s="95">
        <v>0</v>
      </c>
      <c r="N862" s="289">
        <v>30.96</v>
      </c>
      <c r="O862" s="95"/>
      <c r="P862" s="289"/>
      <c r="Q862" s="95"/>
      <c r="R862" s="289"/>
      <c r="S862" s="96"/>
      <c r="T862" s="95"/>
      <c r="U862" s="181"/>
      <c r="V862" s="201" t="s">
        <v>4787</v>
      </c>
      <c r="W862" s="130">
        <v>1</v>
      </c>
      <c r="X862" s="93"/>
      <c r="Y862" s="168" t="s">
        <v>4789</v>
      </c>
      <c r="Z862" s="168" t="s">
        <v>4854</v>
      </c>
      <c r="AA862" s="202" t="s">
        <v>4789</v>
      </c>
    </row>
    <row r="863" spans="1:27" x14ac:dyDescent="0.3">
      <c r="A863" s="91">
        <v>40316068</v>
      </c>
      <c r="B863" s="93" t="s">
        <v>1596</v>
      </c>
      <c r="C863" s="289">
        <v>30.96</v>
      </c>
      <c r="D863" s="94" t="s">
        <v>441</v>
      </c>
      <c r="E863" s="94">
        <v>2.8439999999999999</v>
      </c>
      <c r="F863" s="95"/>
      <c r="G863" s="95"/>
      <c r="H863" s="95"/>
      <c r="I863" s="96"/>
      <c r="J863" s="95">
        <v>31120032</v>
      </c>
      <c r="K863" s="89" t="s">
        <v>1597</v>
      </c>
      <c r="L863" s="95">
        <v>125</v>
      </c>
      <c r="M863" s="95">
        <v>0</v>
      </c>
      <c r="N863" s="289">
        <v>30.96</v>
      </c>
      <c r="O863" s="95"/>
      <c r="P863" s="289"/>
      <c r="Q863" s="95"/>
      <c r="R863" s="289"/>
      <c r="S863" s="96"/>
      <c r="T863" s="95"/>
      <c r="U863" s="181"/>
      <c r="V863" s="201" t="s">
        <v>4787</v>
      </c>
      <c r="W863" s="130">
        <v>1</v>
      </c>
      <c r="X863" s="93"/>
      <c r="Y863" s="168" t="s">
        <v>4789</v>
      </c>
      <c r="Z863" s="168" t="s">
        <v>4854</v>
      </c>
      <c r="AA863" s="202" t="s">
        <v>4789</v>
      </c>
    </row>
    <row r="864" spans="1:27" x14ac:dyDescent="0.3">
      <c r="A864" s="91">
        <v>40316076</v>
      </c>
      <c r="B864" s="93" t="s">
        <v>1598</v>
      </c>
      <c r="C864" s="289">
        <v>39.628799999999998</v>
      </c>
      <c r="D864" s="94" t="s">
        <v>441</v>
      </c>
      <c r="E864" s="94">
        <v>4.7919999999999998</v>
      </c>
      <c r="F864" s="95"/>
      <c r="G864" s="95"/>
      <c r="H864" s="95"/>
      <c r="I864" s="96"/>
      <c r="J864" s="95">
        <v>31120040</v>
      </c>
      <c r="K864" s="89" t="s">
        <v>1599</v>
      </c>
      <c r="L864" s="95">
        <v>160</v>
      </c>
      <c r="M864" s="95">
        <v>0</v>
      </c>
      <c r="N864" s="289">
        <v>39.628799999999998</v>
      </c>
      <c r="O864" s="95"/>
      <c r="P864" s="289"/>
      <c r="Q864" s="95"/>
      <c r="R864" s="289"/>
      <c r="S864" s="96"/>
      <c r="T864" s="95"/>
      <c r="U864" s="181"/>
      <c r="V864" s="201" t="s">
        <v>4787</v>
      </c>
      <c r="W864" s="130">
        <v>1</v>
      </c>
      <c r="X864" s="93"/>
      <c r="Y864" s="168" t="s">
        <v>4789</v>
      </c>
      <c r="Z864" s="168" t="s">
        <v>4854</v>
      </c>
      <c r="AA864" s="202" t="s">
        <v>4789</v>
      </c>
    </row>
    <row r="865" spans="1:27" ht="24" x14ac:dyDescent="0.3">
      <c r="A865" s="278">
        <v>40316084</v>
      </c>
      <c r="B865" s="279" t="s">
        <v>1600</v>
      </c>
      <c r="C865" s="289">
        <v>51.517440000000001</v>
      </c>
      <c r="D865" s="94" t="s">
        <v>438</v>
      </c>
      <c r="E865" s="94">
        <v>6.66</v>
      </c>
      <c r="F865" s="95"/>
      <c r="G865" s="95"/>
      <c r="H865" s="95"/>
      <c r="I865" s="96"/>
      <c r="J865" s="95">
        <v>28050975</v>
      </c>
      <c r="K865" s="89" t="s">
        <v>1601</v>
      </c>
      <c r="L865" s="95">
        <v>208</v>
      </c>
      <c r="M865" s="95">
        <v>0</v>
      </c>
      <c r="N865" s="289">
        <v>51.517440000000001</v>
      </c>
      <c r="O865" s="95"/>
      <c r="P865" s="289"/>
      <c r="Q865" s="95"/>
      <c r="R865" s="289"/>
      <c r="S865" s="96"/>
      <c r="T865" s="95"/>
      <c r="U865" s="181"/>
      <c r="V865" s="201" t="s">
        <v>4787</v>
      </c>
      <c r="W865" s="130">
        <v>1</v>
      </c>
      <c r="X865" s="93"/>
      <c r="Y865" s="168" t="s">
        <v>4789</v>
      </c>
      <c r="Z865" s="168" t="s">
        <v>4854</v>
      </c>
      <c r="AA865" s="202" t="s">
        <v>4789</v>
      </c>
    </row>
    <row r="866" spans="1:27" x14ac:dyDescent="0.3">
      <c r="A866" s="95">
        <v>40316092</v>
      </c>
      <c r="B866" s="89" t="s">
        <v>1602</v>
      </c>
      <c r="C866" s="289">
        <v>19.814399999999999</v>
      </c>
      <c r="D866" s="94" t="s">
        <v>441</v>
      </c>
      <c r="E866" s="94">
        <v>2.484</v>
      </c>
      <c r="F866" s="95"/>
      <c r="G866" s="95"/>
      <c r="H866" s="95"/>
      <c r="I866" s="96"/>
      <c r="J866" s="95">
        <v>28061683</v>
      </c>
      <c r="K866" s="89" t="s">
        <v>1603</v>
      </c>
      <c r="L866" s="95">
        <v>80</v>
      </c>
      <c r="M866" s="95">
        <v>0</v>
      </c>
      <c r="N866" s="289">
        <v>19.814399999999999</v>
      </c>
      <c r="O866" s="95"/>
      <c r="P866" s="289"/>
      <c r="Q866" s="95"/>
      <c r="R866" s="289"/>
      <c r="S866" s="96"/>
      <c r="T866" s="95"/>
      <c r="U866" s="181"/>
      <c r="V866" s="201" t="s">
        <v>4787</v>
      </c>
      <c r="W866" s="130">
        <v>1</v>
      </c>
      <c r="X866" s="93"/>
      <c r="Y866" s="168" t="s">
        <v>4789</v>
      </c>
      <c r="Z866" s="168" t="s">
        <v>4854</v>
      </c>
      <c r="AA866" s="202" t="s">
        <v>4789</v>
      </c>
    </row>
    <row r="867" spans="1:27" ht="24" x14ac:dyDescent="0.3">
      <c r="A867" s="91">
        <v>40316106</v>
      </c>
      <c r="B867" s="93" t="s">
        <v>1604</v>
      </c>
      <c r="C867" s="289">
        <v>26.006399999999999</v>
      </c>
      <c r="D867" s="94" t="s">
        <v>441</v>
      </c>
      <c r="E867" s="94">
        <v>3.9</v>
      </c>
      <c r="F867" s="95"/>
      <c r="G867" s="95"/>
      <c r="H867" s="95"/>
      <c r="I867" s="96"/>
      <c r="J867" s="95">
        <v>31120474</v>
      </c>
      <c r="K867" s="89" t="s">
        <v>1605</v>
      </c>
      <c r="L867" s="95">
        <v>105</v>
      </c>
      <c r="M867" s="95">
        <v>0</v>
      </c>
      <c r="N867" s="289">
        <v>26.006399999999999</v>
      </c>
      <c r="O867" s="95"/>
      <c r="P867" s="289"/>
      <c r="Q867" s="95"/>
      <c r="R867" s="289"/>
      <c r="S867" s="96"/>
      <c r="T867" s="95"/>
      <c r="U867" s="181"/>
      <c r="V867" s="201" t="s">
        <v>4787</v>
      </c>
      <c r="W867" s="130">
        <v>1</v>
      </c>
      <c r="X867" s="93"/>
      <c r="Y867" s="168" t="s">
        <v>4789</v>
      </c>
      <c r="Z867" s="168" t="s">
        <v>4854</v>
      </c>
      <c r="AA867" s="202" t="s">
        <v>4789</v>
      </c>
    </row>
    <row r="868" spans="1:27" x14ac:dyDescent="0.3">
      <c r="A868" s="91">
        <v>40316114</v>
      </c>
      <c r="B868" s="93" t="s">
        <v>1606</v>
      </c>
      <c r="C868" s="289">
        <v>17.337600000000002</v>
      </c>
      <c r="D868" s="94" t="s">
        <v>441</v>
      </c>
      <c r="E868" s="94">
        <v>2.6</v>
      </c>
      <c r="F868" s="95"/>
      <c r="G868" s="95"/>
      <c r="H868" s="95"/>
      <c r="I868" s="96"/>
      <c r="J868" s="95">
        <v>28060210</v>
      </c>
      <c r="K868" s="89" t="s">
        <v>1607</v>
      </c>
      <c r="L868" s="95">
        <v>70</v>
      </c>
      <c r="M868" s="95">
        <v>0</v>
      </c>
      <c r="N868" s="289">
        <v>17.337600000000002</v>
      </c>
      <c r="O868" s="95"/>
      <c r="P868" s="289"/>
      <c r="Q868" s="95"/>
      <c r="R868" s="289"/>
      <c r="S868" s="96"/>
      <c r="T868" s="95"/>
      <c r="U868" s="181"/>
      <c r="V868" s="201" t="s">
        <v>4787</v>
      </c>
      <c r="W868" s="130">
        <v>1</v>
      </c>
      <c r="X868" s="93"/>
      <c r="Y868" s="168" t="s">
        <v>4789</v>
      </c>
      <c r="Z868" s="168" t="s">
        <v>4854</v>
      </c>
      <c r="AA868" s="202" t="s">
        <v>4789</v>
      </c>
    </row>
    <row r="869" spans="1:27" ht="24" x14ac:dyDescent="0.3">
      <c r="A869" s="278">
        <v>40316122</v>
      </c>
      <c r="B869" s="279" t="s">
        <v>1608</v>
      </c>
      <c r="C869" s="289">
        <v>47.059200000000004</v>
      </c>
      <c r="D869" s="94" t="s">
        <v>419</v>
      </c>
      <c r="E869" s="94">
        <v>3.294</v>
      </c>
      <c r="F869" s="95"/>
      <c r="G869" s="95"/>
      <c r="H869" s="95"/>
      <c r="I869" s="96"/>
      <c r="J869" s="95">
        <v>31120067</v>
      </c>
      <c r="K869" s="89" t="s">
        <v>1609</v>
      </c>
      <c r="L869" s="95">
        <v>190</v>
      </c>
      <c r="M869" s="95">
        <v>0</v>
      </c>
      <c r="N869" s="289">
        <v>47.059200000000004</v>
      </c>
      <c r="O869" s="95"/>
      <c r="P869" s="289"/>
      <c r="Q869" s="95"/>
      <c r="R869" s="289"/>
      <c r="S869" s="96"/>
      <c r="T869" s="95"/>
      <c r="U869" s="181"/>
      <c r="V869" s="201" t="s">
        <v>4787</v>
      </c>
      <c r="W869" s="130">
        <v>1</v>
      </c>
      <c r="X869" s="93"/>
      <c r="Y869" s="168" t="s">
        <v>4789</v>
      </c>
      <c r="Z869" s="168" t="s">
        <v>4854</v>
      </c>
      <c r="AA869" s="202" t="s">
        <v>4789</v>
      </c>
    </row>
    <row r="870" spans="1:27" ht="24" x14ac:dyDescent="0.3">
      <c r="A870" s="95">
        <v>40316130</v>
      </c>
      <c r="B870" s="89" t="s">
        <v>1610</v>
      </c>
      <c r="C870" s="289">
        <v>51.269759999999998</v>
      </c>
      <c r="D870" s="94" t="s">
        <v>441</v>
      </c>
      <c r="E870" s="94">
        <v>3.16</v>
      </c>
      <c r="F870" s="95"/>
      <c r="G870" s="95"/>
      <c r="H870" s="95"/>
      <c r="I870" s="96"/>
      <c r="J870" s="95">
        <v>28062515</v>
      </c>
      <c r="K870" s="89" t="s">
        <v>1611</v>
      </c>
      <c r="L870" s="95">
        <v>207</v>
      </c>
      <c r="M870" s="95">
        <v>0</v>
      </c>
      <c r="N870" s="289">
        <v>51.269759999999998</v>
      </c>
      <c r="O870" s="95"/>
      <c r="P870" s="289"/>
      <c r="Q870" s="95"/>
      <c r="R870" s="289"/>
      <c r="S870" s="96"/>
      <c r="T870" s="95"/>
      <c r="U870" s="181"/>
      <c r="V870" s="201" t="s">
        <v>4787</v>
      </c>
      <c r="W870" s="130">
        <v>1</v>
      </c>
      <c r="X870" s="93"/>
      <c r="Y870" s="168" t="s">
        <v>4789</v>
      </c>
      <c r="Z870" s="168" t="s">
        <v>4854</v>
      </c>
      <c r="AA870" s="202" t="s">
        <v>4789</v>
      </c>
    </row>
    <row r="871" spans="1:27" ht="24" x14ac:dyDescent="0.3">
      <c r="A871" s="91">
        <v>40316149</v>
      </c>
      <c r="B871" s="93" t="s">
        <v>1612</v>
      </c>
      <c r="C871" s="289">
        <v>37.152000000000001</v>
      </c>
      <c r="D871" s="94" t="s">
        <v>441</v>
      </c>
      <c r="E871" s="94">
        <v>2.4300000000000002</v>
      </c>
      <c r="F871" s="95"/>
      <c r="G871" s="95"/>
      <c r="H871" s="95"/>
      <c r="I871" s="96"/>
      <c r="J871" s="95">
        <v>28061624</v>
      </c>
      <c r="K871" s="89" t="s">
        <v>1613</v>
      </c>
      <c r="L871" s="95">
        <v>150</v>
      </c>
      <c r="M871" s="95">
        <v>0</v>
      </c>
      <c r="N871" s="289">
        <v>37.152000000000001</v>
      </c>
      <c r="O871" s="95"/>
      <c r="P871" s="289"/>
      <c r="Q871" s="95"/>
      <c r="R871" s="289"/>
      <c r="S871" s="96"/>
      <c r="T871" s="95"/>
      <c r="U871" s="181"/>
      <c r="V871" s="201" t="s">
        <v>4787</v>
      </c>
      <c r="W871" s="130">
        <v>1</v>
      </c>
      <c r="X871" s="93"/>
      <c r="Y871" s="168" t="s">
        <v>4789</v>
      </c>
      <c r="Z871" s="168" t="s">
        <v>4854</v>
      </c>
      <c r="AA871" s="202" t="s">
        <v>4789</v>
      </c>
    </row>
    <row r="872" spans="1:27" x14ac:dyDescent="0.3">
      <c r="A872" s="91">
        <v>40316157</v>
      </c>
      <c r="B872" s="93" t="s">
        <v>1614</v>
      </c>
      <c r="C872" s="289">
        <v>29.04</v>
      </c>
      <c r="D872" s="94" t="s">
        <v>441</v>
      </c>
      <c r="E872" s="94">
        <v>3.13</v>
      </c>
      <c r="F872" s="95"/>
      <c r="G872" s="95"/>
      <c r="H872" s="95"/>
      <c r="I872" s="96"/>
      <c r="J872" s="95">
        <v>40316157</v>
      </c>
      <c r="K872" s="89" t="s">
        <v>1614</v>
      </c>
      <c r="L872" s="95">
        <f>N872/0.24</f>
        <v>121</v>
      </c>
      <c r="M872" s="95">
        <v>0</v>
      </c>
      <c r="N872" s="289">
        <v>29.04</v>
      </c>
      <c r="O872" s="95">
        <v>1</v>
      </c>
      <c r="P872" s="289">
        <v>0.24</v>
      </c>
      <c r="Q872" s="95">
        <v>120</v>
      </c>
      <c r="R872" s="289">
        <v>28.8</v>
      </c>
      <c r="S872" s="96"/>
      <c r="T872" s="95"/>
      <c r="U872" s="181"/>
      <c r="V872" s="201" t="s">
        <v>4787</v>
      </c>
      <c r="W872" s="130">
        <v>1</v>
      </c>
      <c r="X872" s="93"/>
      <c r="Y872" s="168" t="s">
        <v>4789</v>
      </c>
      <c r="Z872" s="168" t="s">
        <v>4854</v>
      </c>
      <c r="AA872" s="202" t="s">
        <v>4789</v>
      </c>
    </row>
    <row r="873" spans="1:27" x14ac:dyDescent="0.3">
      <c r="A873" s="278">
        <v>40316165</v>
      </c>
      <c r="B873" s="279" t="s">
        <v>1615</v>
      </c>
      <c r="C873" s="289">
        <v>55.728000000000002</v>
      </c>
      <c r="D873" s="94" t="s">
        <v>419</v>
      </c>
      <c r="E873" s="94">
        <v>6.93</v>
      </c>
      <c r="F873" s="95"/>
      <c r="G873" s="95"/>
      <c r="H873" s="95"/>
      <c r="I873" s="96"/>
      <c r="J873" s="95">
        <v>31120075</v>
      </c>
      <c r="K873" s="89" t="s">
        <v>1616</v>
      </c>
      <c r="L873" s="95">
        <v>225</v>
      </c>
      <c r="M873" s="95">
        <v>0</v>
      </c>
      <c r="N873" s="289">
        <v>55.728000000000002</v>
      </c>
      <c r="O873" s="95"/>
      <c r="P873" s="289"/>
      <c r="Q873" s="95"/>
      <c r="R873" s="289"/>
      <c r="S873" s="96"/>
      <c r="T873" s="95"/>
      <c r="U873" s="181"/>
      <c r="V873" s="201" t="s">
        <v>4787</v>
      </c>
      <c r="W873" s="130">
        <v>1</v>
      </c>
      <c r="X873" s="93"/>
      <c r="Y873" s="168" t="s">
        <v>4789</v>
      </c>
      <c r="Z873" s="168" t="s">
        <v>4854</v>
      </c>
      <c r="AA873" s="202" t="s">
        <v>4789</v>
      </c>
    </row>
    <row r="874" spans="1:27" x14ac:dyDescent="0.3">
      <c r="A874" s="95">
        <v>40316173</v>
      </c>
      <c r="B874" s="89" t="s">
        <v>1617</v>
      </c>
      <c r="C874" s="289">
        <v>24.768000000000001</v>
      </c>
      <c r="D874" s="94" t="s">
        <v>419</v>
      </c>
      <c r="E874" s="94">
        <v>1.96</v>
      </c>
      <c r="F874" s="95"/>
      <c r="G874" s="95"/>
      <c r="H874" s="95"/>
      <c r="I874" s="96"/>
      <c r="J874" s="95">
        <v>28050088</v>
      </c>
      <c r="K874" s="89" t="s">
        <v>1618</v>
      </c>
      <c r="L874" s="95">
        <v>100</v>
      </c>
      <c r="M874" s="95">
        <v>0</v>
      </c>
      <c r="N874" s="289">
        <v>24.768000000000001</v>
      </c>
      <c r="O874" s="95"/>
      <c r="P874" s="289"/>
      <c r="Q874" s="95"/>
      <c r="R874" s="289"/>
      <c r="S874" s="96"/>
      <c r="T874" s="95"/>
      <c r="U874" s="181"/>
      <c r="V874" s="201" t="s">
        <v>4787</v>
      </c>
      <c r="W874" s="130">
        <v>1</v>
      </c>
      <c r="X874" s="93"/>
      <c r="Y874" s="168" t="s">
        <v>4789</v>
      </c>
      <c r="Z874" s="168" t="s">
        <v>4854</v>
      </c>
      <c r="AA874" s="202" t="s">
        <v>4789</v>
      </c>
    </row>
    <row r="875" spans="1:27" ht="24" x14ac:dyDescent="0.3">
      <c r="A875" s="91">
        <v>40316181</v>
      </c>
      <c r="B875" s="93" t="s">
        <v>1619</v>
      </c>
      <c r="C875" s="289">
        <v>37.152000000000001</v>
      </c>
      <c r="D875" s="94" t="s">
        <v>419</v>
      </c>
      <c r="E875" s="94">
        <v>4</v>
      </c>
      <c r="F875" s="95"/>
      <c r="G875" s="95"/>
      <c r="H875" s="95"/>
      <c r="I875" s="96"/>
      <c r="J875" s="95">
        <v>28050843</v>
      </c>
      <c r="K875" s="89" t="s">
        <v>1620</v>
      </c>
      <c r="L875" s="95">
        <v>150</v>
      </c>
      <c r="M875" s="95">
        <v>0</v>
      </c>
      <c r="N875" s="289">
        <v>37.152000000000001</v>
      </c>
      <c r="O875" s="95"/>
      <c r="P875" s="289"/>
      <c r="Q875" s="95"/>
      <c r="R875" s="289"/>
      <c r="S875" s="96"/>
      <c r="T875" s="95"/>
      <c r="U875" s="181"/>
      <c r="V875" s="201" t="s">
        <v>4787</v>
      </c>
      <c r="W875" s="130">
        <v>1</v>
      </c>
      <c r="X875" s="93"/>
      <c r="Y875" s="168" t="s">
        <v>4789</v>
      </c>
      <c r="Z875" s="168" t="s">
        <v>4854</v>
      </c>
      <c r="AA875" s="202" t="s">
        <v>4789</v>
      </c>
    </row>
    <row r="876" spans="1:27" x14ac:dyDescent="0.3">
      <c r="A876" s="91">
        <v>40316190</v>
      </c>
      <c r="B876" s="93" t="s">
        <v>1621</v>
      </c>
      <c r="C876" s="289">
        <v>18.576000000000001</v>
      </c>
      <c r="D876" s="94" t="s">
        <v>430</v>
      </c>
      <c r="E876" s="94">
        <v>3.03</v>
      </c>
      <c r="F876" s="95"/>
      <c r="G876" s="95"/>
      <c r="H876" s="95"/>
      <c r="I876" s="96"/>
      <c r="J876" s="95">
        <v>31120083</v>
      </c>
      <c r="K876" s="89" t="s">
        <v>1622</v>
      </c>
      <c r="L876" s="95">
        <v>75</v>
      </c>
      <c r="M876" s="95">
        <v>0</v>
      </c>
      <c r="N876" s="289">
        <v>18.576000000000001</v>
      </c>
      <c r="O876" s="95"/>
      <c r="P876" s="289"/>
      <c r="Q876" s="95"/>
      <c r="R876" s="289"/>
      <c r="S876" s="96"/>
      <c r="T876" s="95"/>
      <c r="U876" s="181"/>
      <c r="V876" s="201" t="s">
        <v>4787</v>
      </c>
      <c r="W876" s="130">
        <v>1</v>
      </c>
      <c r="X876" s="93"/>
      <c r="Y876" s="168" t="s">
        <v>4789</v>
      </c>
      <c r="Z876" s="168" t="s">
        <v>4854</v>
      </c>
      <c r="AA876" s="202" t="s">
        <v>4789</v>
      </c>
    </row>
    <row r="877" spans="1:27" ht="24" x14ac:dyDescent="0.3">
      <c r="A877" s="278">
        <v>40316203</v>
      </c>
      <c r="B877" s="279" t="s">
        <v>1623</v>
      </c>
      <c r="C877" s="289">
        <v>22.2912</v>
      </c>
      <c r="D877" s="94" t="s">
        <v>430</v>
      </c>
      <c r="E877" s="94">
        <v>2.33</v>
      </c>
      <c r="F877" s="95"/>
      <c r="G877" s="95"/>
      <c r="H877" s="95"/>
      <c r="I877" s="96"/>
      <c r="J877" s="95">
        <v>31120091</v>
      </c>
      <c r="K877" s="89" t="s">
        <v>1624</v>
      </c>
      <c r="L877" s="95">
        <v>90</v>
      </c>
      <c r="M877" s="95">
        <v>0</v>
      </c>
      <c r="N877" s="289">
        <v>22.2912</v>
      </c>
      <c r="O877" s="95"/>
      <c r="P877" s="289"/>
      <c r="Q877" s="95"/>
      <c r="R877" s="289"/>
      <c r="S877" s="96"/>
      <c r="T877" s="95"/>
      <c r="U877" s="181"/>
      <c r="V877" s="201" t="s">
        <v>4787</v>
      </c>
      <c r="W877" s="130">
        <v>1</v>
      </c>
      <c r="X877" s="93"/>
      <c r="Y877" s="168" t="s">
        <v>4789</v>
      </c>
      <c r="Z877" s="168" t="s">
        <v>4854</v>
      </c>
      <c r="AA877" s="202" t="s">
        <v>4789</v>
      </c>
    </row>
    <row r="878" spans="1:27" ht="24" x14ac:dyDescent="0.3">
      <c r="A878" s="95">
        <v>40316211</v>
      </c>
      <c r="B878" s="89" t="s">
        <v>1625</v>
      </c>
      <c r="C878" s="289">
        <v>26.006399999999999</v>
      </c>
      <c r="D878" s="94" t="s">
        <v>441</v>
      </c>
      <c r="E878" s="94">
        <v>3.9</v>
      </c>
      <c r="F878" s="95"/>
      <c r="G878" s="95"/>
      <c r="H878" s="95"/>
      <c r="I878" s="96"/>
      <c r="J878" s="95">
        <v>28050215</v>
      </c>
      <c r="K878" s="89" t="s">
        <v>1626</v>
      </c>
      <c r="L878" s="95">
        <v>105</v>
      </c>
      <c r="M878" s="95">
        <v>0</v>
      </c>
      <c r="N878" s="289">
        <v>26.006399999999999</v>
      </c>
      <c r="O878" s="95"/>
      <c r="P878" s="289"/>
      <c r="Q878" s="95"/>
      <c r="R878" s="289"/>
      <c r="S878" s="96"/>
      <c r="T878" s="95"/>
      <c r="U878" s="181"/>
      <c r="V878" s="201" t="s">
        <v>4787</v>
      </c>
      <c r="W878" s="130">
        <v>1</v>
      </c>
      <c r="X878" s="93"/>
      <c r="Y878" s="168" t="s">
        <v>4789</v>
      </c>
      <c r="Z878" s="168" t="s">
        <v>4854</v>
      </c>
      <c r="AA878" s="202" t="s">
        <v>4789</v>
      </c>
    </row>
    <row r="879" spans="1:27" x14ac:dyDescent="0.3">
      <c r="A879" s="91">
        <v>40316220</v>
      </c>
      <c r="B879" s="93" t="s">
        <v>1627</v>
      </c>
      <c r="C879" s="289">
        <v>39.628799999999998</v>
      </c>
      <c r="D879" s="94" t="s">
        <v>441</v>
      </c>
      <c r="E879" s="94">
        <v>4.7919999999999998</v>
      </c>
      <c r="F879" s="95"/>
      <c r="G879" s="95"/>
      <c r="H879" s="95"/>
      <c r="I879" s="96"/>
      <c r="J879" s="95">
        <v>31120113</v>
      </c>
      <c r="K879" s="89" t="s">
        <v>1628</v>
      </c>
      <c r="L879" s="95">
        <v>160</v>
      </c>
      <c r="M879" s="95">
        <v>0</v>
      </c>
      <c r="N879" s="289">
        <v>39.628799999999998</v>
      </c>
      <c r="O879" s="95"/>
      <c r="P879" s="289"/>
      <c r="Q879" s="95"/>
      <c r="R879" s="289"/>
      <c r="S879" s="96"/>
      <c r="T879" s="95"/>
      <c r="U879" s="181"/>
      <c r="V879" s="201" t="s">
        <v>4787</v>
      </c>
      <c r="W879" s="130">
        <v>1</v>
      </c>
      <c r="X879" s="93"/>
      <c r="Y879" s="168" t="s">
        <v>4789</v>
      </c>
      <c r="Z879" s="168" t="s">
        <v>4854</v>
      </c>
      <c r="AA879" s="202" t="s">
        <v>4789</v>
      </c>
    </row>
    <row r="880" spans="1:27" ht="24" x14ac:dyDescent="0.3">
      <c r="A880" s="91">
        <v>40316238</v>
      </c>
      <c r="B880" s="93" t="s">
        <v>1629</v>
      </c>
      <c r="C880" s="289">
        <v>37.152000000000001</v>
      </c>
      <c r="D880" s="94" t="s">
        <v>419</v>
      </c>
      <c r="E880" s="94">
        <v>3.2669999999999999</v>
      </c>
      <c r="F880" s="95"/>
      <c r="G880" s="95"/>
      <c r="H880" s="95"/>
      <c r="I880" s="96"/>
      <c r="J880" s="95">
        <v>31120482</v>
      </c>
      <c r="K880" s="89" t="s">
        <v>1630</v>
      </c>
      <c r="L880" s="95">
        <v>150</v>
      </c>
      <c r="M880" s="95">
        <v>0</v>
      </c>
      <c r="N880" s="289">
        <v>37.152000000000001</v>
      </c>
      <c r="O880" s="95"/>
      <c r="P880" s="289"/>
      <c r="Q880" s="95"/>
      <c r="R880" s="289"/>
      <c r="S880" s="96"/>
      <c r="T880" s="95"/>
      <c r="U880" s="181"/>
      <c r="V880" s="201" t="s">
        <v>4787</v>
      </c>
      <c r="W880" s="130">
        <v>5</v>
      </c>
      <c r="X880" s="93"/>
      <c r="Y880" s="168" t="s">
        <v>4789</v>
      </c>
      <c r="Z880" s="168" t="s">
        <v>4854</v>
      </c>
      <c r="AA880" s="202" t="s">
        <v>4789</v>
      </c>
    </row>
    <row r="881" spans="1:27" x14ac:dyDescent="0.3">
      <c r="A881" s="278">
        <v>40316246</v>
      </c>
      <c r="B881" s="279" t="s">
        <v>1631</v>
      </c>
      <c r="C881" s="289">
        <v>24.768000000000001</v>
      </c>
      <c r="D881" s="94" t="s">
        <v>430</v>
      </c>
      <c r="E881" s="94">
        <v>3.03</v>
      </c>
      <c r="F881" s="95"/>
      <c r="G881" s="95"/>
      <c r="H881" s="95"/>
      <c r="I881" s="96"/>
      <c r="J881" s="95">
        <v>31120156</v>
      </c>
      <c r="K881" s="89" t="s">
        <v>1632</v>
      </c>
      <c r="L881" s="95">
        <v>100</v>
      </c>
      <c r="M881" s="95">
        <v>0</v>
      </c>
      <c r="N881" s="289">
        <v>24.768000000000001</v>
      </c>
      <c r="O881" s="95"/>
      <c r="P881" s="289"/>
      <c r="Q881" s="95"/>
      <c r="R881" s="289"/>
      <c r="S881" s="96"/>
      <c r="T881" s="95"/>
      <c r="U881" s="181"/>
      <c r="V881" s="201" t="s">
        <v>4787</v>
      </c>
      <c r="W881" s="130">
        <v>1</v>
      </c>
      <c r="X881" s="93"/>
      <c r="Y881" s="168" t="s">
        <v>4789</v>
      </c>
      <c r="Z881" s="168" t="s">
        <v>4854</v>
      </c>
      <c r="AA881" s="202" t="s">
        <v>4789</v>
      </c>
    </row>
    <row r="882" spans="1:27" x14ac:dyDescent="0.3">
      <c r="A882" s="95">
        <v>40316254</v>
      </c>
      <c r="B882" s="89" t="s">
        <v>1633</v>
      </c>
      <c r="C882" s="289">
        <v>27.244799999999998</v>
      </c>
      <c r="D882" s="94" t="s">
        <v>441</v>
      </c>
      <c r="E882" s="94">
        <v>3.9</v>
      </c>
      <c r="F882" s="95"/>
      <c r="G882" s="95"/>
      <c r="H882" s="95"/>
      <c r="I882" s="96"/>
      <c r="J882" s="95">
        <v>31120164</v>
      </c>
      <c r="K882" s="89" t="s">
        <v>1634</v>
      </c>
      <c r="L882" s="95">
        <v>110</v>
      </c>
      <c r="M882" s="95">
        <v>0</v>
      </c>
      <c r="N882" s="289">
        <v>27.244799999999998</v>
      </c>
      <c r="O882" s="95"/>
      <c r="P882" s="289"/>
      <c r="Q882" s="95"/>
      <c r="R882" s="289"/>
      <c r="S882" s="96"/>
      <c r="T882" s="95"/>
      <c r="U882" s="181"/>
      <c r="V882" s="201" t="s">
        <v>4787</v>
      </c>
      <c r="W882" s="130">
        <v>1</v>
      </c>
      <c r="X882" s="93"/>
      <c r="Y882" s="168" t="s">
        <v>4789</v>
      </c>
      <c r="Z882" s="168" t="s">
        <v>4854</v>
      </c>
      <c r="AA882" s="202" t="s">
        <v>4789</v>
      </c>
    </row>
    <row r="883" spans="1:27" x14ac:dyDescent="0.3">
      <c r="A883" s="91">
        <v>40316262</v>
      </c>
      <c r="B883" s="93" t="s">
        <v>1635</v>
      </c>
      <c r="C883" s="289">
        <v>24.768000000000001</v>
      </c>
      <c r="D883" s="94" t="s">
        <v>441</v>
      </c>
      <c r="E883" s="94">
        <v>3.9</v>
      </c>
      <c r="F883" s="95"/>
      <c r="G883" s="95"/>
      <c r="H883" s="95"/>
      <c r="I883" s="96"/>
      <c r="J883" s="95">
        <v>31120172</v>
      </c>
      <c r="K883" s="89" t="s">
        <v>1636</v>
      </c>
      <c r="L883" s="95">
        <v>100</v>
      </c>
      <c r="M883" s="95">
        <v>0</v>
      </c>
      <c r="N883" s="289">
        <v>24.768000000000001</v>
      </c>
      <c r="O883" s="95"/>
      <c r="P883" s="289"/>
      <c r="Q883" s="95"/>
      <c r="R883" s="289"/>
      <c r="S883" s="96"/>
      <c r="T883" s="95"/>
      <c r="U883" s="181"/>
      <c r="V883" s="201" t="s">
        <v>4787</v>
      </c>
      <c r="W883" s="130">
        <v>1</v>
      </c>
      <c r="X883" s="93"/>
      <c r="Y883" s="168" t="s">
        <v>4789</v>
      </c>
      <c r="Z883" s="168" t="s">
        <v>4854</v>
      </c>
      <c r="AA883" s="202" t="s">
        <v>4789</v>
      </c>
    </row>
    <row r="884" spans="1:27" x14ac:dyDescent="0.3">
      <c r="A884" s="91">
        <v>40316270</v>
      </c>
      <c r="B884" s="93" t="s">
        <v>1637</v>
      </c>
      <c r="C884" s="289">
        <v>30.96</v>
      </c>
      <c r="D884" s="94" t="s">
        <v>430</v>
      </c>
      <c r="E884" s="94">
        <v>2.097</v>
      </c>
      <c r="F884" s="95"/>
      <c r="G884" s="95"/>
      <c r="H884" s="95"/>
      <c r="I884" s="96"/>
      <c r="J884" s="95">
        <v>31120180</v>
      </c>
      <c r="K884" s="89" t="s">
        <v>1638</v>
      </c>
      <c r="L884" s="95">
        <v>125</v>
      </c>
      <c r="M884" s="95">
        <v>0</v>
      </c>
      <c r="N884" s="289">
        <v>30.96</v>
      </c>
      <c r="O884" s="95"/>
      <c r="P884" s="289"/>
      <c r="Q884" s="95"/>
      <c r="R884" s="289"/>
      <c r="S884" s="96"/>
      <c r="T884" s="95"/>
      <c r="U884" s="181"/>
      <c r="V884" s="201" t="s">
        <v>4787</v>
      </c>
      <c r="W884" s="130">
        <v>1</v>
      </c>
      <c r="X884" s="93"/>
      <c r="Y884" s="168" t="s">
        <v>4789</v>
      </c>
      <c r="Z884" s="168" t="s">
        <v>4854</v>
      </c>
      <c r="AA884" s="202" t="s">
        <v>4789</v>
      </c>
    </row>
    <row r="885" spans="1:27" ht="24" x14ac:dyDescent="0.3">
      <c r="A885" s="278">
        <v>40316289</v>
      </c>
      <c r="B885" s="279" t="s">
        <v>1639</v>
      </c>
      <c r="C885" s="289">
        <v>16.0992</v>
      </c>
      <c r="D885" s="94" t="s">
        <v>430</v>
      </c>
      <c r="E885" s="94">
        <v>2.17</v>
      </c>
      <c r="F885" s="95"/>
      <c r="G885" s="95"/>
      <c r="H885" s="95"/>
      <c r="I885" s="96"/>
      <c r="J885" s="95">
        <v>31120199</v>
      </c>
      <c r="K885" s="89" t="s">
        <v>1640</v>
      </c>
      <c r="L885" s="95">
        <v>65</v>
      </c>
      <c r="M885" s="95">
        <v>0</v>
      </c>
      <c r="N885" s="289">
        <v>16.0992</v>
      </c>
      <c r="O885" s="95"/>
      <c r="P885" s="289"/>
      <c r="Q885" s="95"/>
      <c r="R885" s="289"/>
      <c r="S885" s="96"/>
      <c r="T885" s="95"/>
      <c r="U885" s="181"/>
      <c r="V885" s="201" t="s">
        <v>4787</v>
      </c>
      <c r="W885" s="130">
        <v>1</v>
      </c>
      <c r="X885" s="93"/>
      <c r="Y885" s="168" t="s">
        <v>4789</v>
      </c>
      <c r="Z885" s="168" t="s">
        <v>4854</v>
      </c>
      <c r="AA885" s="202" t="s">
        <v>4789</v>
      </c>
    </row>
    <row r="886" spans="1:27" x14ac:dyDescent="0.3">
      <c r="A886" s="95">
        <v>40316297</v>
      </c>
      <c r="B886" s="89" t="s">
        <v>1641</v>
      </c>
      <c r="C886" s="289">
        <v>24.768000000000001</v>
      </c>
      <c r="D886" s="94" t="s">
        <v>441</v>
      </c>
      <c r="E886" s="94">
        <v>3.9</v>
      </c>
      <c r="F886" s="95"/>
      <c r="G886" s="95"/>
      <c r="H886" s="95"/>
      <c r="I886" s="96"/>
      <c r="J886" s="95">
        <v>31120202</v>
      </c>
      <c r="K886" s="89" t="s">
        <v>1642</v>
      </c>
      <c r="L886" s="95">
        <v>100</v>
      </c>
      <c r="M886" s="95">
        <v>0</v>
      </c>
      <c r="N886" s="289">
        <v>24.768000000000001</v>
      </c>
      <c r="O886" s="95"/>
      <c r="P886" s="289"/>
      <c r="Q886" s="95"/>
      <c r="R886" s="289"/>
      <c r="S886" s="96"/>
      <c r="T886" s="95"/>
      <c r="U886" s="181"/>
      <c r="V886" s="201" t="s">
        <v>4787</v>
      </c>
      <c r="W886" s="130">
        <v>1</v>
      </c>
      <c r="X886" s="93"/>
      <c r="Y886" s="168" t="s">
        <v>4789</v>
      </c>
      <c r="Z886" s="168" t="s">
        <v>4854</v>
      </c>
      <c r="AA886" s="202" t="s">
        <v>4789</v>
      </c>
    </row>
    <row r="887" spans="1:27" ht="24" x14ac:dyDescent="0.3">
      <c r="A887" s="91">
        <v>40316300</v>
      </c>
      <c r="B887" s="93" t="s">
        <v>1643</v>
      </c>
      <c r="C887" s="289">
        <v>51.517440000000001</v>
      </c>
      <c r="D887" s="94" t="s">
        <v>419</v>
      </c>
      <c r="E887" s="94">
        <v>5.33</v>
      </c>
      <c r="F887" s="95"/>
      <c r="G887" s="95"/>
      <c r="H887" s="95"/>
      <c r="I887" s="96"/>
      <c r="J887" s="95">
        <v>28050983</v>
      </c>
      <c r="K887" s="89" t="s">
        <v>1644</v>
      </c>
      <c r="L887" s="95">
        <v>208</v>
      </c>
      <c r="M887" s="95">
        <v>0</v>
      </c>
      <c r="N887" s="289">
        <v>51.517440000000001</v>
      </c>
      <c r="O887" s="95"/>
      <c r="P887" s="289"/>
      <c r="Q887" s="95"/>
      <c r="R887" s="289"/>
      <c r="S887" s="96"/>
      <c r="T887" s="95"/>
      <c r="U887" s="181"/>
      <c r="V887" s="201" t="s">
        <v>4787</v>
      </c>
      <c r="W887" s="130">
        <v>1</v>
      </c>
      <c r="X887" s="93"/>
      <c r="Y887" s="168" t="s">
        <v>4789</v>
      </c>
      <c r="Z887" s="168" t="s">
        <v>4854</v>
      </c>
      <c r="AA887" s="202" t="s">
        <v>4789</v>
      </c>
    </row>
    <row r="888" spans="1:27" ht="24" x14ac:dyDescent="0.3">
      <c r="A888" s="91">
        <v>40316319</v>
      </c>
      <c r="B888" s="93" t="s">
        <v>1645</v>
      </c>
      <c r="C888" s="289">
        <v>44.5824</v>
      </c>
      <c r="D888" s="94" t="s">
        <v>419</v>
      </c>
      <c r="E888" s="94">
        <v>4</v>
      </c>
      <c r="F888" s="95"/>
      <c r="G888" s="95"/>
      <c r="H888" s="95"/>
      <c r="I888" s="96"/>
      <c r="J888" s="95">
        <v>31120210</v>
      </c>
      <c r="K888" s="89" t="s">
        <v>1646</v>
      </c>
      <c r="L888" s="95">
        <v>180</v>
      </c>
      <c r="M888" s="95">
        <v>0</v>
      </c>
      <c r="N888" s="289">
        <v>44.5824</v>
      </c>
      <c r="O888" s="95"/>
      <c r="P888" s="289"/>
      <c r="Q888" s="95"/>
      <c r="R888" s="289"/>
      <c r="S888" s="96"/>
      <c r="T888" s="95"/>
      <c r="U888" s="181"/>
      <c r="V888" s="201" t="s">
        <v>4787</v>
      </c>
      <c r="W888" s="130">
        <v>1</v>
      </c>
      <c r="X888" s="93"/>
      <c r="Y888" s="168" t="s">
        <v>4789</v>
      </c>
      <c r="Z888" s="168" t="s">
        <v>4854</v>
      </c>
      <c r="AA888" s="202" t="s">
        <v>4789</v>
      </c>
    </row>
    <row r="889" spans="1:27" ht="24" x14ac:dyDescent="0.3">
      <c r="A889" s="278">
        <v>40316327</v>
      </c>
      <c r="B889" s="279" t="s">
        <v>1647</v>
      </c>
      <c r="C889" s="289">
        <v>16.0992</v>
      </c>
      <c r="D889" s="94" t="s">
        <v>430</v>
      </c>
      <c r="E889" s="94">
        <v>1.67</v>
      </c>
      <c r="F889" s="95"/>
      <c r="G889" s="95"/>
      <c r="H889" s="95"/>
      <c r="I889" s="96"/>
      <c r="J889" s="95">
        <v>31120229</v>
      </c>
      <c r="K889" s="89" t="s">
        <v>1648</v>
      </c>
      <c r="L889" s="95">
        <v>65</v>
      </c>
      <c r="M889" s="95">
        <v>0</v>
      </c>
      <c r="N889" s="289">
        <v>16.0992</v>
      </c>
      <c r="O889" s="95"/>
      <c r="P889" s="289"/>
      <c r="Q889" s="95"/>
      <c r="R889" s="289"/>
      <c r="S889" s="96"/>
      <c r="T889" s="95"/>
      <c r="U889" s="181"/>
      <c r="V889" s="201" t="s">
        <v>4787</v>
      </c>
      <c r="W889" s="130">
        <v>1</v>
      </c>
      <c r="X889" s="93"/>
      <c r="Y889" s="168" t="s">
        <v>4789</v>
      </c>
      <c r="Z889" s="168" t="s">
        <v>4854</v>
      </c>
      <c r="AA889" s="202" t="s">
        <v>4789</v>
      </c>
    </row>
    <row r="890" spans="1:27" x14ac:dyDescent="0.3">
      <c r="A890" s="95">
        <v>40316335</v>
      </c>
      <c r="B890" s="89" t="s">
        <v>1649</v>
      </c>
      <c r="C890" s="289">
        <v>15.60384</v>
      </c>
      <c r="D890" s="94" t="s">
        <v>430</v>
      </c>
      <c r="E890" s="94">
        <v>2.17</v>
      </c>
      <c r="F890" s="95"/>
      <c r="G890" s="95"/>
      <c r="H890" s="95"/>
      <c r="I890" s="96"/>
      <c r="J890" s="95">
        <v>31120270</v>
      </c>
      <c r="K890" s="89" t="s">
        <v>1650</v>
      </c>
      <c r="L890" s="95">
        <v>63</v>
      </c>
      <c r="M890" s="95">
        <v>0</v>
      </c>
      <c r="N890" s="289">
        <v>15.60384</v>
      </c>
      <c r="O890" s="95"/>
      <c r="P890" s="289"/>
      <c r="Q890" s="95"/>
      <c r="R890" s="289"/>
      <c r="S890" s="96"/>
      <c r="T890" s="95"/>
      <c r="U890" s="181"/>
      <c r="V890" s="201" t="s">
        <v>4787</v>
      </c>
      <c r="W890" s="130">
        <v>1</v>
      </c>
      <c r="X890" s="93"/>
      <c r="Y890" s="168" t="s">
        <v>4789</v>
      </c>
      <c r="Z890" s="168" t="s">
        <v>4854</v>
      </c>
      <c r="AA890" s="202" t="s">
        <v>4789</v>
      </c>
    </row>
    <row r="891" spans="1:27" s="116" customFormat="1" x14ac:dyDescent="0.3">
      <c r="A891" s="91">
        <v>40316343</v>
      </c>
      <c r="B891" s="93" t="s">
        <v>1651</v>
      </c>
      <c r="C891" s="289">
        <v>17.337600000000002</v>
      </c>
      <c r="D891" s="94" t="s">
        <v>441</v>
      </c>
      <c r="E891" s="94">
        <v>2.0409999999999999</v>
      </c>
      <c r="F891" s="95"/>
      <c r="G891" s="95"/>
      <c r="H891" s="95"/>
      <c r="I891" s="96"/>
      <c r="J891" s="95">
        <v>31120237</v>
      </c>
      <c r="K891" s="89" t="s">
        <v>1652</v>
      </c>
      <c r="L891" s="95">
        <v>70</v>
      </c>
      <c r="M891" s="95">
        <v>0</v>
      </c>
      <c r="N891" s="289">
        <v>17.337600000000002</v>
      </c>
      <c r="O891" s="95"/>
      <c r="P891" s="289"/>
      <c r="Q891" s="95"/>
      <c r="R891" s="289"/>
      <c r="S891" s="96"/>
      <c r="T891" s="95"/>
      <c r="U891" s="181"/>
      <c r="V891" s="201" t="s">
        <v>4787</v>
      </c>
      <c r="W891" s="130">
        <v>1</v>
      </c>
      <c r="X891" s="93"/>
      <c r="Y891" s="168" t="s">
        <v>4789</v>
      </c>
      <c r="Z891" s="168" t="s">
        <v>4854</v>
      </c>
      <c r="AA891" s="202" t="s">
        <v>4789</v>
      </c>
    </row>
    <row r="892" spans="1:27" ht="24" x14ac:dyDescent="0.3">
      <c r="A892" s="91">
        <v>40316351</v>
      </c>
      <c r="B892" s="93" t="s">
        <v>1653</v>
      </c>
      <c r="C892" s="289">
        <v>21.052799999999998</v>
      </c>
      <c r="D892" s="94" t="s">
        <v>430</v>
      </c>
      <c r="E892" s="94">
        <v>2.5529999999999999</v>
      </c>
      <c r="F892" s="95"/>
      <c r="G892" s="95"/>
      <c r="H892" s="95"/>
      <c r="I892" s="96"/>
      <c r="J892" s="95">
        <v>31120245</v>
      </c>
      <c r="K892" s="89" t="s">
        <v>1654</v>
      </c>
      <c r="L892" s="95">
        <v>85</v>
      </c>
      <c r="M892" s="95">
        <v>0</v>
      </c>
      <c r="N892" s="289">
        <v>21.052799999999998</v>
      </c>
      <c r="O892" s="95"/>
      <c r="P892" s="289"/>
      <c r="Q892" s="95"/>
      <c r="R892" s="289"/>
      <c r="S892" s="96"/>
      <c r="T892" s="95"/>
      <c r="U892" s="181"/>
      <c r="V892" s="201" t="s">
        <v>4787</v>
      </c>
      <c r="W892" s="130">
        <v>1</v>
      </c>
      <c r="X892" s="93"/>
      <c r="Y892" s="168" t="s">
        <v>4789</v>
      </c>
      <c r="Z892" s="168" t="s">
        <v>4854</v>
      </c>
      <c r="AA892" s="202" t="s">
        <v>4789</v>
      </c>
    </row>
    <row r="893" spans="1:27" x14ac:dyDescent="0.3">
      <c r="A893" s="278">
        <v>40316360</v>
      </c>
      <c r="B893" s="279" t="s">
        <v>1655</v>
      </c>
      <c r="C893" s="289">
        <v>13.622399999999999</v>
      </c>
      <c r="D893" s="94" t="s">
        <v>430</v>
      </c>
      <c r="E893" s="94">
        <v>2.17</v>
      </c>
      <c r="F893" s="95"/>
      <c r="G893" s="95"/>
      <c r="H893" s="95"/>
      <c r="I893" s="96"/>
      <c r="J893" s="95">
        <v>31120253</v>
      </c>
      <c r="K893" s="89" t="s">
        <v>1656</v>
      </c>
      <c r="L893" s="95">
        <v>55</v>
      </c>
      <c r="M893" s="95">
        <v>0</v>
      </c>
      <c r="N893" s="289">
        <v>13.622399999999999</v>
      </c>
      <c r="O893" s="95"/>
      <c r="P893" s="289"/>
      <c r="Q893" s="95"/>
      <c r="R893" s="289"/>
      <c r="S893" s="96"/>
      <c r="T893" s="95"/>
      <c r="U893" s="181"/>
      <c r="V893" s="201" t="s">
        <v>4787</v>
      </c>
      <c r="W893" s="130">
        <v>1</v>
      </c>
      <c r="X893" s="93"/>
      <c r="Y893" s="168" t="s">
        <v>4789</v>
      </c>
      <c r="Z893" s="168" t="s">
        <v>4854</v>
      </c>
      <c r="AA893" s="202" t="s">
        <v>4789</v>
      </c>
    </row>
    <row r="894" spans="1:27" ht="24" x14ac:dyDescent="0.3">
      <c r="A894" s="95">
        <v>40316378</v>
      </c>
      <c r="B894" s="89" t="s">
        <v>1657</v>
      </c>
      <c r="C894" s="289">
        <v>61.92</v>
      </c>
      <c r="D894" s="90" t="s">
        <v>419</v>
      </c>
      <c r="E894" s="90">
        <v>3.294</v>
      </c>
      <c r="F894" s="91"/>
      <c r="G894" s="91"/>
      <c r="H894" s="91"/>
      <c r="I894" s="92"/>
      <c r="J894" s="91">
        <v>31120490</v>
      </c>
      <c r="K894" s="93" t="s">
        <v>1658</v>
      </c>
      <c r="L894" s="91">
        <v>250</v>
      </c>
      <c r="M894" s="91">
        <v>0</v>
      </c>
      <c r="N894" s="289">
        <v>61.92</v>
      </c>
      <c r="O894" s="91"/>
      <c r="P894" s="288"/>
      <c r="Q894" s="91"/>
      <c r="R894" s="288"/>
      <c r="S894" s="92"/>
      <c r="T894" s="91"/>
      <c r="U894" s="180"/>
      <c r="V894" s="201" t="s">
        <v>4787</v>
      </c>
      <c r="W894" s="130">
        <v>1</v>
      </c>
      <c r="X894" s="93"/>
      <c r="Y894" s="168" t="s">
        <v>4789</v>
      </c>
      <c r="Z894" s="168" t="s">
        <v>4854</v>
      </c>
      <c r="AA894" s="202" t="s">
        <v>4789</v>
      </c>
    </row>
    <row r="895" spans="1:27" x14ac:dyDescent="0.3">
      <c r="A895" s="91">
        <v>40316386</v>
      </c>
      <c r="B895" s="93" t="s">
        <v>1659</v>
      </c>
      <c r="C895" s="289">
        <v>37.152000000000001</v>
      </c>
      <c r="D895" s="94" t="s">
        <v>419</v>
      </c>
      <c r="E895" s="94">
        <v>5.33</v>
      </c>
      <c r="F895" s="95"/>
      <c r="G895" s="95"/>
      <c r="H895" s="95"/>
      <c r="I895" s="96"/>
      <c r="J895" s="95">
        <v>28050916</v>
      </c>
      <c r="K895" s="89" t="s">
        <v>1660</v>
      </c>
      <c r="L895" s="95">
        <v>150</v>
      </c>
      <c r="M895" s="95">
        <v>0</v>
      </c>
      <c r="N895" s="289">
        <v>37.152000000000001</v>
      </c>
      <c r="O895" s="95"/>
      <c r="P895" s="289"/>
      <c r="Q895" s="95"/>
      <c r="R895" s="289"/>
      <c r="S895" s="96"/>
      <c r="T895" s="95"/>
      <c r="U895" s="181"/>
      <c r="V895" s="201" t="s">
        <v>4787</v>
      </c>
      <c r="W895" s="130">
        <v>1</v>
      </c>
      <c r="X895" s="93"/>
      <c r="Y895" s="168" t="s">
        <v>4789</v>
      </c>
      <c r="Z895" s="168" t="s">
        <v>4854</v>
      </c>
      <c r="AA895" s="202" t="s">
        <v>4789</v>
      </c>
    </row>
    <row r="896" spans="1:27" x14ac:dyDescent="0.3">
      <c r="A896" s="91">
        <v>40316394</v>
      </c>
      <c r="B896" s="93" t="s">
        <v>1661</v>
      </c>
      <c r="C896" s="289">
        <v>30.96</v>
      </c>
      <c r="D896" s="94" t="s">
        <v>441</v>
      </c>
      <c r="E896" s="94">
        <v>2.33</v>
      </c>
      <c r="F896" s="95"/>
      <c r="G896" s="95"/>
      <c r="H896" s="95"/>
      <c r="I896" s="96"/>
      <c r="J896" s="95">
        <v>31120296</v>
      </c>
      <c r="K896" s="89" t="s">
        <v>1662</v>
      </c>
      <c r="L896" s="95">
        <v>125</v>
      </c>
      <c r="M896" s="95">
        <v>0</v>
      </c>
      <c r="N896" s="289">
        <v>30.96</v>
      </c>
      <c r="O896" s="95"/>
      <c r="P896" s="289"/>
      <c r="Q896" s="95"/>
      <c r="R896" s="289"/>
      <c r="S896" s="96"/>
      <c r="T896" s="95"/>
      <c r="U896" s="181"/>
      <c r="V896" s="201" t="s">
        <v>4787</v>
      </c>
      <c r="W896" s="130">
        <v>1</v>
      </c>
      <c r="X896" s="93"/>
      <c r="Y896" s="168" t="s">
        <v>4789</v>
      </c>
      <c r="Z896" s="168" t="s">
        <v>4854</v>
      </c>
      <c r="AA896" s="202" t="s">
        <v>4789</v>
      </c>
    </row>
    <row r="897" spans="1:27" x14ac:dyDescent="0.3">
      <c r="A897" s="278">
        <v>40316408</v>
      </c>
      <c r="B897" s="279" t="s">
        <v>1663</v>
      </c>
      <c r="C897" s="289">
        <v>26.006399999999999</v>
      </c>
      <c r="D897" s="94" t="s">
        <v>430</v>
      </c>
      <c r="E897" s="94">
        <v>2.33</v>
      </c>
      <c r="F897" s="95"/>
      <c r="G897" s="95"/>
      <c r="H897" s="95"/>
      <c r="I897" s="96"/>
      <c r="J897" s="95">
        <v>31120300</v>
      </c>
      <c r="K897" s="89" t="s">
        <v>1664</v>
      </c>
      <c r="L897" s="95">
        <v>105</v>
      </c>
      <c r="M897" s="95">
        <v>0</v>
      </c>
      <c r="N897" s="289">
        <v>26.006399999999999</v>
      </c>
      <c r="O897" s="95"/>
      <c r="P897" s="289"/>
      <c r="Q897" s="95"/>
      <c r="R897" s="289"/>
      <c r="S897" s="96"/>
      <c r="T897" s="95"/>
      <c r="U897" s="181"/>
      <c r="V897" s="201" t="s">
        <v>4787</v>
      </c>
      <c r="W897" s="130">
        <v>1</v>
      </c>
      <c r="X897" s="93"/>
      <c r="Y897" s="168" t="s">
        <v>4789</v>
      </c>
      <c r="Z897" s="168" t="s">
        <v>4854</v>
      </c>
      <c r="AA897" s="202" t="s">
        <v>4789</v>
      </c>
    </row>
    <row r="898" spans="1:27" x14ac:dyDescent="0.3">
      <c r="A898" s="95">
        <v>40316416</v>
      </c>
      <c r="B898" s="89" t="s">
        <v>1665</v>
      </c>
      <c r="C898" s="289">
        <v>21.052799999999998</v>
      </c>
      <c r="D898" s="94" t="s">
        <v>430</v>
      </c>
      <c r="E898" s="94">
        <v>2.7829999999999999</v>
      </c>
      <c r="F898" s="95"/>
      <c r="G898" s="95"/>
      <c r="H898" s="95"/>
      <c r="I898" s="96"/>
      <c r="J898" s="95">
        <v>31120326</v>
      </c>
      <c r="K898" s="89" t="s">
        <v>1666</v>
      </c>
      <c r="L898" s="95">
        <v>85</v>
      </c>
      <c r="M898" s="95">
        <v>0</v>
      </c>
      <c r="N898" s="289">
        <v>21.052799999999998</v>
      </c>
      <c r="O898" s="95"/>
      <c r="P898" s="289"/>
      <c r="Q898" s="95"/>
      <c r="R898" s="289"/>
      <c r="S898" s="96"/>
      <c r="T898" s="95"/>
      <c r="U898" s="181"/>
      <c r="V898" s="201" t="s">
        <v>4787</v>
      </c>
      <c r="W898" s="130">
        <v>1</v>
      </c>
      <c r="X898" s="93"/>
      <c r="Y898" s="168" t="s">
        <v>4789</v>
      </c>
      <c r="Z898" s="168" t="s">
        <v>4854</v>
      </c>
      <c r="AA898" s="202" t="s">
        <v>4789</v>
      </c>
    </row>
    <row r="899" spans="1:27" x14ac:dyDescent="0.3">
      <c r="A899" s="91">
        <v>40316424</v>
      </c>
      <c r="B899" s="93" t="s">
        <v>1667</v>
      </c>
      <c r="C899" s="289">
        <v>49.536000000000001</v>
      </c>
      <c r="D899" s="94" t="s">
        <v>438</v>
      </c>
      <c r="E899" s="94">
        <v>6.66</v>
      </c>
      <c r="F899" s="95"/>
      <c r="G899" s="95"/>
      <c r="H899" s="95"/>
      <c r="I899" s="96"/>
      <c r="J899" s="95">
        <v>31120458</v>
      </c>
      <c r="K899" s="89" t="s">
        <v>1668</v>
      </c>
      <c r="L899" s="95">
        <v>200</v>
      </c>
      <c r="M899" s="95">
        <v>0</v>
      </c>
      <c r="N899" s="289">
        <v>49.536000000000001</v>
      </c>
      <c r="O899" s="95"/>
      <c r="P899" s="289"/>
      <c r="Q899" s="95"/>
      <c r="R899" s="289"/>
      <c r="S899" s="96"/>
      <c r="T899" s="95"/>
      <c r="U899" s="181"/>
      <c r="V899" s="201" t="s">
        <v>4787</v>
      </c>
      <c r="W899" s="130">
        <v>1</v>
      </c>
      <c r="X899" s="93"/>
      <c r="Y899" s="168" t="s">
        <v>4789</v>
      </c>
      <c r="Z899" s="168" t="s">
        <v>4854</v>
      </c>
      <c r="AA899" s="202" t="s">
        <v>4789</v>
      </c>
    </row>
    <row r="900" spans="1:27" x14ac:dyDescent="0.3">
      <c r="A900" s="91">
        <v>40316432</v>
      </c>
      <c r="B900" s="93" t="s">
        <v>1669</v>
      </c>
      <c r="C900" s="289">
        <v>27.244799999999998</v>
      </c>
      <c r="D900" s="94" t="s">
        <v>419</v>
      </c>
      <c r="E900" s="94">
        <v>5.3310000000000004</v>
      </c>
      <c r="F900" s="95"/>
      <c r="G900" s="95"/>
      <c r="H900" s="95"/>
      <c r="I900" s="96"/>
      <c r="J900" s="95">
        <v>31120334</v>
      </c>
      <c r="K900" s="89" t="s">
        <v>1670</v>
      </c>
      <c r="L900" s="95">
        <v>110</v>
      </c>
      <c r="M900" s="95">
        <v>0</v>
      </c>
      <c r="N900" s="289">
        <v>27.244799999999998</v>
      </c>
      <c r="O900" s="95"/>
      <c r="P900" s="289"/>
      <c r="Q900" s="95"/>
      <c r="R900" s="289"/>
      <c r="S900" s="96"/>
      <c r="T900" s="95"/>
      <c r="U900" s="181"/>
      <c r="V900" s="201" t="s">
        <v>4787</v>
      </c>
      <c r="W900" s="130">
        <v>1</v>
      </c>
      <c r="X900" s="93"/>
      <c r="Y900" s="168" t="s">
        <v>4789</v>
      </c>
      <c r="Z900" s="168" t="s">
        <v>4854</v>
      </c>
      <c r="AA900" s="202" t="s">
        <v>4789</v>
      </c>
    </row>
    <row r="901" spans="1:27" x14ac:dyDescent="0.3">
      <c r="A901" s="278">
        <v>40316440</v>
      </c>
      <c r="B901" s="279" t="s">
        <v>1671</v>
      </c>
      <c r="C901" s="289">
        <v>49.536000000000001</v>
      </c>
      <c r="D901" s="94" t="s">
        <v>419</v>
      </c>
      <c r="E901" s="94">
        <v>5.33</v>
      </c>
      <c r="F901" s="95"/>
      <c r="G901" s="95"/>
      <c r="H901" s="95"/>
      <c r="I901" s="96"/>
      <c r="J901" s="95">
        <v>28050797</v>
      </c>
      <c r="K901" s="89" t="s">
        <v>1672</v>
      </c>
      <c r="L901" s="95">
        <v>200</v>
      </c>
      <c r="M901" s="95">
        <v>0</v>
      </c>
      <c r="N901" s="289">
        <v>49.536000000000001</v>
      </c>
      <c r="O901" s="95"/>
      <c r="P901" s="289"/>
      <c r="Q901" s="95"/>
      <c r="R901" s="289"/>
      <c r="S901" s="96"/>
      <c r="T901" s="95"/>
      <c r="U901" s="181"/>
      <c r="V901" s="201" t="s">
        <v>4787</v>
      </c>
      <c r="W901" s="130">
        <v>1</v>
      </c>
      <c r="X901" s="93"/>
      <c r="Y901" s="168" t="s">
        <v>4789</v>
      </c>
      <c r="Z901" s="168" t="s">
        <v>4854</v>
      </c>
      <c r="AA901" s="202" t="s">
        <v>4789</v>
      </c>
    </row>
    <row r="902" spans="1:27" ht="24" x14ac:dyDescent="0.3">
      <c r="A902" s="95">
        <v>40316459</v>
      </c>
      <c r="B902" s="89" t="s">
        <v>1673</v>
      </c>
      <c r="C902" s="289">
        <v>27.244799999999998</v>
      </c>
      <c r="D902" s="94" t="s">
        <v>441</v>
      </c>
      <c r="E902" s="94">
        <v>3</v>
      </c>
      <c r="F902" s="95"/>
      <c r="G902" s="95"/>
      <c r="H902" s="95"/>
      <c r="I902" s="96"/>
      <c r="J902" s="95">
        <v>31120342</v>
      </c>
      <c r="K902" s="89" t="s">
        <v>1674</v>
      </c>
      <c r="L902" s="95">
        <v>110</v>
      </c>
      <c r="M902" s="95">
        <v>0</v>
      </c>
      <c r="N902" s="289">
        <v>27.244799999999998</v>
      </c>
      <c r="O902" s="95"/>
      <c r="P902" s="289"/>
      <c r="Q902" s="95"/>
      <c r="R902" s="289"/>
      <c r="S902" s="96"/>
      <c r="T902" s="95"/>
      <c r="U902" s="181"/>
      <c r="V902" s="201" t="s">
        <v>4787</v>
      </c>
      <c r="W902" s="130">
        <v>1</v>
      </c>
      <c r="X902" s="93"/>
      <c r="Y902" s="168" t="s">
        <v>4789</v>
      </c>
      <c r="Z902" s="168" t="s">
        <v>4854</v>
      </c>
      <c r="AA902" s="202" t="s">
        <v>4789</v>
      </c>
    </row>
    <row r="903" spans="1:27" x14ac:dyDescent="0.3">
      <c r="A903" s="91">
        <v>40316467</v>
      </c>
      <c r="B903" s="93" t="s">
        <v>1675</v>
      </c>
      <c r="C903" s="289">
        <v>21.052799999999998</v>
      </c>
      <c r="D903" s="94" t="s">
        <v>430</v>
      </c>
      <c r="E903" s="94">
        <v>2.33</v>
      </c>
      <c r="F903" s="95"/>
      <c r="G903" s="95"/>
      <c r="H903" s="95"/>
      <c r="I903" s="96"/>
      <c r="J903" s="95">
        <v>28050827</v>
      </c>
      <c r="K903" s="89" t="s">
        <v>1676</v>
      </c>
      <c r="L903" s="95">
        <v>85</v>
      </c>
      <c r="M903" s="95">
        <v>0</v>
      </c>
      <c r="N903" s="289">
        <v>21.052799999999998</v>
      </c>
      <c r="O903" s="95"/>
      <c r="P903" s="289"/>
      <c r="Q903" s="95"/>
      <c r="R903" s="289"/>
      <c r="S903" s="96"/>
      <c r="T903" s="95"/>
      <c r="U903" s="181"/>
      <c r="V903" s="201" t="s">
        <v>4787</v>
      </c>
      <c r="W903" s="130">
        <v>1</v>
      </c>
      <c r="X903" s="93"/>
      <c r="Y903" s="168" t="s">
        <v>4789</v>
      </c>
      <c r="Z903" s="168" t="s">
        <v>4854</v>
      </c>
      <c r="AA903" s="202" t="s">
        <v>4789</v>
      </c>
    </row>
    <row r="904" spans="1:27" x14ac:dyDescent="0.3">
      <c r="A904" s="91">
        <v>40316475</v>
      </c>
      <c r="B904" s="93" t="s">
        <v>1677</v>
      </c>
      <c r="C904" s="289">
        <v>13.622399999999999</v>
      </c>
      <c r="D904" s="94" t="s">
        <v>430</v>
      </c>
      <c r="E904" s="94">
        <v>2.0409999999999999</v>
      </c>
      <c r="F904" s="95"/>
      <c r="G904" s="95"/>
      <c r="H904" s="95"/>
      <c r="I904" s="96"/>
      <c r="J904" s="95">
        <v>28050878</v>
      </c>
      <c r="K904" s="89" t="s">
        <v>1678</v>
      </c>
      <c r="L904" s="95">
        <v>55</v>
      </c>
      <c r="M904" s="95">
        <v>0</v>
      </c>
      <c r="N904" s="289">
        <v>13.622399999999999</v>
      </c>
      <c r="O904" s="95"/>
      <c r="P904" s="289"/>
      <c r="Q904" s="95"/>
      <c r="R904" s="289"/>
      <c r="S904" s="96"/>
      <c r="T904" s="95"/>
      <c r="U904" s="181"/>
      <c r="V904" s="201" t="s">
        <v>4787</v>
      </c>
      <c r="W904" s="130">
        <v>1</v>
      </c>
      <c r="X904" s="93"/>
      <c r="Y904" s="168" t="s">
        <v>4789</v>
      </c>
      <c r="Z904" s="168" t="s">
        <v>4854</v>
      </c>
      <c r="AA904" s="202" t="s">
        <v>4789</v>
      </c>
    </row>
    <row r="905" spans="1:27" x14ac:dyDescent="0.3">
      <c r="A905" s="278">
        <v>40316483</v>
      </c>
      <c r="B905" s="279" t="s">
        <v>1679</v>
      </c>
      <c r="C905" s="289">
        <v>48.297599999999996</v>
      </c>
      <c r="D905" s="94" t="s">
        <v>419</v>
      </c>
      <c r="E905" s="94">
        <v>6.93</v>
      </c>
      <c r="F905" s="95"/>
      <c r="G905" s="95"/>
      <c r="H905" s="95"/>
      <c r="I905" s="96"/>
      <c r="J905" s="95">
        <v>31120415</v>
      </c>
      <c r="K905" s="89" t="s">
        <v>1680</v>
      </c>
      <c r="L905" s="95">
        <v>195</v>
      </c>
      <c r="M905" s="95">
        <v>0</v>
      </c>
      <c r="N905" s="289">
        <v>48.297599999999996</v>
      </c>
      <c r="O905" s="95"/>
      <c r="P905" s="289"/>
      <c r="Q905" s="95"/>
      <c r="R905" s="289"/>
      <c r="S905" s="96"/>
      <c r="T905" s="95"/>
      <c r="U905" s="181"/>
      <c r="V905" s="201" t="s">
        <v>4787</v>
      </c>
      <c r="W905" s="130">
        <v>1</v>
      </c>
      <c r="X905" s="93"/>
      <c r="Y905" s="168" t="s">
        <v>4789</v>
      </c>
      <c r="Z905" s="168" t="s">
        <v>4854</v>
      </c>
      <c r="AA905" s="202" t="s">
        <v>4789</v>
      </c>
    </row>
    <row r="906" spans="1:27" x14ac:dyDescent="0.3">
      <c r="A906" s="95">
        <v>40316491</v>
      </c>
      <c r="B906" s="89" t="s">
        <v>1681</v>
      </c>
      <c r="C906" s="289">
        <v>21.052799999999998</v>
      </c>
      <c r="D906" s="94" t="s">
        <v>430</v>
      </c>
      <c r="E906" s="94">
        <v>2.5529999999999999</v>
      </c>
      <c r="F906" s="95"/>
      <c r="G906" s="95"/>
      <c r="H906" s="95"/>
      <c r="I906" s="96"/>
      <c r="J906" s="95">
        <v>31120431</v>
      </c>
      <c r="K906" s="89" t="s">
        <v>1682</v>
      </c>
      <c r="L906" s="95">
        <v>85</v>
      </c>
      <c r="M906" s="95">
        <v>0</v>
      </c>
      <c r="N906" s="289">
        <v>21.052799999999998</v>
      </c>
      <c r="O906" s="95"/>
      <c r="P906" s="289"/>
      <c r="Q906" s="95"/>
      <c r="R906" s="289"/>
      <c r="S906" s="96"/>
      <c r="T906" s="95"/>
      <c r="U906" s="181"/>
      <c r="V906" s="201" t="s">
        <v>4787</v>
      </c>
      <c r="W906" s="130">
        <v>1</v>
      </c>
      <c r="X906" s="93"/>
      <c r="Y906" s="168" t="s">
        <v>4789</v>
      </c>
      <c r="Z906" s="168" t="s">
        <v>4854</v>
      </c>
      <c r="AA906" s="202" t="s">
        <v>4789</v>
      </c>
    </row>
    <row r="907" spans="1:27" x14ac:dyDescent="0.3">
      <c r="A907" s="91">
        <v>40316505</v>
      </c>
      <c r="B907" s="93" t="s">
        <v>1683</v>
      </c>
      <c r="C907" s="289">
        <v>37.152000000000001</v>
      </c>
      <c r="D907" s="94" t="s">
        <v>419</v>
      </c>
      <c r="E907" s="94">
        <v>4</v>
      </c>
      <c r="F907" s="95"/>
      <c r="G907" s="95"/>
      <c r="H907" s="95"/>
      <c r="I907" s="96"/>
      <c r="J907" s="95">
        <v>31120350</v>
      </c>
      <c r="K907" s="89" t="s">
        <v>1684</v>
      </c>
      <c r="L907" s="95">
        <v>150</v>
      </c>
      <c r="M907" s="95">
        <v>0</v>
      </c>
      <c r="N907" s="289">
        <v>37.152000000000001</v>
      </c>
      <c r="O907" s="95"/>
      <c r="P907" s="289"/>
      <c r="Q907" s="95"/>
      <c r="R907" s="289"/>
      <c r="S907" s="96"/>
      <c r="T907" s="95"/>
      <c r="U907" s="181"/>
      <c r="V907" s="201" t="s">
        <v>4787</v>
      </c>
      <c r="W907" s="130">
        <v>1</v>
      </c>
      <c r="X907" s="93"/>
      <c r="Y907" s="168" t="s">
        <v>4789</v>
      </c>
      <c r="Z907" s="168" t="s">
        <v>4854</v>
      </c>
      <c r="AA907" s="202" t="s">
        <v>4789</v>
      </c>
    </row>
    <row r="908" spans="1:27" x14ac:dyDescent="0.3">
      <c r="A908" s="91">
        <v>40316513</v>
      </c>
      <c r="B908" s="93" t="s">
        <v>1685</v>
      </c>
      <c r="C908" s="289">
        <v>26.006399999999999</v>
      </c>
      <c r="D908" s="94" t="s">
        <v>430</v>
      </c>
      <c r="E908" s="94">
        <v>3.03</v>
      </c>
      <c r="F908" s="95"/>
      <c r="G908" s="95"/>
      <c r="H908" s="95"/>
      <c r="I908" s="96"/>
      <c r="J908" s="95">
        <v>31120369</v>
      </c>
      <c r="K908" s="89" t="s">
        <v>1686</v>
      </c>
      <c r="L908" s="95">
        <v>105</v>
      </c>
      <c r="M908" s="95">
        <v>0</v>
      </c>
      <c r="N908" s="289">
        <v>26.006399999999999</v>
      </c>
      <c r="O908" s="95"/>
      <c r="P908" s="289"/>
      <c r="Q908" s="95"/>
      <c r="R908" s="289"/>
      <c r="S908" s="96"/>
      <c r="T908" s="95"/>
      <c r="U908" s="181"/>
      <c r="V908" s="201" t="s">
        <v>4787</v>
      </c>
      <c r="W908" s="130">
        <v>1</v>
      </c>
      <c r="X908" s="93"/>
      <c r="Y908" s="168" t="s">
        <v>4789</v>
      </c>
      <c r="Z908" s="168" t="s">
        <v>4854</v>
      </c>
      <c r="AA908" s="202" t="s">
        <v>4789</v>
      </c>
    </row>
    <row r="909" spans="1:27" ht="24" x14ac:dyDescent="0.3">
      <c r="A909" s="278">
        <v>40316521</v>
      </c>
      <c r="B909" s="279" t="s">
        <v>1687</v>
      </c>
      <c r="C909" s="289">
        <v>21.052799999999998</v>
      </c>
      <c r="D909" s="94" t="s">
        <v>430</v>
      </c>
      <c r="E909" s="94">
        <v>2.0409999999999999</v>
      </c>
      <c r="F909" s="95"/>
      <c r="G909" s="95"/>
      <c r="H909" s="95"/>
      <c r="I909" s="96"/>
      <c r="J909" s="95">
        <v>31120377</v>
      </c>
      <c r="K909" s="89" t="s">
        <v>1688</v>
      </c>
      <c r="L909" s="95">
        <v>85</v>
      </c>
      <c r="M909" s="95">
        <v>0</v>
      </c>
      <c r="N909" s="289">
        <v>21.052799999999998</v>
      </c>
      <c r="O909" s="95"/>
      <c r="P909" s="289"/>
      <c r="Q909" s="95"/>
      <c r="R909" s="289"/>
      <c r="S909" s="96"/>
      <c r="T909" s="95"/>
      <c r="U909" s="181"/>
      <c r="V909" s="201" t="s">
        <v>4787</v>
      </c>
      <c r="W909" s="130">
        <v>1</v>
      </c>
      <c r="X909" s="93"/>
      <c r="Y909" s="168" t="s">
        <v>4789</v>
      </c>
      <c r="Z909" s="168" t="s">
        <v>4854</v>
      </c>
      <c r="AA909" s="202" t="s">
        <v>4789</v>
      </c>
    </row>
    <row r="910" spans="1:27" x14ac:dyDescent="0.3">
      <c r="A910" s="95">
        <v>40316530</v>
      </c>
      <c r="B910" s="89" t="s">
        <v>1689</v>
      </c>
      <c r="C910" s="289">
        <v>34.675200000000004</v>
      </c>
      <c r="D910" s="94" t="s">
        <v>441</v>
      </c>
      <c r="E910" s="94">
        <v>3.9</v>
      </c>
      <c r="F910" s="95"/>
      <c r="G910" s="95"/>
      <c r="H910" s="95"/>
      <c r="I910" s="96"/>
      <c r="J910" s="95">
        <v>31120440</v>
      </c>
      <c r="K910" s="89" t="s">
        <v>1690</v>
      </c>
      <c r="L910" s="95">
        <v>140</v>
      </c>
      <c r="M910" s="95">
        <v>0</v>
      </c>
      <c r="N910" s="289">
        <v>34.675200000000004</v>
      </c>
      <c r="O910" s="95"/>
      <c r="P910" s="289"/>
      <c r="Q910" s="95"/>
      <c r="R910" s="289"/>
      <c r="S910" s="96"/>
      <c r="T910" s="95"/>
      <c r="U910" s="181"/>
      <c r="V910" s="201" t="s">
        <v>4787</v>
      </c>
      <c r="W910" s="130">
        <v>1</v>
      </c>
      <c r="X910" s="93"/>
      <c r="Y910" s="168" t="s">
        <v>4789</v>
      </c>
      <c r="Z910" s="168" t="s">
        <v>4854</v>
      </c>
      <c r="AA910" s="202" t="s">
        <v>4789</v>
      </c>
    </row>
    <row r="911" spans="1:27" x14ac:dyDescent="0.3">
      <c r="A911" s="91">
        <v>40316548</v>
      </c>
      <c r="B911" s="93" t="s">
        <v>1691</v>
      </c>
      <c r="C911" s="289">
        <v>16.0992</v>
      </c>
      <c r="D911" s="94" t="s">
        <v>430</v>
      </c>
      <c r="E911" s="94">
        <v>2.0409999999999999</v>
      </c>
      <c r="F911" s="95"/>
      <c r="G911" s="95"/>
      <c r="H911" s="95"/>
      <c r="I911" s="96"/>
      <c r="J911" s="95">
        <v>31120385</v>
      </c>
      <c r="K911" s="89" t="s">
        <v>1692</v>
      </c>
      <c r="L911" s="95">
        <v>65</v>
      </c>
      <c r="M911" s="95">
        <v>0</v>
      </c>
      <c r="N911" s="289">
        <v>16.0992</v>
      </c>
      <c r="O911" s="95"/>
      <c r="P911" s="289"/>
      <c r="Q911" s="95"/>
      <c r="R911" s="289"/>
      <c r="S911" s="96"/>
      <c r="T911" s="95"/>
      <c r="U911" s="181"/>
      <c r="V911" s="201" t="s">
        <v>4787</v>
      </c>
      <c r="W911" s="130">
        <v>1</v>
      </c>
      <c r="X911" s="93"/>
      <c r="Y911" s="168" t="s">
        <v>4789</v>
      </c>
      <c r="Z911" s="168" t="s">
        <v>4854</v>
      </c>
      <c r="AA911" s="202" t="s">
        <v>4789</v>
      </c>
    </row>
    <row r="912" spans="1:27" s="150" customFormat="1" x14ac:dyDescent="0.3">
      <c r="A912" s="91">
        <v>40316556</v>
      </c>
      <c r="B912" s="93" t="s">
        <v>1693</v>
      </c>
      <c r="C912" s="289">
        <v>16.0992</v>
      </c>
      <c r="D912" s="94" t="s">
        <v>430</v>
      </c>
      <c r="E912" s="94">
        <v>2.0409999999999999</v>
      </c>
      <c r="F912" s="95"/>
      <c r="G912" s="95"/>
      <c r="H912" s="95"/>
      <c r="I912" s="96"/>
      <c r="J912" s="95">
        <v>31120393</v>
      </c>
      <c r="K912" s="89" t="s">
        <v>1694</v>
      </c>
      <c r="L912" s="95">
        <v>65</v>
      </c>
      <c r="M912" s="95">
        <v>0</v>
      </c>
      <c r="N912" s="289">
        <v>16.0992</v>
      </c>
      <c r="O912" s="95"/>
      <c r="P912" s="289"/>
      <c r="Q912" s="95"/>
      <c r="R912" s="289"/>
      <c r="S912" s="96"/>
      <c r="T912" s="95"/>
      <c r="U912" s="181"/>
      <c r="V912" s="201" t="s">
        <v>4787</v>
      </c>
      <c r="W912" s="130">
        <v>1</v>
      </c>
      <c r="X912" s="93"/>
      <c r="Y912" s="168" t="s">
        <v>4789</v>
      </c>
      <c r="Z912" s="168" t="s">
        <v>4854</v>
      </c>
      <c r="AA912" s="202" t="s">
        <v>4789</v>
      </c>
    </row>
    <row r="913" spans="1:27" s="116" customFormat="1" x14ac:dyDescent="0.3">
      <c r="A913" s="278">
        <v>40316564</v>
      </c>
      <c r="B913" s="279" t="s">
        <v>1695</v>
      </c>
      <c r="C913" s="289">
        <v>37.44</v>
      </c>
      <c r="D913" s="94" t="s">
        <v>419</v>
      </c>
      <c r="E913" s="94">
        <v>4</v>
      </c>
      <c r="F913" s="95"/>
      <c r="G913" s="95"/>
      <c r="H913" s="95"/>
      <c r="I913" s="96"/>
      <c r="J913" s="95">
        <v>40316564</v>
      </c>
      <c r="K913" s="89" t="s">
        <v>1695</v>
      </c>
      <c r="L913" s="95">
        <f>O913+Q913</f>
        <v>156</v>
      </c>
      <c r="M913" s="95">
        <v>0</v>
      </c>
      <c r="N913" s="289">
        <v>37.44</v>
      </c>
      <c r="O913" s="95">
        <v>3</v>
      </c>
      <c r="P913" s="289">
        <v>0.72</v>
      </c>
      <c r="Q913" s="95">
        <v>153</v>
      </c>
      <c r="R913" s="289">
        <v>36.72</v>
      </c>
      <c r="S913" s="96"/>
      <c r="T913" s="95"/>
      <c r="U913" s="181"/>
      <c r="V913" s="201" t="s">
        <v>4787</v>
      </c>
      <c r="W913" s="130">
        <v>1</v>
      </c>
      <c r="X913" s="93"/>
      <c r="Y913" s="168" t="s">
        <v>4789</v>
      </c>
      <c r="Z913" s="168" t="s">
        <v>4854</v>
      </c>
      <c r="AA913" s="202" t="s">
        <v>4789</v>
      </c>
    </row>
    <row r="914" spans="1:27" x14ac:dyDescent="0.3">
      <c r="A914" s="95">
        <v>40316572</v>
      </c>
      <c r="B914" s="89" t="s">
        <v>1696</v>
      </c>
      <c r="C914" s="289">
        <v>21.052799999999998</v>
      </c>
      <c r="D914" s="94" t="s">
        <v>430</v>
      </c>
      <c r="E914" s="94">
        <v>1.764</v>
      </c>
      <c r="F914" s="95"/>
      <c r="G914" s="95"/>
      <c r="H914" s="95"/>
      <c r="I914" s="96"/>
      <c r="J914" s="95">
        <v>31120423</v>
      </c>
      <c r="K914" s="89" t="s">
        <v>1697</v>
      </c>
      <c r="L914" s="95">
        <v>85</v>
      </c>
      <c r="M914" s="95">
        <v>0</v>
      </c>
      <c r="N914" s="289">
        <v>21.052799999999998</v>
      </c>
      <c r="O914" s="95"/>
      <c r="P914" s="289"/>
      <c r="Q914" s="95"/>
      <c r="R914" s="289"/>
      <c r="S914" s="96"/>
      <c r="T914" s="95"/>
      <c r="U914" s="181"/>
      <c r="V914" s="201" t="s">
        <v>4787</v>
      </c>
      <c r="W914" s="130">
        <v>1</v>
      </c>
      <c r="X914" s="93"/>
      <c r="Y914" s="168" t="s">
        <v>4789</v>
      </c>
      <c r="Z914" s="168" t="s">
        <v>4854</v>
      </c>
      <c r="AA914" s="202" t="s">
        <v>4789</v>
      </c>
    </row>
    <row r="915" spans="1:27" x14ac:dyDescent="0.3">
      <c r="A915" s="91">
        <v>40316599</v>
      </c>
      <c r="B915" s="93" t="s">
        <v>1698</v>
      </c>
      <c r="C915" s="290">
        <v>88.45</v>
      </c>
      <c r="D915" s="147" t="s">
        <v>1396</v>
      </c>
      <c r="E915" s="147">
        <v>9.5449999999999999</v>
      </c>
      <c r="F915" s="148"/>
      <c r="G915" s="148"/>
      <c r="H915" s="148"/>
      <c r="I915" s="149"/>
      <c r="J915" s="148">
        <v>40316599</v>
      </c>
      <c r="K915" s="146" t="s">
        <v>1698</v>
      </c>
      <c r="L915" s="148">
        <v>369</v>
      </c>
      <c r="M915" s="148"/>
      <c r="N915" s="290">
        <v>88.45</v>
      </c>
      <c r="O915" s="148">
        <v>3</v>
      </c>
      <c r="P915" s="290">
        <v>0.64</v>
      </c>
      <c r="Q915" s="148">
        <v>366</v>
      </c>
      <c r="R915" s="290">
        <v>87.81</v>
      </c>
      <c r="S915" s="149"/>
      <c r="T915" s="148"/>
      <c r="U915" s="184"/>
      <c r="V915" s="201" t="s">
        <v>4787</v>
      </c>
      <c r="W915" s="130">
        <v>1</v>
      </c>
      <c r="X915" s="93"/>
      <c r="Y915" s="168" t="s">
        <v>4789</v>
      </c>
      <c r="Z915" s="168" t="s">
        <v>4854</v>
      </c>
      <c r="AA915" s="202" t="s">
        <v>4789</v>
      </c>
    </row>
    <row r="916" spans="1:27" x14ac:dyDescent="0.3">
      <c r="A916" s="91">
        <v>40316602</v>
      </c>
      <c r="B916" s="93" t="s">
        <v>1699</v>
      </c>
      <c r="C916" s="288">
        <v>88.45</v>
      </c>
      <c r="D916" s="90" t="s">
        <v>1396</v>
      </c>
      <c r="E916" s="90">
        <v>9.5449999999999999</v>
      </c>
      <c r="F916" s="91"/>
      <c r="G916" s="91"/>
      <c r="H916" s="91"/>
      <c r="I916" s="92"/>
      <c r="J916" s="91">
        <v>40316602</v>
      </c>
      <c r="K916" s="93" t="s">
        <v>1699</v>
      </c>
      <c r="L916" s="91">
        <v>369</v>
      </c>
      <c r="M916" s="91"/>
      <c r="N916" s="288">
        <v>88.45</v>
      </c>
      <c r="O916" s="91">
        <v>3</v>
      </c>
      <c r="P916" s="288">
        <v>0.64</v>
      </c>
      <c r="Q916" s="91">
        <v>366</v>
      </c>
      <c r="R916" s="288">
        <v>87.81</v>
      </c>
      <c r="S916" s="92"/>
      <c r="T916" s="91"/>
      <c r="U916" s="180"/>
      <c r="V916" s="201" t="s">
        <v>4787</v>
      </c>
      <c r="W916" s="130">
        <v>1</v>
      </c>
      <c r="X916" s="93"/>
      <c r="Y916" s="168" t="s">
        <v>4789</v>
      </c>
      <c r="Z916" s="168" t="s">
        <v>4854</v>
      </c>
      <c r="AA916" s="202" t="s">
        <v>4789</v>
      </c>
    </row>
    <row r="917" spans="1:27" x14ac:dyDescent="0.3">
      <c r="A917" s="278">
        <v>40316769</v>
      </c>
      <c r="B917" s="279" t="s">
        <v>1700</v>
      </c>
      <c r="C917" s="289">
        <v>41.69</v>
      </c>
      <c r="D917" s="94" t="s">
        <v>1259</v>
      </c>
      <c r="E917" s="94">
        <v>4.5039999999999996</v>
      </c>
      <c r="F917" s="95"/>
      <c r="G917" s="95"/>
      <c r="H917" s="95"/>
      <c r="I917" s="96"/>
      <c r="J917" s="95">
        <v>40316769</v>
      </c>
      <c r="K917" s="89" t="s">
        <v>1700</v>
      </c>
      <c r="L917" s="95">
        <v>174</v>
      </c>
      <c r="M917" s="95"/>
      <c r="N917" s="289">
        <v>41.69</v>
      </c>
      <c r="O917" s="95">
        <v>1</v>
      </c>
      <c r="P917" s="289">
        <v>0.25</v>
      </c>
      <c r="Q917" s="95">
        <v>173</v>
      </c>
      <c r="R917" s="289">
        <v>41.44</v>
      </c>
      <c r="S917" s="96"/>
      <c r="T917" s="95"/>
      <c r="U917" s="181"/>
      <c r="V917" s="201" t="s">
        <v>4787</v>
      </c>
      <c r="W917" s="130">
        <v>1</v>
      </c>
      <c r="X917" s="93"/>
      <c r="Y917" s="168" t="s">
        <v>4789</v>
      </c>
      <c r="Z917" s="168" t="s">
        <v>4854</v>
      </c>
      <c r="AA917" s="202" t="s">
        <v>4789</v>
      </c>
    </row>
    <row r="918" spans="1:27" x14ac:dyDescent="0.3">
      <c r="A918" s="95">
        <v>40316785</v>
      </c>
      <c r="B918" s="89" t="s">
        <v>1701</v>
      </c>
      <c r="C918" s="289">
        <v>14.860799999999999</v>
      </c>
      <c r="D918" s="94"/>
      <c r="E918" s="94"/>
      <c r="F918" s="95"/>
      <c r="G918" s="95"/>
      <c r="H918" s="95"/>
      <c r="I918" s="96"/>
      <c r="J918" s="95">
        <v>28150040</v>
      </c>
      <c r="K918" s="89" t="s">
        <v>1490</v>
      </c>
      <c r="L918" s="95">
        <v>60</v>
      </c>
      <c r="M918" s="95">
        <v>0</v>
      </c>
      <c r="N918" s="289">
        <v>14.860799999999999</v>
      </c>
      <c r="O918" s="95"/>
      <c r="P918" s="289"/>
      <c r="Q918" s="95"/>
      <c r="R918" s="289"/>
      <c r="S918" s="96"/>
      <c r="T918" s="95"/>
      <c r="U918" s="181"/>
      <c r="V918" s="201" t="s">
        <v>4787</v>
      </c>
      <c r="W918" s="130">
        <v>1</v>
      </c>
      <c r="X918" s="93"/>
      <c r="Y918" s="168" t="s">
        <v>4789</v>
      </c>
      <c r="Z918" s="168" t="s">
        <v>4854</v>
      </c>
      <c r="AA918" s="202" t="s">
        <v>4789</v>
      </c>
    </row>
    <row r="919" spans="1:27" x14ac:dyDescent="0.3">
      <c r="A919" s="91">
        <v>40316831</v>
      </c>
      <c r="B919" s="93" t="s">
        <v>1702</v>
      </c>
      <c r="C919" s="289">
        <v>75.069999999999993</v>
      </c>
      <c r="D919" s="94" t="s">
        <v>1396</v>
      </c>
      <c r="E919" s="94">
        <v>8.09</v>
      </c>
      <c r="F919" s="95"/>
      <c r="G919" s="95"/>
      <c r="H919" s="95"/>
      <c r="I919" s="96"/>
      <c r="J919" s="95">
        <v>40316831</v>
      </c>
      <c r="K919" s="89" t="s">
        <v>1702</v>
      </c>
      <c r="L919" s="95">
        <v>313</v>
      </c>
      <c r="M919" s="95"/>
      <c r="N919" s="289">
        <v>75.069999999999993</v>
      </c>
      <c r="O919" s="95">
        <v>3</v>
      </c>
      <c r="P919" s="289">
        <v>0.64</v>
      </c>
      <c r="Q919" s="95">
        <v>310</v>
      </c>
      <c r="R919" s="289">
        <v>74.430000000000007</v>
      </c>
      <c r="S919" s="96"/>
      <c r="T919" s="95"/>
      <c r="U919" s="181"/>
      <c r="V919" s="201" t="s">
        <v>4787</v>
      </c>
      <c r="W919" s="130">
        <v>1</v>
      </c>
      <c r="X919" s="93"/>
      <c r="Y919" s="168" t="s">
        <v>4789</v>
      </c>
      <c r="Z919" s="168" t="s">
        <v>4854</v>
      </c>
      <c r="AA919" s="202" t="s">
        <v>4789</v>
      </c>
    </row>
    <row r="920" spans="1:27" x14ac:dyDescent="0.3">
      <c r="A920" s="91">
        <v>40316866</v>
      </c>
      <c r="B920" s="93" t="s">
        <v>1703</v>
      </c>
      <c r="C920" s="289">
        <v>9.9071999999999996</v>
      </c>
      <c r="D920" s="94"/>
      <c r="E920" s="94"/>
      <c r="F920" s="95"/>
      <c r="G920" s="95"/>
      <c r="H920" s="95"/>
      <c r="I920" s="96"/>
      <c r="J920" s="95">
        <v>28050339</v>
      </c>
      <c r="K920" s="89" t="s">
        <v>1704</v>
      </c>
      <c r="L920" s="95">
        <v>40</v>
      </c>
      <c r="M920" s="95"/>
      <c r="N920" s="289">
        <v>9.9071999999999996</v>
      </c>
      <c r="O920" s="95"/>
      <c r="P920" s="289"/>
      <c r="Q920" s="95"/>
      <c r="R920" s="289"/>
      <c r="S920" s="96"/>
      <c r="T920" s="95"/>
      <c r="U920" s="181"/>
      <c r="V920" s="201" t="s">
        <v>4787</v>
      </c>
      <c r="W920" s="130">
        <v>1</v>
      </c>
      <c r="X920" s="93"/>
      <c r="Y920" s="168" t="s">
        <v>4789</v>
      </c>
      <c r="Z920" s="168" t="s">
        <v>4854</v>
      </c>
      <c r="AA920" s="202" t="s">
        <v>4789</v>
      </c>
    </row>
    <row r="921" spans="1:27" x14ac:dyDescent="0.3">
      <c r="A921" s="278">
        <v>40316874</v>
      </c>
      <c r="B921" s="279" t="s">
        <v>1705</v>
      </c>
      <c r="C921" s="289">
        <v>53.26</v>
      </c>
      <c r="D921" s="94" t="s">
        <v>1259</v>
      </c>
      <c r="E921" s="94">
        <v>5.7610000000000001</v>
      </c>
      <c r="F921" s="95"/>
      <c r="G921" s="95"/>
      <c r="H921" s="95"/>
      <c r="I921" s="96"/>
      <c r="J921" s="95">
        <v>40316874</v>
      </c>
      <c r="K921" s="89" t="s">
        <v>1705</v>
      </c>
      <c r="L921" s="95">
        <v>222</v>
      </c>
      <c r="M921" s="95"/>
      <c r="N921" s="289">
        <v>53.26</v>
      </c>
      <c r="O921" s="95">
        <v>1</v>
      </c>
      <c r="P921" s="289">
        <v>0.26</v>
      </c>
      <c r="Q921" s="95">
        <v>221</v>
      </c>
      <c r="R921" s="289">
        <v>53</v>
      </c>
      <c r="S921" s="96"/>
      <c r="T921" s="95"/>
      <c r="U921" s="181"/>
      <c r="V921" s="201" t="s">
        <v>4787</v>
      </c>
      <c r="W921" s="130">
        <v>1</v>
      </c>
      <c r="X921" s="93"/>
      <c r="Y921" s="168" t="s">
        <v>4789</v>
      </c>
      <c r="Z921" s="168" t="s">
        <v>4854</v>
      </c>
      <c r="AA921" s="202" t="s">
        <v>4789</v>
      </c>
    </row>
    <row r="922" spans="1:27" x14ac:dyDescent="0.3">
      <c r="A922" s="95">
        <v>40316955</v>
      </c>
      <c r="B922" s="89" t="s">
        <v>1706</v>
      </c>
      <c r="C922" s="289">
        <v>13.622399999999999</v>
      </c>
      <c r="D922" s="94"/>
      <c r="E922" s="94"/>
      <c r="F922" s="95"/>
      <c r="G922" s="95"/>
      <c r="H922" s="95"/>
      <c r="I922" s="96"/>
      <c r="J922" s="95">
        <v>28050355</v>
      </c>
      <c r="K922" s="89" t="s">
        <v>1707</v>
      </c>
      <c r="L922" s="95">
        <v>55</v>
      </c>
      <c r="M922" s="95"/>
      <c r="N922" s="289">
        <v>13.622399999999999</v>
      </c>
      <c r="O922" s="95"/>
      <c r="P922" s="289"/>
      <c r="Q922" s="95"/>
      <c r="R922" s="289"/>
      <c r="S922" s="96"/>
      <c r="T922" s="95"/>
      <c r="U922" s="181"/>
      <c r="V922" s="201" t="s">
        <v>4787</v>
      </c>
      <c r="W922" s="130">
        <v>1</v>
      </c>
      <c r="X922" s="93"/>
      <c r="Y922" s="168" t="s">
        <v>4789</v>
      </c>
      <c r="Z922" s="168" t="s">
        <v>4854</v>
      </c>
      <c r="AA922" s="202" t="s">
        <v>4789</v>
      </c>
    </row>
    <row r="923" spans="1:27" x14ac:dyDescent="0.3">
      <c r="A923" s="91">
        <v>40316963</v>
      </c>
      <c r="B923" s="93" t="s">
        <v>1708</v>
      </c>
      <c r="C923" s="289">
        <v>13.622399999999999</v>
      </c>
      <c r="D923" s="94"/>
      <c r="E923" s="94"/>
      <c r="F923" s="95"/>
      <c r="G923" s="95"/>
      <c r="H923" s="95"/>
      <c r="I923" s="96"/>
      <c r="J923" s="95">
        <v>28050355</v>
      </c>
      <c r="K923" s="89" t="s">
        <v>1707</v>
      </c>
      <c r="L923" s="95">
        <v>55</v>
      </c>
      <c r="M923" s="95"/>
      <c r="N923" s="289">
        <v>13.622399999999999</v>
      </c>
      <c r="O923" s="95"/>
      <c r="P923" s="289"/>
      <c r="Q923" s="95"/>
      <c r="R923" s="289"/>
      <c r="S923" s="96"/>
      <c r="T923" s="95"/>
      <c r="U923" s="181"/>
      <c r="V923" s="201" t="s">
        <v>4787</v>
      </c>
      <c r="W923" s="130">
        <v>1</v>
      </c>
      <c r="X923" s="93"/>
      <c r="Y923" s="168" t="s">
        <v>4789</v>
      </c>
      <c r="Z923" s="168" t="s">
        <v>4854</v>
      </c>
      <c r="AA923" s="202" t="s">
        <v>4789</v>
      </c>
    </row>
    <row r="924" spans="1:27" ht="24" x14ac:dyDescent="0.3">
      <c r="A924" s="91">
        <v>40317080</v>
      </c>
      <c r="B924" s="93" t="s">
        <v>1709</v>
      </c>
      <c r="C924" s="289">
        <v>22.2912</v>
      </c>
      <c r="D924" s="94"/>
      <c r="E924" s="94"/>
      <c r="F924" s="95"/>
      <c r="G924" s="95"/>
      <c r="H924" s="95"/>
      <c r="I924" s="96"/>
      <c r="J924" s="95">
        <v>28011325</v>
      </c>
      <c r="K924" s="89" t="s">
        <v>655</v>
      </c>
      <c r="L924" s="95">
        <v>90</v>
      </c>
      <c r="M924" s="95">
        <v>0</v>
      </c>
      <c r="N924" s="289">
        <v>22.2912</v>
      </c>
      <c r="O924" s="95"/>
      <c r="P924" s="289"/>
      <c r="Q924" s="95"/>
      <c r="R924" s="289"/>
      <c r="S924" s="96"/>
      <c r="T924" s="95"/>
      <c r="U924" s="181"/>
      <c r="V924" s="201" t="s">
        <v>4787</v>
      </c>
      <c r="W924" s="130">
        <v>1</v>
      </c>
      <c r="X924" s="93"/>
      <c r="Y924" s="168" t="s">
        <v>4789</v>
      </c>
      <c r="Z924" s="168" t="s">
        <v>4854</v>
      </c>
      <c r="AA924" s="202" t="s">
        <v>4789</v>
      </c>
    </row>
    <row r="925" spans="1:27" x14ac:dyDescent="0.3">
      <c r="A925" s="278">
        <v>40317129</v>
      </c>
      <c r="B925" s="279" t="s">
        <v>1710</v>
      </c>
      <c r="C925" s="289">
        <v>41.01</v>
      </c>
      <c r="D925" s="94" t="s">
        <v>1259</v>
      </c>
      <c r="E925" s="94">
        <v>4.4290000000000003</v>
      </c>
      <c r="F925" s="95"/>
      <c r="G925" s="95"/>
      <c r="H925" s="95"/>
      <c r="I925" s="96"/>
      <c r="J925" s="95">
        <v>40317129</v>
      </c>
      <c r="K925" s="89" t="s">
        <v>1710</v>
      </c>
      <c r="L925" s="95">
        <v>171</v>
      </c>
      <c r="M925" s="95"/>
      <c r="N925" s="289">
        <v>41.01</v>
      </c>
      <c r="O925" s="95">
        <v>1</v>
      </c>
      <c r="P925" s="289">
        <v>0.26</v>
      </c>
      <c r="Q925" s="95">
        <v>170</v>
      </c>
      <c r="R925" s="289">
        <v>40.75</v>
      </c>
      <c r="S925" s="96"/>
      <c r="T925" s="95"/>
      <c r="U925" s="181"/>
      <c r="V925" s="201" t="s">
        <v>4787</v>
      </c>
      <c r="W925" s="130">
        <v>1</v>
      </c>
      <c r="X925" s="93"/>
      <c r="Y925" s="168" t="s">
        <v>4789</v>
      </c>
      <c r="Z925" s="168" t="s">
        <v>4854</v>
      </c>
      <c r="AA925" s="202" t="s">
        <v>4789</v>
      </c>
    </row>
    <row r="926" spans="1:27" x14ac:dyDescent="0.3">
      <c r="A926" s="95">
        <v>40317137</v>
      </c>
      <c r="B926" s="89" t="s">
        <v>1711</v>
      </c>
      <c r="C926" s="289">
        <v>106.05</v>
      </c>
      <c r="D926" s="94" t="s">
        <v>1396</v>
      </c>
      <c r="E926" s="94">
        <v>11.458</v>
      </c>
      <c r="F926" s="95"/>
      <c r="G926" s="95"/>
      <c r="H926" s="95"/>
      <c r="I926" s="96"/>
      <c r="J926" s="95">
        <v>40317137</v>
      </c>
      <c r="K926" s="89" t="s">
        <v>1711</v>
      </c>
      <c r="L926" s="95">
        <v>442</v>
      </c>
      <c r="M926" s="95"/>
      <c r="N926" s="289">
        <v>106.05</v>
      </c>
      <c r="O926" s="95">
        <v>3</v>
      </c>
      <c r="P926" s="289">
        <v>0.64</v>
      </c>
      <c r="Q926" s="95">
        <v>439</v>
      </c>
      <c r="R926" s="289">
        <v>105.41</v>
      </c>
      <c r="S926" s="96"/>
      <c r="T926" s="95"/>
      <c r="U926" s="181"/>
      <c r="V926" s="201" t="s">
        <v>4787</v>
      </c>
      <c r="W926" s="130">
        <v>1</v>
      </c>
      <c r="X926" s="93"/>
      <c r="Y926" s="168" t="s">
        <v>4789</v>
      </c>
      <c r="Z926" s="168" t="s">
        <v>4854</v>
      </c>
      <c r="AA926" s="202" t="s">
        <v>4789</v>
      </c>
    </row>
    <row r="927" spans="1:27" ht="24" x14ac:dyDescent="0.3">
      <c r="A927" s="91">
        <v>40317145</v>
      </c>
      <c r="B927" s="93" t="s">
        <v>1712</v>
      </c>
      <c r="C927" s="289">
        <v>48.27</v>
      </c>
      <c r="D927" s="94" t="s">
        <v>1259</v>
      </c>
      <c r="E927" s="94">
        <v>5.2190000000000003</v>
      </c>
      <c r="F927" s="95"/>
      <c r="G927" s="95"/>
      <c r="H927" s="95"/>
      <c r="I927" s="96"/>
      <c r="J927" s="95">
        <v>40317145</v>
      </c>
      <c r="K927" s="89" t="s">
        <v>1712</v>
      </c>
      <c r="L927" s="95">
        <v>201</v>
      </c>
      <c r="M927" s="95"/>
      <c r="N927" s="289">
        <v>48.27</v>
      </c>
      <c r="O927" s="95">
        <v>1</v>
      </c>
      <c r="P927" s="289">
        <v>0.26</v>
      </c>
      <c r="Q927" s="95">
        <v>200</v>
      </c>
      <c r="R927" s="289">
        <v>48.01</v>
      </c>
      <c r="S927" s="96"/>
      <c r="T927" s="95"/>
      <c r="U927" s="181"/>
      <c r="V927" s="201" t="s">
        <v>4787</v>
      </c>
      <c r="W927" s="130">
        <v>1</v>
      </c>
      <c r="X927" s="93"/>
      <c r="Y927" s="168" t="s">
        <v>4789</v>
      </c>
      <c r="Z927" s="168" t="s">
        <v>4854</v>
      </c>
      <c r="AA927" s="202" t="s">
        <v>4789</v>
      </c>
    </row>
    <row r="928" spans="1:27" x14ac:dyDescent="0.3">
      <c r="A928" s="91">
        <v>40317153</v>
      </c>
      <c r="B928" s="93" t="s">
        <v>1713</v>
      </c>
      <c r="C928" s="289">
        <v>83.25</v>
      </c>
      <c r="D928" s="94" t="s">
        <v>1396</v>
      </c>
      <c r="E928" s="94">
        <v>8.9789999999999992</v>
      </c>
      <c r="F928" s="95"/>
      <c r="G928" s="95"/>
      <c r="H928" s="95"/>
      <c r="I928" s="96"/>
      <c r="J928" s="95">
        <v>40317153</v>
      </c>
      <c r="K928" s="89" t="s">
        <v>1713</v>
      </c>
      <c r="L928" s="95">
        <v>347</v>
      </c>
      <c r="M928" s="95"/>
      <c r="N928" s="289">
        <v>83.25</v>
      </c>
      <c r="O928" s="95">
        <v>3</v>
      </c>
      <c r="P928" s="289">
        <v>0.64</v>
      </c>
      <c r="Q928" s="95">
        <v>344</v>
      </c>
      <c r="R928" s="289">
        <v>82.61</v>
      </c>
      <c r="S928" s="96"/>
      <c r="T928" s="95"/>
      <c r="U928" s="181"/>
      <c r="V928" s="201" t="s">
        <v>4787</v>
      </c>
      <c r="W928" s="130">
        <v>1</v>
      </c>
      <c r="X928" s="93"/>
      <c r="Y928" s="168" t="s">
        <v>4789</v>
      </c>
      <c r="Z928" s="168" t="s">
        <v>4854</v>
      </c>
      <c r="AA928" s="202" t="s">
        <v>4789</v>
      </c>
    </row>
    <row r="929" spans="1:27" ht="24" x14ac:dyDescent="0.3">
      <c r="A929" s="278">
        <v>40317161</v>
      </c>
      <c r="B929" s="279" t="s">
        <v>1714</v>
      </c>
      <c r="C929" s="289">
        <v>90.88</v>
      </c>
      <c r="D929" s="94" t="s">
        <v>1396</v>
      </c>
      <c r="E929" s="94">
        <v>9.8089999999999993</v>
      </c>
      <c r="F929" s="95"/>
      <c r="G929" s="95"/>
      <c r="H929" s="95"/>
      <c r="I929" s="96"/>
      <c r="J929" s="95">
        <v>40317161</v>
      </c>
      <c r="K929" s="89" t="s">
        <v>1714</v>
      </c>
      <c r="L929" s="95">
        <v>379</v>
      </c>
      <c r="M929" s="95"/>
      <c r="N929" s="289">
        <v>90.88</v>
      </c>
      <c r="O929" s="95">
        <v>3</v>
      </c>
      <c r="P929" s="289">
        <v>0.64</v>
      </c>
      <c r="Q929" s="95">
        <v>376</v>
      </c>
      <c r="R929" s="289">
        <v>90.24</v>
      </c>
      <c r="S929" s="96"/>
      <c r="T929" s="95"/>
      <c r="U929" s="181"/>
      <c r="V929" s="201" t="s">
        <v>4787</v>
      </c>
      <c r="W929" s="130">
        <v>1</v>
      </c>
      <c r="X929" s="93"/>
      <c r="Y929" s="168" t="s">
        <v>4789</v>
      </c>
      <c r="Z929" s="168" t="s">
        <v>4854</v>
      </c>
      <c r="AA929" s="202" t="s">
        <v>4789</v>
      </c>
    </row>
    <row r="930" spans="1:27" x14ac:dyDescent="0.3">
      <c r="A930" s="95">
        <v>40317170</v>
      </c>
      <c r="B930" s="89" t="s">
        <v>1715</v>
      </c>
      <c r="C930" s="289">
        <v>65.2</v>
      </c>
      <c r="D930" s="94" t="s">
        <v>1396</v>
      </c>
      <c r="E930" s="94">
        <v>7.0170000000000003</v>
      </c>
      <c r="F930" s="95"/>
      <c r="G930" s="95"/>
      <c r="H930" s="95"/>
      <c r="I930" s="96"/>
      <c r="J930" s="95">
        <v>40317170</v>
      </c>
      <c r="K930" s="89" t="s">
        <v>1715</v>
      </c>
      <c r="L930" s="95">
        <v>272</v>
      </c>
      <c r="M930" s="95"/>
      <c r="N930" s="289">
        <v>65.2</v>
      </c>
      <c r="O930" s="95">
        <v>3</v>
      </c>
      <c r="P930" s="289">
        <v>0.64</v>
      </c>
      <c r="Q930" s="95">
        <v>269</v>
      </c>
      <c r="R930" s="289">
        <v>64.56</v>
      </c>
      <c r="S930" s="96"/>
      <c r="T930" s="95"/>
      <c r="U930" s="181"/>
      <c r="V930" s="201" t="s">
        <v>4787</v>
      </c>
      <c r="W930" s="130">
        <v>1</v>
      </c>
      <c r="X930" s="93"/>
      <c r="Y930" s="168" t="s">
        <v>4789</v>
      </c>
      <c r="Z930" s="168" t="s">
        <v>4854</v>
      </c>
      <c r="AA930" s="202" t="s">
        <v>4789</v>
      </c>
    </row>
    <row r="931" spans="1:27" ht="24" x14ac:dyDescent="0.3">
      <c r="A931" s="91">
        <v>40317188</v>
      </c>
      <c r="B931" s="93" t="s">
        <v>1716</v>
      </c>
      <c r="C931" s="289">
        <v>73.91</v>
      </c>
      <c r="D931" s="94" t="s">
        <v>1396</v>
      </c>
      <c r="E931" s="94">
        <v>7.9640000000000004</v>
      </c>
      <c r="F931" s="95"/>
      <c r="G931" s="95"/>
      <c r="H931" s="95"/>
      <c r="I931" s="96"/>
      <c r="J931" s="95">
        <v>40317188</v>
      </c>
      <c r="K931" s="89" t="s">
        <v>1716</v>
      </c>
      <c r="L931" s="95">
        <v>308</v>
      </c>
      <c r="M931" s="95"/>
      <c r="N931" s="289">
        <v>73.91</v>
      </c>
      <c r="O931" s="95">
        <v>3</v>
      </c>
      <c r="P931" s="289">
        <v>0.64</v>
      </c>
      <c r="Q931" s="95">
        <v>305</v>
      </c>
      <c r="R931" s="289">
        <v>73.27</v>
      </c>
      <c r="S931" s="96"/>
      <c r="T931" s="95"/>
      <c r="U931" s="181"/>
      <c r="V931" s="201" t="s">
        <v>4787</v>
      </c>
      <c r="W931" s="130">
        <v>1</v>
      </c>
      <c r="X931" s="93"/>
      <c r="Y931" s="168" t="s">
        <v>4789</v>
      </c>
      <c r="Z931" s="168" t="s">
        <v>4854</v>
      </c>
      <c r="AA931" s="202" t="s">
        <v>4789</v>
      </c>
    </row>
    <row r="932" spans="1:27" ht="24" x14ac:dyDescent="0.3">
      <c r="A932" s="91">
        <v>40317196</v>
      </c>
      <c r="B932" s="93" t="s">
        <v>1717</v>
      </c>
      <c r="C932" s="289">
        <v>46.37</v>
      </c>
      <c r="D932" s="94" t="s">
        <v>1259</v>
      </c>
      <c r="E932" s="94">
        <v>5.0119999999999996</v>
      </c>
      <c r="F932" s="95"/>
      <c r="G932" s="95"/>
      <c r="H932" s="95"/>
      <c r="I932" s="96"/>
      <c r="J932" s="95">
        <v>40317196</v>
      </c>
      <c r="K932" s="89" t="s">
        <v>1717</v>
      </c>
      <c r="L932" s="95">
        <v>193</v>
      </c>
      <c r="M932" s="95"/>
      <c r="N932" s="289">
        <v>46.37</v>
      </c>
      <c r="O932" s="95">
        <v>1</v>
      </c>
      <c r="P932" s="289">
        <v>0.26</v>
      </c>
      <c r="Q932" s="95">
        <v>192</v>
      </c>
      <c r="R932" s="289">
        <v>46.11</v>
      </c>
      <c r="S932" s="96"/>
      <c r="T932" s="95"/>
      <c r="U932" s="181"/>
      <c r="V932" s="201" t="s">
        <v>4787</v>
      </c>
      <c r="W932" s="130">
        <v>1</v>
      </c>
      <c r="X932" s="93"/>
      <c r="Y932" s="168" t="s">
        <v>4789</v>
      </c>
      <c r="Z932" s="168" t="s">
        <v>4854</v>
      </c>
      <c r="AA932" s="202" t="s">
        <v>4789</v>
      </c>
    </row>
    <row r="933" spans="1:27" ht="24" x14ac:dyDescent="0.3">
      <c r="A933" s="278">
        <v>40317200</v>
      </c>
      <c r="B933" s="279" t="s">
        <v>1718</v>
      </c>
      <c r="C933" s="289">
        <v>124.3</v>
      </c>
      <c r="D933" s="94" t="s">
        <v>1396</v>
      </c>
      <c r="E933" s="94">
        <v>13.441000000000001</v>
      </c>
      <c r="F933" s="95"/>
      <c r="G933" s="95"/>
      <c r="H933" s="95"/>
      <c r="I933" s="96"/>
      <c r="J933" s="95">
        <v>40317200</v>
      </c>
      <c r="K933" s="89" t="s">
        <v>1718</v>
      </c>
      <c r="L933" s="95">
        <v>518</v>
      </c>
      <c r="M933" s="95"/>
      <c r="N933" s="289">
        <v>124.3</v>
      </c>
      <c r="O933" s="95">
        <v>3</v>
      </c>
      <c r="P933" s="289">
        <v>0.64</v>
      </c>
      <c r="Q933" s="95">
        <v>515</v>
      </c>
      <c r="R933" s="289">
        <v>123.66</v>
      </c>
      <c r="S933" s="96"/>
      <c r="T933" s="95"/>
      <c r="U933" s="181"/>
      <c r="V933" s="201" t="s">
        <v>4787</v>
      </c>
      <c r="W933" s="130">
        <v>1</v>
      </c>
      <c r="X933" s="93"/>
      <c r="Y933" s="168" t="s">
        <v>4789</v>
      </c>
      <c r="Z933" s="168" t="s">
        <v>4854</v>
      </c>
      <c r="AA933" s="202" t="s">
        <v>4789</v>
      </c>
    </row>
    <row r="934" spans="1:27" ht="24" x14ac:dyDescent="0.3">
      <c r="A934" s="95">
        <v>40317226</v>
      </c>
      <c r="B934" s="89" t="s">
        <v>1719</v>
      </c>
      <c r="C934" s="289">
        <v>57.84</v>
      </c>
      <c r="D934" s="94" t="s">
        <v>1259</v>
      </c>
      <c r="E934" s="94">
        <v>6.2590000000000003</v>
      </c>
      <c r="F934" s="95"/>
      <c r="G934" s="95"/>
      <c r="H934" s="95"/>
      <c r="I934" s="96"/>
      <c r="J934" s="95">
        <v>40317226</v>
      </c>
      <c r="K934" s="89" t="s">
        <v>1719</v>
      </c>
      <c r="L934" s="95">
        <v>241</v>
      </c>
      <c r="M934" s="95"/>
      <c r="N934" s="289">
        <v>57.84</v>
      </c>
      <c r="O934" s="95">
        <v>1</v>
      </c>
      <c r="P934" s="289">
        <v>0.26</v>
      </c>
      <c r="Q934" s="95">
        <v>240</v>
      </c>
      <c r="R934" s="289">
        <v>57.58</v>
      </c>
      <c r="S934" s="96"/>
      <c r="T934" s="95"/>
      <c r="U934" s="181"/>
      <c r="V934" s="201" t="s">
        <v>4787</v>
      </c>
      <c r="W934" s="130">
        <v>1</v>
      </c>
      <c r="X934" s="93"/>
      <c r="Y934" s="168" t="s">
        <v>4789</v>
      </c>
      <c r="Z934" s="168" t="s">
        <v>4854</v>
      </c>
      <c r="AA934" s="202" t="s">
        <v>4789</v>
      </c>
    </row>
    <row r="935" spans="1:27" x14ac:dyDescent="0.3">
      <c r="A935" s="91">
        <v>40317269</v>
      </c>
      <c r="B935" s="93" t="s">
        <v>1720</v>
      </c>
      <c r="C935" s="289">
        <v>55.05</v>
      </c>
      <c r="D935" s="94" t="s">
        <v>1259</v>
      </c>
      <c r="E935" s="94">
        <v>5.9560000000000004</v>
      </c>
      <c r="F935" s="95"/>
      <c r="G935" s="95"/>
      <c r="H935" s="95"/>
      <c r="I935" s="96"/>
      <c r="J935" s="95">
        <v>40317269</v>
      </c>
      <c r="K935" s="89" t="s">
        <v>1720</v>
      </c>
      <c r="L935" s="95">
        <v>229</v>
      </c>
      <c r="M935" s="95"/>
      <c r="N935" s="289">
        <v>55.05</v>
      </c>
      <c r="O935" s="95">
        <v>1</v>
      </c>
      <c r="P935" s="289">
        <v>0.26</v>
      </c>
      <c r="Q935" s="95">
        <v>228</v>
      </c>
      <c r="R935" s="289">
        <v>54.79</v>
      </c>
      <c r="S935" s="96"/>
      <c r="T935" s="95"/>
      <c r="U935" s="181"/>
      <c r="V935" s="201" t="s">
        <v>4787</v>
      </c>
      <c r="W935" s="130">
        <v>1</v>
      </c>
      <c r="X935" s="93"/>
      <c r="Y935" s="168" t="s">
        <v>4789</v>
      </c>
      <c r="Z935" s="168" t="s">
        <v>4854</v>
      </c>
      <c r="AA935" s="202" t="s">
        <v>4789</v>
      </c>
    </row>
    <row r="936" spans="1:27" x14ac:dyDescent="0.3">
      <c r="A936" s="91">
        <v>40317277</v>
      </c>
      <c r="B936" s="93" t="s">
        <v>1721</v>
      </c>
      <c r="C936" s="289">
        <v>78.11</v>
      </c>
      <c r="D936" s="94" t="s">
        <v>744</v>
      </c>
      <c r="E936" s="94">
        <v>8.484</v>
      </c>
      <c r="F936" s="95"/>
      <c r="G936" s="95"/>
      <c r="H936" s="95"/>
      <c r="I936" s="96"/>
      <c r="J936" s="95">
        <v>40317277</v>
      </c>
      <c r="K936" s="89" t="s">
        <v>1721</v>
      </c>
      <c r="L936" s="95">
        <v>325</v>
      </c>
      <c r="M936" s="95"/>
      <c r="N936" s="289">
        <v>78.11</v>
      </c>
      <c r="O936" s="95">
        <v>0.25</v>
      </c>
      <c r="P936" s="289">
        <v>0.06</v>
      </c>
      <c r="Q936" s="95">
        <v>325</v>
      </c>
      <c r="R936" s="289">
        <v>78.05</v>
      </c>
      <c r="S936" s="96"/>
      <c r="T936" s="95"/>
      <c r="U936" s="181"/>
      <c r="V936" s="201" t="s">
        <v>4787</v>
      </c>
      <c r="W936" s="130">
        <v>1</v>
      </c>
      <c r="X936" s="93"/>
      <c r="Y936" s="168" t="s">
        <v>4789</v>
      </c>
      <c r="Z936" s="168" t="s">
        <v>4854</v>
      </c>
      <c r="AA936" s="202" t="s">
        <v>4789</v>
      </c>
    </row>
    <row r="937" spans="1:27" x14ac:dyDescent="0.3">
      <c r="A937" s="278">
        <v>40317285</v>
      </c>
      <c r="B937" s="279" t="s">
        <v>1722</v>
      </c>
      <c r="C937" s="289">
        <v>101.12</v>
      </c>
      <c r="D937" s="94" t="s">
        <v>744</v>
      </c>
      <c r="E937" s="94">
        <v>10.984999999999999</v>
      </c>
      <c r="F937" s="95"/>
      <c r="G937" s="95"/>
      <c r="H937" s="95"/>
      <c r="I937" s="96"/>
      <c r="J937" s="95">
        <v>40317285</v>
      </c>
      <c r="K937" s="89" t="s">
        <v>1722</v>
      </c>
      <c r="L937" s="95">
        <v>421</v>
      </c>
      <c r="M937" s="95"/>
      <c r="N937" s="289">
        <v>101.12</v>
      </c>
      <c r="O937" s="95">
        <v>0.25</v>
      </c>
      <c r="P937" s="289">
        <v>0.06</v>
      </c>
      <c r="Q937" s="95">
        <v>421</v>
      </c>
      <c r="R937" s="289">
        <v>101.06</v>
      </c>
      <c r="S937" s="96"/>
      <c r="T937" s="95"/>
      <c r="U937" s="181"/>
      <c r="V937" s="201" t="s">
        <v>4787</v>
      </c>
      <c r="W937" s="130">
        <v>1</v>
      </c>
      <c r="X937" s="93"/>
      <c r="Y937" s="168" t="s">
        <v>4789</v>
      </c>
      <c r="Z937" s="168" t="s">
        <v>4854</v>
      </c>
      <c r="AA937" s="202" t="s">
        <v>4789</v>
      </c>
    </row>
    <row r="938" spans="1:27" x14ac:dyDescent="0.3">
      <c r="A938" s="95">
        <v>40317293</v>
      </c>
      <c r="B938" s="89" t="s">
        <v>1723</v>
      </c>
      <c r="C938" s="289">
        <v>124.53</v>
      </c>
      <c r="D938" s="94" t="s">
        <v>744</v>
      </c>
      <c r="E938" s="94">
        <v>13.529</v>
      </c>
      <c r="F938" s="95"/>
      <c r="G938" s="95"/>
      <c r="H938" s="95"/>
      <c r="I938" s="96"/>
      <c r="J938" s="95">
        <v>40317293</v>
      </c>
      <c r="K938" s="89" t="s">
        <v>1723</v>
      </c>
      <c r="L938" s="95">
        <v>519</v>
      </c>
      <c r="M938" s="95"/>
      <c r="N938" s="289">
        <v>124.53</v>
      </c>
      <c r="O938" s="95">
        <v>0.25</v>
      </c>
      <c r="P938" s="289">
        <v>0.06</v>
      </c>
      <c r="Q938" s="95">
        <v>519</v>
      </c>
      <c r="R938" s="289">
        <v>124.47</v>
      </c>
      <c r="S938" s="96"/>
      <c r="T938" s="95"/>
      <c r="U938" s="181"/>
      <c r="V938" s="201" t="s">
        <v>4787</v>
      </c>
      <c r="W938" s="130">
        <v>1</v>
      </c>
      <c r="X938" s="93"/>
      <c r="Y938" s="168" t="s">
        <v>4789</v>
      </c>
      <c r="Z938" s="168" t="s">
        <v>4854</v>
      </c>
      <c r="AA938" s="202" t="s">
        <v>4789</v>
      </c>
    </row>
    <row r="939" spans="1:27" x14ac:dyDescent="0.3">
      <c r="A939" s="91">
        <v>40317374</v>
      </c>
      <c r="B939" s="93" t="s">
        <v>1724</v>
      </c>
      <c r="C939" s="289">
        <v>55.85</v>
      </c>
      <c r="D939" s="94" t="s">
        <v>1259</v>
      </c>
      <c r="E939" s="94">
        <v>6.0419999999999998</v>
      </c>
      <c r="F939" s="95"/>
      <c r="G939" s="95"/>
      <c r="H939" s="95"/>
      <c r="I939" s="96"/>
      <c r="J939" s="95">
        <v>40317374</v>
      </c>
      <c r="K939" s="89" t="s">
        <v>1724</v>
      </c>
      <c r="L939" s="95">
        <v>233</v>
      </c>
      <c r="M939" s="95"/>
      <c r="N939" s="289">
        <v>55.85</v>
      </c>
      <c r="O939" s="95">
        <v>1</v>
      </c>
      <c r="P939" s="289">
        <v>0.26</v>
      </c>
      <c r="Q939" s="95">
        <v>232</v>
      </c>
      <c r="R939" s="289">
        <v>55.59</v>
      </c>
      <c r="S939" s="96"/>
      <c r="T939" s="95"/>
      <c r="U939" s="181"/>
      <c r="V939" s="201" t="s">
        <v>4787</v>
      </c>
      <c r="W939" s="130">
        <v>1</v>
      </c>
      <c r="X939" s="93"/>
      <c r="Y939" s="168" t="s">
        <v>4789</v>
      </c>
      <c r="Z939" s="168" t="s">
        <v>4854</v>
      </c>
      <c r="AA939" s="202" t="s">
        <v>4789</v>
      </c>
    </row>
    <row r="940" spans="1:27" x14ac:dyDescent="0.3">
      <c r="A940" s="91">
        <v>40317390</v>
      </c>
      <c r="B940" s="93" t="s">
        <v>1725</v>
      </c>
      <c r="C940" s="289">
        <v>148.24</v>
      </c>
      <c r="D940" s="94" t="s">
        <v>888</v>
      </c>
      <c r="E940" s="94">
        <v>15.939</v>
      </c>
      <c r="F940" s="95"/>
      <c r="G940" s="95"/>
      <c r="H940" s="95"/>
      <c r="I940" s="96"/>
      <c r="J940" s="95">
        <v>40317390</v>
      </c>
      <c r="K940" s="89" t="s">
        <v>1725</v>
      </c>
      <c r="L940" s="95">
        <v>618</v>
      </c>
      <c r="M940" s="95"/>
      <c r="N940" s="289">
        <v>148.24</v>
      </c>
      <c r="O940" s="95">
        <v>7</v>
      </c>
      <c r="P940" s="289">
        <v>1.6</v>
      </c>
      <c r="Q940" s="95">
        <v>611</v>
      </c>
      <c r="R940" s="289">
        <v>146.63999999999999</v>
      </c>
      <c r="S940" s="96"/>
      <c r="T940" s="95"/>
      <c r="U940" s="181"/>
      <c r="V940" s="201" t="s">
        <v>4787</v>
      </c>
      <c r="W940" s="130">
        <v>1</v>
      </c>
      <c r="X940" s="93"/>
      <c r="Y940" s="168" t="s">
        <v>4789</v>
      </c>
      <c r="Z940" s="168" t="s">
        <v>4854</v>
      </c>
      <c r="AA940" s="202" t="s">
        <v>4789</v>
      </c>
    </row>
    <row r="941" spans="1:27" x14ac:dyDescent="0.3">
      <c r="A941" s="278">
        <v>40317404</v>
      </c>
      <c r="B941" s="279" t="s">
        <v>1726</v>
      </c>
      <c r="C941" s="289">
        <v>55.7</v>
      </c>
      <c r="D941" s="94" t="s">
        <v>1259</v>
      </c>
      <c r="E941" s="94">
        <v>6.0259999999999998</v>
      </c>
      <c r="F941" s="95"/>
      <c r="G941" s="95"/>
      <c r="H941" s="95"/>
      <c r="I941" s="96"/>
      <c r="J941" s="95">
        <v>40317404</v>
      </c>
      <c r="K941" s="89" t="s">
        <v>1726</v>
      </c>
      <c r="L941" s="95">
        <v>232</v>
      </c>
      <c r="M941" s="95"/>
      <c r="N941" s="289">
        <v>55.7</v>
      </c>
      <c r="O941" s="95">
        <v>1</v>
      </c>
      <c r="P941" s="289">
        <v>0.26</v>
      </c>
      <c r="Q941" s="95">
        <v>231</v>
      </c>
      <c r="R941" s="289">
        <v>55.44</v>
      </c>
      <c r="S941" s="96"/>
      <c r="T941" s="95"/>
      <c r="U941" s="181"/>
      <c r="V941" s="201" t="s">
        <v>4787</v>
      </c>
      <c r="W941" s="130">
        <v>1</v>
      </c>
      <c r="X941" s="93"/>
      <c r="Y941" s="168" t="s">
        <v>4789</v>
      </c>
      <c r="Z941" s="168" t="s">
        <v>4854</v>
      </c>
      <c r="AA941" s="202" t="s">
        <v>4789</v>
      </c>
    </row>
    <row r="942" spans="1:27" x14ac:dyDescent="0.3">
      <c r="A942" s="95">
        <v>40317412</v>
      </c>
      <c r="B942" s="89" t="s">
        <v>1727</v>
      </c>
      <c r="C942" s="289">
        <v>256.33999999999997</v>
      </c>
      <c r="D942" s="94" t="s">
        <v>888</v>
      </c>
      <c r="E942" s="94">
        <v>27.689</v>
      </c>
      <c r="F942" s="95"/>
      <c r="G942" s="95"/>
      <c r="H942" s="95"/>
      <c r="I942" s="96"/>
      <c r="J942" s="95">
        <v>40317412</v>
      </c>
      <c r="K942" s="89" t="s">
        <v>1727</v>
      </c>
      <c r="L942" s="95">
        <v>1068</v>
      </c>
      <c r="M942" s="95"/>
      <c r="N942" s="289">
        <v>256.33999999999997</v>
      </c>
      <c r="O942" s="95">
        <v>7</v>
      </c>
      <c r="P942" s="289">
        <v>1.6</v>
      </c>
      <c r="Q942" s="95">
        <v>1061</v>
      </c>
      <c r="R942" s="289">
        <v>254.74</v>
      </c>
      <c r="S942" s="96"/>
      <c r="T942" s="95"/>
      <c r="U942" s="181"/>
      <c r="V942" s="201" t="s">
        <v>75</v>
      </c>
      <c r="W942" s="130"/>
      <c r="X942" s="93" t="s">
        <v>709</v>
      </c>
      <c r="Y942" s="168" t="s">
        <v>6133</v>
      </c>
      <c r="Z942" s="168" t="s">
        <v>6130</v>
      </c>
      <c r="AA942" s="202" t="s">
        <v>6131</v>
      </c>
    </row>
    <row r="943" spans="1:27" ht="24" x14ac:dyDescent="0.3">
      <c r="A943" s="91">
        <v>40317420</v>
      </c>
      <c r="B943" s="93" t="s">
        <v>1728</v>
      </c>
      <c r="C943" s="289">
        <v>25.66</v>
      </c>
      <c r="D943" s="94" t="s">
        <v>744</v>
      </c>
      <c r="E943" s="94">
        <v>2.7829999999999999</v>
      </c>
      <c r="F943" s="95"/>
      <c r="G943" s="95"/>
      <c r="H943" s="95"/>
      <c r="I943" s="96"/>
      <c r="J943" s="95">
        <v>40317420</v>
      </c>
      <c r="K943" s="89" t="s">
        <v>1728</v>
      </c>
      <c r="L943" s="95">
        <v>107</v>
      </c>
      <c r="M943" s="95"/>
      <c r="N943" s="289">
        <v>25.66</v>
      </c>
      <c r="O943" s="95">
        <v>0.25</v>
      </c>
      <c r="P943" s="289">
        <v>0.06</v>
      </c>
      <c r="Q943" s="95">
        <v>107</v>
      </c>
      <c r="R943" s="289">
        <v>25.6</v>
      </c>
      <c r="S943" s="96"/>
      <c r="T943" s="95"/>
      <c r="U943" s="181"/>
      <c r="V943" s="201" t="s">
        <v>4787</v>
      </c>
      <c r="W943" s="130">
        <v>1</v>
      </c>
      <c r="X943" s="93"/>
      <c r="Y943" s="168" t="s">
        <v>4789</v>
      </c>
      <c r="Z943" s="168" t="s">
        <v>4854</v>
      </c>
      <c r="AA943" s="202" t="s">
        <v>4789</v>
      </c>
    </row>
    <row r="944" spans="1:27" ht="24" x14ac:dyDescent="0.3">
      <c r="A944" s="91">
        <v>40317439</v>
      </c>
      <c r="B944" s="93" t="s">
        <v>1729</v>
      </c>
      <c r="C944" s="289">
        <v>16.594559999999998</v>
      </c>
      <c r="D944" s="94"/>
      <c r="E944" s="94"/>
      <c r="F944" s="95"/>
      <c r="G944" s="95"/>
      <c r="H944" s="95"/>
      <c r="I944" s="96"/>
      <c r="J944" s="95">
        <v>28050444</v>
      </c>
      <c r="K944" s="89" t="s">
        <v>939</v>
      </c>
      <c r="L944" s="95">
        <v>67</v>
      </c>
      <c r="M944" s="95">
        <v>0</v>
      </c>
      <c r="N944" s="289">
        <v>16.594559999999998</v>
      </c>
      <c r="O944" s="95"/>
      <c r="P944" s="289"/>
      <c r="Q944" s="95"/>
      <c r="R944" s="289"/>
      <c r="S944" s="96"/>
      <c r="T944" s="95"/>
      <c r="U944" s="181"/>
      <c r="V944" s="201" t="s">
        <v>4787</v>
      </c>
      <c r="W944" s="130">
        <v>1</v>
      </c>
      <c r="X944" s="93"/>
      <c r="Y944" s="168" t="s">
        <v>4789</v>
      </c>
      <c r="Z944" s="168" t="s">
        <v>4854</v>
      </c>
      <c r="AA944" s="202" t="s">
        <v>4789</v>
      </c>
    </row>
    <row r="945" spans="1:27" ht="24" x14ac:dyDescent="0.3">
      <c r="A945" s="278">
        <v>40317471</v>
      </c>
      <c r="B945" s="279" t="s">
        <v>1730</v>
      </c>
      <c r="C945" s="289">
        <v>42.72</v>
      </c>
      <c r="D945" s="94" t="s">
        <v>1259</v>
      </c>
      <c r="E945" s="94">
        <v>4.6150000000000002</v>
      </c>
      <c r="F945" s="95"/>
      <c r="G945" s="95"/>
      <c r="H945" s="95"/>
      <c r="I945" s="96"/>
      <c r="J945" s="95">
        <v>40317471</v>
      </c>
      <c r="K945" s="89" t="s">
        <v>1730</v>
      </c>
      <c r="L945" s="95">
        <v>178</v>
      </c>
      <c r="M945" s="95"/>
      <c r="N945" s="289">
        <v>42.72</v>
      </c>
      <c r="O945" s="95">
        <v>1</v>
      </c>
      <c r="P945" s="289">
        <v>0.26</v>
      </c>
      <c r="Q945" s="95">
        <v>177</v>
      </c>
      <c r="R945" s="289">
        <v>42.46</v>
      </c>
      <c r="S945" s="96"/>
      <c r="T945" s="95"/>
      <c r="U945" s="181"/>
      <c r="V945" s="201" t="s">
        <v>4787</v>
      </c>
      <c r="W945" s="130">
        <v>1</v>
      </c>
      <c r="X945" s="93"/>
      <c r="Y945" s="168" t="s">
        <v>4789</v>
      </c>
      <c r="Z945" s="168" t="s">
        <v>4854</v>
      </c>
      <c r="AA945" s="202" t="s">
        <v>4789</v>
      </c>
    </row>
    <row r="946" spans="1:27" x14ac:dyDescent="0.3">
      <c r="A946" s="95">
        <v>40319040</v>
      </c>
      <c r="B946" s="89" t="s">
        <v>1731</v>
      </c>
      <c r="C946" s="289">
        <v>352.53</v>
      </c>
      <c r="D946" s="94" t="s">
        <v>708</v>
      </c>
      <c r="E946" s="94">
        <v>37.970999999999997</v>
      </c>
      <c r="F946" s="95"/>
      <c r="G946" s="95"/>
      <c r="H946" s="95"/>
      <c r="I946" s="96"/>
      <c r="J946" s="95">
        <v>40319040</v>
      </c>
      <c r="K946" s="89" t="s">
        <v>1731</v>
      </c>
      <c r="L946" s="95">
        <v>1468</v>
      </c>
      <c r="M946" s="95"/>
      <c r="N946" s="289">
        <v>352.53</v>
      </c>
      <c r="O946" s="95">
        <v>13</v>
      </c>
      <c r="P946" s="289">
        <v>3.2</v>
      </c>
      <c r="Q946" s="95">
        <v>1455</v>
      </c>
      <c r="R946" s="289">
        <v>349.33</v>
      </c>
      <c r="S946" s="96"/>
      <c r="T946" s="95"/>
      <c r="U946" s="181"/>
      <c r="V946" s="201" t="s">
        <v>75</v>
      </c>
      <c r="W946" s="130"/>
      <c r="X946" s="93" t="s">
        <v>709</v>
      </c>
      <c r="Y946" s="168" t="s">
        <v>6133</v>
      </c>
      <c r="Z946" s="168" t="s">
        <v>6130</v>
      </c>
      <c r="AA946" s="202" t="s">
        <v>6131</v>
      </c>
    </row>
    <row r="947" spans="1:27" x14ac:dyDescent="0.3">
      <c r="A947" s="91">
        <v>40319091</v>
      </c>
      <c r="B947" s="93" t="s">
        <v>1732</v>
      </c>
      <c r="C947" s="289">
        <v>13.127039999999999</v>
      </c>
      <c r="D947" s="94"/>
      <c r="E947" s="94"/>
      <c r="F947" s="95"/>
      <c r="G947" s="95"/>
      <c r="H947" s="95"/>
      <c r="I947" s="96"/>
      <c r="J947" s="95">
        <v>28040228</v>
      </c>
      <c r="K947" s="89" t="s">
        <v>851</v>
      </c>
      <c r="L947" s="95">
        <v>53</v>
      </c>
      <c r="M947" s="95"/>
      <c r="N947" s="289">
        <v>13.127039999999999</v>
      </c>
      <c r="O947" s="95"/>
      <c r="P947" s="289"/>
      <c r="Q947" s="95"/>
      <c r="R947" s="289"/>
      <c r="S947" s="96"/>
      <c r="T947" s="95"/>
      <c r="U947" s="181"/>
      <c r="V947" s="201" t="s">
        <v>4787</v>
      </c>
      <c r="W947" s="130">
        <v>1</v>
      </c>
      <c r="X947" s="93"/>
      <c r="Y947" s="168" t="s">
        <v>4789</v>
      </c>
      <c r="Z947" s="168" t="s">
        <v>4854</v>
      </c>
      <c r="AA947" s="202" t="s">
        <v>4789</v>
      </c>
    </row>
    <row r="948" spans="1:27" x14ac:dyDescent="0.3">
      <c r="A948" s="91">
        <v>40319113</v>
      </c>
      <c r="B948" s="93" t="s">
        <v>1733</v>
      </c>
      <c r="C948" s="289">
        <v>2.4767999999999999</v>
      </c>
      <c r="D948" s="94"/>
      <c r="E948" s="94"/>
      <c r="F948" s="95"/>
      <c r="G948" s="95"/>
      <c r="H948" s="95"/>
      <c r="I948" s="96"/>
      <c r="J948" s="95">
        <v>28040384</v>
      </c>
      <c r="K948" s="89" t="s">
        <v>1734</v>
      </c>
      <c r="L948" s="95">
        <v>10</v>
      </c>
      <c r="M948" s="95"/>
      <c r="N948" s="289">
        <v>2.4767999999999999</v>
      </c>
      <c r="O948" s="95"/>
      <c r="P948" s="289"/>
      <c r="Q948" s="95"/>
      <c r="R948" s="289"/>
      <c r="S948" s="96"/>
      <c r="T948" s="95"/>
      <c r="U948" s="181"/>
      <c r="V948" s="201" t="s">
        <v>4787</v>
      </c>
      <c r="W948" s="130">
        <v>1</v>
      </c>
      <c r="X948" s="93"/>
      <c r="Y948" s="168" t="s">
        <v>4789</v>
      </c>
      <c r="Z948" s="168" t="s">
        <v>4854</v>
      </c>
      <c r="AA948" s="202" t="s">
        <v>4789</v>
      </c>
    </row>
    <row r="949" spans="1:27" x14ac:dyDescent="0.3">
      <c r="A949" s="278">
        <v>40319121</v>
      </c>
      <c r="B949" s="279" t="s">
        <v>1735</v>
      </c>
      <c r="C949" s="289">
        <v>12.384</v>
      </c>
      <c r="D949" s="94"/>
      <c r="E949" s="94"/>
      <c r="F949" s="95"/>
      <c r="G949" s="95"/>
      <c r="H949" s="95"/>
      <c r="I949" s="96"/>
      <c r="J949" s="95">
        <v>28040406</v>
      </c>
      <c r="K949" s="89" t="s">
        <v>1735</v>
      </c>
      <c r="L949" s="95">
        <v>50</v>
      </c>
      <c r="M949" s="95">
        <v>12</v>
      </c>
      <c r="N949" s="289">
        <v>12.384</v>
      </c>
      <c r="O949" s="95"/>
      <c r="P949" s="289"/>
      <c r="Q949" s="95"/>
      <c r="R949" s="289"/>
      <c r="S949" s="96"/>
      <c r="T949" s="95"/>
      <c r="U949" s="181"/>
      <c r="V949" s="201" t="s">
        <v>4787</v>
      </c>
      <c r="W949" s="130">
        <v>1</v>
      </c>
      <c r="X949" s="93"/>
      <c r="Y949" s="168" t="s">
        <v>4789</v>
      </c>
      <c r="Z949" s="168" t="s">
        <v>4854</v>
      </c>
      <c r="AA949" s="202" t="s">
        <v>4789</v>
      </c>
    </row>
    <row r="950" spans="1:27" ht="24" x14ac:dyDescent="0.3">
      <c r="A950" s="95">
        <v>40319130</v>
      </c>
      <c r="B950" s="89" t="s">
        <v>1736</v>
      </c>
      <c r="C950" s="289">
        <v>3.4675199999999999</v>
      </c>
      <c r="D950" s="94"/>
      <c r="E950" s="94"/>
      <c r="F950" s="95"/>
      <c r="G950" s="95"/>
      <c r="H950" s="95"/>
      <c r="I950" s="96"/>
      <c r="J950" s="95">
        <v>28040473</v>
      </c>
      <c r="K950" s="89" t="s">
        <v>1737</v>
      </c>
      <c r="L950" s="95">
        <v>14</v>
      </c>
      <c r="M950" s="95">
        <v>0</v>
      </c>
      <c r="N950" s="289">
        <v>3.4675199999999999</v>
      </c>
      <c r="O950" s="95"/>
      <c r="P950" s="289"/>
      <c r="Q950" s="95"/>
      <c r="R950" s="289"/>
      <c r="S950" s="96"/>
      <c r="T950" s="95"/>
      <c r="U950" s="181">
        <v>0</v>
      </c>
      <c r="V950" s="201" t="s">
        <v>4787</v>
      </c>
      <c r="W950" s="130">
        <v>1</v>
      </c>
      <c r="X950" s="93"/>
      <c r="Y950" s="168" t="s">
        <v>4789</v>
      </c>
      <c r="Z950" s="168" t="s">
        <v>4854</v>
      </c>
      <c r="AA950" s="202" t="s">
        <v>4789</v>
      </c>
    </row>
    <row r="951" spans="1:27" x14ac:dyDescent="0.3">
      <c r="A951" s="91">
        <v>40319148</v>
      </c>
      <c r="B951" s="93" t="s">
        <v>1738</v>
      </c>
      <c r="C951" s="289">
        <v>4.9535999999999998</v>
      </c>
      <c r="D951" s="94"/>
      <c r="E951" s="94"/>
      <c r="F951" s="95"/>
      <c r="G951" s="95"/>
      <c r="H951" s="95"/>
      <c r="I951" s="96"/>
      <c r="J951" s="95">
        <v>28040368</v>
      </c>
      <c r="K951" s="89" t="s">
        <v>791</v>
      </c>
      <c r="L951" s="95">
        <v>20</v>
      </c>
      <c r="M951" s="95"/>
      <c r="N951" s="289">
        <v>4.9535999999999998</v>
      </c>
      <c r="O951" s="95"/>
      <c r="P951" s="289"/>
      <c r="Q951" s="95"/>
      <c r="R951" s="289"/>
      <c r="S951" s="96"/>
      <c r="T951" s="95"/>
      <c r="U951" s="181"/>
      <c r="V951" s="201" t="s">
        <v>4787</v>
      </c>
      <c r="W951" s="130">
        <v>1</v>
      </c>
      <c r="X951" s="93"/>
      <c r="Y951" s="168" t="s">
        <v>4789</v>
      </c>
      <c r="Z951" s="168" t="s">
        <v>4854</v>
      </c>
      <c r="AA951" s="202" t="s">
        <v>4789</v>
      </c>
    </row>
    <row r="952" spans="1:27" x14ac:dyDescent="0.3">
      <c r="A952" s="91">
        <v>40319172</v>
      </c>
      <c r="B952" s="93" t="s">
        <v>1739</v>
      </c>
      <c r="C952" s="289">
        <v>3.0960000000000001</v>
      </c>
      <c r="D952" s="94"/>
      <c r="E952" s="94"/>
      <c r="F952" s="95"/>
      <c r="G952" s="95"/>
      <c r="H952" s="95"/>
      <c r="I952" s="96"/>
      <c r="J952" s="95">
        <v>28041038</v>
      </c>
      <c r="K952" s="89" t="s">
        <v>1740</v>
      </c>
      <c r="L952" s="95">
        <v>12.5</v>
      </c>
      <c r="M952" s="95"/>
      <c r="N952" s="289">
        <v>3.0960000000000001</v>
      </c>
      <c r="O952" s="95"/>
      <c r="P952" s="289"/>
      <c r="Q952" s="95"/>
      <c r="R952" s="289"/>
      <c r="S952" s="96"/>
      <c r="T952" s="95"/>
      <c r="U952" s="181"/>
      <c r="V952" s="201" t="s">
        <v>4787</v>
      </c>
      <c r="W952" s="130">
        <v>1</v>
      </c>
      <c r="X952" s="93"/>
      <c r="Y952" s="168" t="s">
        <v>4789</v>
      </c>
      <c r="Z952" s="168" t="s">
        <v>4854</v>
      </c>
      <c r="AA952" s="202" t="s">
        <v>4789</v>
      </c>
    </row>
    <row r="953" spans="1:27" x14ac:dyDescent="0.3">
      <c r="A953" s="278">
        <v>40319270</v>
      </c>
      <c r="B953" s="279" t="s">
        <v>1741</v>
      </c>
      <c r="C953" s="289">
        <v>95.198399999999992</v>
      </c>
      <c r="D953" s="94" t="s">
        <v>651</v>
      </c>
      <c r="E953" s="94">
        <v>10</v>
      </c>
      <c r="F953" s="95"/>
      <c r="G953" s="95"/>
      <c r="H953" s="95"/>
      <c r="I953" s="96"/>
      <c r="J953" s="95">
        <v>40319270</v>
      </c>
      <c r="K953" s="89" t="s">
        <v>1741</v>
      </c>
      <c r="L953" s="95">
        <f>SUM(O953,Q953)</f>
        <v>396.65999999999997</v>
      </c>
      <c r="M953" s="95">
        <v>0</v>
      </c>
      <c r="N953" s="289">
        <v>95.198399999999992</v>
      </c>
      <c r="O953" s="95">
        <v>13.33</v>
      </c>
      <c r="P953" s="289">
        <v>3.1991999999999998</v>
      </c>
      <c r="Q953" s="95">
        <v>383.33</v>
      </c>
      <c r="R953" s="289">
        <v>91.999199999999988</v>
      </c>
      <c r="S953" s="96"/>
      <c r="T953" s="95"/>
      <c r="U953" s="181"/>
      <c r="V953" s="201" t="s">
        <v>4787</v>
      </c>
      <c r="W953" s="130">
        <v>1</v>
      </c>
      <c r="X953" s="93"/>
      <c r="Y953" s="168" t="s">
        <v>4789</v>
      </c>
      <c r="Z953" s="168" t="s">
        <v>4854</v>
      </c>
      <c r="AA953" s="202" t="s">
        <v>4789</v>
      </c>
    </row>
    <row r="954" spans="1:27" x14ac:dyDescent="0.3">
      <c r="A954" s="95">
        <v>40319288</v>
      </c>
      <c r="B954" s="89" t="s">
        <v>1742</v>
      </c>
      <c r="C954" s="289">
        <v>2.4767999999999999</v>
      </c>
      <c r="D954" s="94"/>
      <c r="E954" s="94"/>
      <c r="F954" s="95"/>
      <c r="G954" s="95"/>
      <c r="H954" s="95"/>
      <c r="I954" s="96"/>
      <c r="J954" s="95">
        <v>28040635</v>
      </c>
      <c r="K954" s="89" t="s">
        <v>1743</v>
      </c>
      <c r="L954" s="95">
        <v>10</v>
      </c>
      <c r="M954" s="95"/>
      <c r="N954" s="289">
        <v>2.4767999999999999</v>
      </c>
      <c r="O954" s="95"/>
      <c r="P954" s="289"/>
      <c r="Q954" s="95"/>
      <c r="R954" s="289"/>
      <c r="S954" s="96"/>
      <c r="T954" s="95"/>
      <c r="U954" s="181"/>
      <c r="V954" s="201" t="s">
        <v>4787</v>
      </c>
      <c r="W954" s="130">
        <v>1</v>
      </c>
      <c r="X954" s="93"/>
      <c r="Y954" s="168" t="s">
        <v>4789</v>
      </c>
      <c r="Z954" s="168" t="s">
        <v>4854</v>
      </c>
      <c r="AA954" s="202" t="s">
        <v>4789</v>
      </c>
    </row>
    <row r="955" spans="1:27" ht="24" x14ac:dyDescent="0.3">
      <c r="A955" s="91">
        <v>40319296</v>
      </c>
      <c r="B955" s="93" t="s">
        <v>1744</v>
      </c>
      <c r="C955" s="289">
        <v>115.37</v>
      </c>
      <c r="D955" s="94" t="s">
        <v>1396</v>
      </c>
      <c r="E955" s="94">
        <v>12.471</v>
      </c>
      <c r="F955" s="95"/>
      <c r="G955" s="95"/>
      <c r="H955" s="95"/>
      <c r="I955" s="96"/>
      <c r="J955" s="95">
        <v>40319296</v>
      </c>
      <c r="K955" s="89" t="s">
        <v>1744</v>
      </c>
      <c r="L955" s="95">
        <v>481</v>
      </c>
      <c r="M955" s="95"/>
      <c r="N955" s="289">
        <v>115.37</v>
      </c>
      <c r="O955" s="95">
        <v>3</v>
      </c>
      <c r="P955" s="289">
        <v>0.64</v>
      </c>
      <c r="Q955" s="95">
        <v>478</v>
      </c>
      <c r="R955" s="289">
        <v>114.73</v>
      </c>
      <c r="S955" s="96"/>
      <c r="T955" s="95"/>
      <c r="U955" s="181"/>
      <c r="V955" s="201" t="s">
        <v>4787</v>
      </c>
      <c r="W955" s="130">
        <v>1</v>
      </c>
      <c r="X955" s="93"/>
      <c r="Y955" s="168" t="s">
        <v>4789</v>
      </c>
      <c r="Z955" s="168" t="s">
        <v>4854</v>
      </c>
      <c r="AA955" s="202" t="s">
        <v>4789</v>
      </c>
    </row>
    <row r="956" spans="1:27" ht="24" x14ac:dyDescent="0.3">
      <c r="A956" s="91">
        <v>40319318</v>
      </c>
      <c r="B956" s="93" t="s">
        <v>1745</v>
      </c>
      <c r="C956" s="289">
        <v>347.09759999999994</v>
      </c>
      <c r="D956" s="94" t="s">
        <v>21</v>
      </c>
      <c r="E956" s="94">
        <v>33.380000000000003</v>
      </c>
      <c r="F956" s="95"/>
      <c r="G956" s="95"/>
      <c r="H956" s="95"/>
      <c r="I956" s="96"/>
      <c r="J956" s="95">
        <v>40319318</v>
      </c>
      <c r="K956" s="89" t="s">
        <v>1745</v>
      </c>
      <c r="L956" s="95">
        <f>SUM(O956,Q956)</f>
        <v>1446.24</v>
      </c>
      <c r="M956" s="95">
        <v>0</v>
      </c>
      <c r="N956" s="289">
        <v>347.09759999999994</v>
      </c>
      <c r="O956" s="95">
        <v>166.67</v>
      </c>
      <c r="P956" s="289">
        <v>40.000799999999998</v>
      </c>
      <c r="Q956" s="95">
        <v>1279.57</v>
      </c>
      <c r="R956" s="289">
        <v>307.09679999999997</v>
      </c>
      <c r="S956" s="96"/>
      <c r="T956" s="95"/>
      <c r="U956" s="181">
        <v>0</v>
      </c>
      <c r="V956" s="201" t="s">
        <v>75</v>
      </c>
      <c r="W956" s="130"/>
      <c r="X956" s="93" t="s">
        <v>200</v>
      </c>
      <c r="Y956" s="168" t="s">
        <v>6124</v>
      </c>
      <c r="Z956" s="168" t="s">
        <v>6125</v>
      </c>
      <c r="AA956" s="202" t="s">
        <v>6126</v>
      </c>
    </row>
    <row r="957" spans="1:27" ht="24" x14ac:dyDescent="0.3">
      <c r="A957" s="278">
        <v>40319326</v>
      </c>
      <c r="B957" s="279" t="s">
        <v>1746</v>
      </c>
      <c r="C957" s="289">
        <v>159.35039999999998</v>
      </c>
      <c r="D957" s="94" t="s">
        <v>6</v>
      </c>
      <c r="E957" s="94">
        <v>16.625</v>
      </c>
      <c r="F957" s="95"/>
      <c r="G957" s="95"/>
      <c r="H957" s="95"/>
      <c r="I957" s="96"/>
      <c r="J957" s="95">
        <v>40319326</v>
      </c>
      <c r="K957" s="89" t="s">
        <v>1747</v>
      </c>
      <c r="L957" s="95">
        <f>SUM(O957,Q957)</f>
        <v>663.95999999999992</v>
      </c>
      <c r="M957" s="95">
        <v>0</v>
      </c>
      <c r="N957" s="289">
        <v>159.35039999999998</v>
      </c>
      <c r="O957" s="95">
        <v>26.67</v>
      </c>
      <c r="P957" s="289">
        <v>6.4008000000000003</v>
      </c>
      <c r="Q957" s="95">
        <v>637.29</v>
      </c>
      <c r="R957" s="289">
        <v>152.94959999999998</v>
      </c>
      <c r="S957" s="96"/>
      <c r="T957" s="95"/>
      <c r="U957" s="181">
        <v>0</v>
      </c>
      <c r="V957" s="201" t="s">
        <v>75</v>
      </c>
      <c r="W957" s="130"/>
      <c r="X957" s="93" t="s">
        <v>83</v>
      </c>
      <c r="Y957" s="168" t="s">
        <v>6124</v>
      </c>
      <c r="Z957" s="168" t="s">
        <v>6125</v>
      </c>
      <c r="AA957" s="202" t="s">
        <v>6126</v>
      </c>
    </row>
    <row r="958" spans="1:27" x14ac:dyDescent="0.3">
      <c r="A958" s="95">
        <v>40319334</v>
      </c>
      <c r="B958" s="89" t="s">
        <v>1748</v>
      </c>
      <c r="C958" s="289">
        <v>65.5</v>
      </c>
      <c r="D958" s="94" t="s">
        <v>1396</v>
      </c>
      <c r="E958" s="94">
        <v>7.05</v>
      </c>
      <c r="F958" s="95"/>
      <c r="G958" s="95"/>
      <c r="H958" s="95"/>
      <c r="I958" s="96"/>
      <c r="J958" s="95">
        <v>40319334</v>
      </c>
      <c r="K958" s="89" t="s">
        <v>1748</v>
      </c>
      <c r="L958" s="95">
        <v>273</v>
      </c>
      <c r="M958" s="95"/>
      <c r="N958" s="289">
        <v>65.5</v>
      </c>
      <c r="O958" s="95">
        <v>3</v>
      </c>
      <c r="P958" s="289">
        <v>0.64</v>
      </c>
      <c r="Q958" s="95">
        <v>270</v>
      </c>
      <c r="R958" s="289">
        <v>64.86</v>
      </c>
      <c r="S958" s="96"/>
      <c r="T958" s="95"/>
      <c r="U958" s="181"/>
      <c r="V958" s="201" t="s">
        <v>4787</v>
      </c>
      <c r="W958" s="130">
        <v>1</v>
      </c>
      <c r="X958" s="93"/>
      <c r="Y958" s="168" t="s">
        <v>4789</v>
      </c>
      <c r="Z958" s="168" t="s">
        <v>4854</v>
      </c>
      <c r="AA958" s="202" t="s">
        <v>4789</v>
      </c>
    </row>
    <row r="959" spans="1:27" x14ac:dyDescent="0.3">
      <c r="A959" s="91">
        <v>40319369</v>
      </c>
      <c r="B959" s="93" t="s">
        <v>1749</v>
      </c>
      <c r="C959" s="289">
        <v>76.849999999999994</v>
      </c>
      <c r="D959" s="94" t="s">
        <v>1396</v>
      </c>
      <c r="E959" s="94">
        <v>8.2840000000000007</v>
      </c>
      <c r="F959" s="95"/>
      <c r="G959" s="95"/>
      <c r="H959" s="95"/>
      <c r="I959" s="96"/>
      <c r="J959" s="95">
        <v>40319369</v>
      </c>
      <c r="K959" s="89" t="s">
        <v>1749</v>
      </c>
      <c r="L959" s="95">
        <v>320</v>
      </c>
      <c r="M959" s="95"/>
      <c r="N959" s="289">
        <v>76.849999999999994</v>
      </c>
      <c r="O959" s="95">
        <v>3</v>
      </c>
      <c r="P959" s="289">
        <v>0.64</v>
      </c>
      <c r="Q959" s="95">
        <v>317</v>
      </c>
      <c r="R959" s="289">
        <v>76.209999999999994</v>
      </c>
      <c r="S959" s="96"/>
      <c r="T959" s="95"/>
      <c r="U959" s="181"/>
      <c r="V959" s="201" t="s">
        <v>4787</v>
      </c>
      <c r="W959" s="130">
        <v>1</v>
      </c>
      <c r="X959" s="93"/>
      <c r="Y959" s="168" t="s">
        <v>4789</v>
      </c>
      <c r="Z959" s="168" t="s">
        <v>4854</v>
      </c>
      <c r="AA959" s="202" t="s">
        <v>4789</v>
      </c>
    </row>
    <row r="960" spans="1:27" x14ac:dyDescent="0.3">
      <c r="A960" s="91">
        <v>40319377</v>
      </c>
      <c r="B960" s="93" t="s">
        <v>1750</v>
      </c>
      <c r="C960" s="289">
        <v>247.35</v>
      </c>
      <c r="D960" s="94" t="s">
        <v>888</v>
      </c>
      <c r="E960" s="94">
        <v>26.712</v>
      </c>
      <c r="F960" s="95"/>
      <c r="G960" s="95"/>
      <c r="H960" s="95"/>
      <c r="I960" s="96"/>
      <c r="J960" s="95">
        <v>40319377</v>
      </c>
      <c r="K960" s="89" t="s">
        <v>1750</v>
      </c>
      <c r="L960" s="95">
        <v>1031</v>
      </c>
      <c r="M960" s="95"/>
      <c r="N960" s="289">
        <v>247.35</v>
      </c>
      <c r="O960" s="95">
        <v>7</v>
      </c>
      <c r="P960" s="289">
        <v>1.6</v>
      </c>
      <c r="Q960" s="95">
        <v>1024</v>
      </c>
      <c r="R960" s="289">
        <v>245.75</v>
      </c>
      <c r="S960" s="96"/>
      <c r="T960" s="95"/>
      <c r="U960" s="181"/>
      <c r="V960" s="201" t="s">
        <v>75</v>
      </c>
      <c r="W960" s="130"/>
      <c r="X960" s="93" t="s">
        <v>1751</v>
      </c>
      <c r="Y960" s="168" t="s">
        <v>6124</v>
      </c>
      <c r="Z960" s="168" t="s">
        <v>6125</v>
      </c>
      <c r="AA960" s="202" t="s">
        <v>6126</v>
      </c>
    </row>
    <row r="961" spans="1:27" x14ac:dyDescent="0.3">
      <c r="A961" s="278">
        <v>40319385</v>
      </c>
      <c r="B961" s="279" t="s">
        <v>1752</v>
      </c>
      <c r="C961" s="289">
        <v>644.29</v>
      </c>
      <c r="D961" s="94" t="s">
        <v>708</v>
      </c>
      <c r="E961" s="94">
        <v>69.683999999999997</v>
      </c>
      <c r="F961" s="95"/>
      <c r="G961" s="95"/>
      <c r="H961" s="95"/>
      <c r="I961" s="96"/>
      <c r="J961" s="95">
        <v>40319385</v>
      </c>
      <c r="K961" s="89" t="s">
        <v>1752</v>
      </c>
      <c r="L961" s="95">
        <v>2684</v>
      </c>
      <c r="M961" s="95"/>
      <c r="N961" s="289">
        <v>644.29</v>
      </c>
      <c r="O961" s="95">
        <v>13</v>
      </c>
      <c r="P961" s="289">
        <v>3.2</v>
      </c>
      <c r="Q961" s="95">
        <v>2671</v>
      </c>
      <c r="R961" s="289">
        <v>641.09</v>
      </c>
      <c r="S961" s="96"/>
      <c r="T961" s="95"/>
      <c r="U961" s="181"/>
      <c r="V961" s="201" t="s">
        <v>75</v>
      </c>
      <c r="W961" s="130"/>
      <c r="X961" s="93" t="s">
        <v>1751</v>
      </c>
      <c r="Y961" s="168" t="s">
        <v>6124</v>
      </c>
      <c r="Z961" s="168" t="s">
        <v>6125</v>
      </c>
      <c r="AA961" s="202" t="s">
        <v>6126</v>
      </c>
    </row>
    <row r="962" spans="1:27" ht="24" x14ac:dyDescent="0.3">
      <c r="A962" s="95">
        <v>40319440</v>
      </c>
      <c r="B962" s="89" t="s">
        <v>1753</v>
      </c>
      <c r="C962" s="289">
        <v>98.67</v>
      </c>
      <c r="D962" s="94" t="s">
        <v>1396</v>
      </c>
      <c r="E962" s="94">
        <v>10.654999999999999</v>
      </c>
      <c r="F962" s="95"/>
      <c r="G962" s="95"/>
      <c r="H962" s="95"/>
      <c r="I962" s="96"/>
      <c r="J962" s="95">
        <v>40319440</v>
      </c>
      <c r="K962" s="89" t="s">
        <v>1754</v>
      </c>
      <c r="L962" s="95">
        <v>411</v>
      </c>
      <c r="M962" s="95"/>
      <c r="N962" s="289">
        <v>98.67</v>
      </c>
      <c r="O962" s="95">
        <v>3</v>
      </c>
      <c r="P962" s="289">
        <v>0.64</v>
      </c>
      <c r="Q962" s="95">
        <v>408</v>
      </c>
      <c r="R962" s="289">
        <v>98.03</v>
      </c>
      <c r="S962" s="96"/>
      <c r="T962" s="95"/>
      <c r="U962" s="181"/>
      <c r="V962" s="201" t="s">
        <v>75</v>
      </c>
      <c r="W962" s="130"/>
      <c r="X962" s="93" t="s">
        <v>83</v>
      </c>
      <c r="Y962" s="168" t="s">
        <v>6124</v>
      </c>
      <c r="Z962" s="168" t="s">
        <v>6125</v>
      </c>
      <c r="AA962" s="202" t="s">
        <v>6126</v>
      </c>
    </row>
    <row r="963" spans="1:27" ht="24" x14ac:dyDescent="0.3">
      <c r="A963" s="91">
        <v>40319458</v>
      </c>
      <c r="B963" s="93" t="s">
        <v>1755</v>
      </c>
      <c r="C963" s="289">
        <v>93.54</v>
      </c>
      <c r="D963" s="94" t="s">
        <v>1396</v>
      </c>
      <c r="E963" s="94">
        <v>10.098000000000001</v>
      </c>
      <c r="F963" s="95"/>
      <c r="G963" s="95"/>
      <c r="H963" s="95"/>
      <c r="I963" s="96"/>
      <c r="J963" s="95">
        <v>40319458</v>
      </c>
      <c r="K963" s="89" t="s">
        <v>1756</v>
      </c>
      <c r="L963" s="95">
        <v>390</v>
      </c>
      <c r="M963" s="95"/>
      <c r="N963" s="289">
        <v>93.54</v>
      </c>
      <c r="O963" s="95">
        <v>3</v>
      </c>
      <c r="P963" s="289">
        <v>0.64</v>
      </c>
      <c r="Q963" s="95">
        <v>387</v>
      </c>
      <c r="R963" s="289">
        <v>92.9</v>
      </c>
      <c r="S963" s="96"/>
      <c r="T963" s="95"/>
      <c r="U963" s="181"/>
      <c r="V963" s="201" t="s">
        <v>75</v>
      </c>
      <c r="W963" s="130"/>
      <c r="X963" s="93" t="s">
        <v>83</v>
      </c>
      <c r="Y963" s="168" t="s">
        <v>6124</v>
      </c>
      <c r="Z963" s="168" t="s">
        <v>6125</v>
      </c>
      <c r="AA963" s="202" t="s">
        <v>6126</v>
      </c>
    </row>
    <row r="964" spans="1:27" x14ac:dyDescent="0.3">
      <c r="A964" s="91">
        <v>40319466</v>
      </c>
      <c r="B964" s="93" t="s">
        <v>1757</v>
      </c>
      <c r="C964" s="289">
        <v>11.13</v>
      </c>
      <c r="D964" s="94" t="s">
        <v>744</v>
      </c>
      <c r="E964" s="94">
        <v>1.2030000000000001</v>
      </c>
      <c r="F964" s="95"/>
      <c r="G964" s="95"/>
      <c r="H964" s="95"/>
      <c r="I964" s="96"/>
      <c r="J964" s="95">
        <v>40319466</v>
      </c>
      <c r="K964" s="89" t="s">
        <v>1757</v>
      </c>
      <c r="L964" s="95">
        <v>46</v>
      </c>
      <c r="M964" s="95"/>
      <c r="N964" s="289">
        <v>11.13</v>
      </c>
      <c r="O964" s="95">
        <v>0.25</v>
      </c>
      <c r="P964" s="289">
        <v>0.06</v>
      </c>
      <c r="Q964" s="95">
        <v>46</v>
      </c>
      <c r="R964" s="289">
        <v>11.07</v>
      </c>
      <c r="S964" s="96"/>
      <c r="T964" s="95"/>
      <c r="U964" s="181"/>
      <c r="V964" s="201" t="s">
        <v>4787</v>
      </c>
      <c r="W964" s="130">
        <v>1</v>
      </c>
      <c r="X964" s="93"/>
      <c r="Y964" s="168" t="s">
        <v>4789</v>
      </c>
      <c r="Z964" s="168" t="s">
        <v>4854</v>
      </c>
      <c r="AA964" s="202" t="s">
        <v>4789</v>
      </c>
    </row>
    <row r="965" spans="1:27" s="116" customFormat="1" x14ac:dyDescent="0.3">
      <c r="A965" s="278">
        <v>40319474</v>
      </c>
      <c r="B965" s="279" t="s">
        <v>1758</v>
      </c>
      <c r="C965" s="289">
        <v>33.93</v>
      </c>
      <c r="D965" s="94" t="s">
        <v>1259</v>
      </c>
      <c r="E965" s="94">
        <v>3.66</v>
      </c>
      <c r="F965" s="95"/>
      <c r="G965" s="95"/>
      <c r="H965" s="95"/>
      <c r="I965" s="96"/>
      <c r="J965" s="95">
        <v>40319474</v>
      </c>
      <c r="K965" s="89" t="s">
        <v>1758</v>
      </c>
      <c r="L965" s="95">
        <v>141</v>
      </c>
      <c r="M965" s="95"/>
      <c r="N965" s="289">
        <v>33.93</v>
      </c>
      <c r="O965" s="95">
        <v>1</v>
      </c>
      <c r="P965" s="289">
        <v>0.26</v>
      </c>
      <c r="Q965" s="95">
        <v>140</v>
      </c>
      <c r="R965" s="289">
        <v>33.67</v>
      </c>
      <c r="S965" s="96"/>
      <c r="T965" s="95"/>
      <c r="U965" s="181"/>
      <c r="V965" s="201" t="s">
        <v>4787</v>
      </c>
      <c r="W965" s="130">
        <v>1</v>
      </c>
      <c r="X965" s="93"/>
      <c r="Y965" s="168" t="s">
        <v>4789</v>
      </c>
      <c r="Z965" s="168" t="s">
        <v>4854</v>
      </c>
      <c r="AA965" s="202" t="s">
        <v>4789</v>
      </c>
    </row>
    <row r="966" spans="1:27" s="116" customFormat="1" ht="24" x14ac:dyDescent="0.3">
      <c r="A966" s="95">
        <v>40321029</v>
      </c>
      <c r="B966" s="89" t="s">
        <v>1759</v>
      </c>
      <c r="C966" s="289">
        <v>124.85</v>
      </c>
      <c r="D966" s="94" t="s">
        <v>888</v>
      </c>
      <c r="E966" s="94">
        <v>13.397</v>
      </c>
      <c r="F966" s="95"/>
      <c r="G966" s="95"/>
      <c r="H966" s="95"/>
      <c r="I966" s="96"/>
      <c r="J966" s="95">
        <v>40321029</v>
      </c>
      <c r="K966" s="89" t="s">
        <v>1760</v>
      </c>
      <c r="L966" s="95">
        <v>520</v>
      </c>
      <c r="M966" s="95"/>
      <c r="N966" s="289">
        <v>124.85</v>
      </c>
      <c r="O966" s="95">
        <v>7</v>
      </c>
      <c r="P966" s="289">
        <v>1.6</v>
      </c>
      <c r="Q966" s="95">
        <v>513</v>
      </c>
      <c r="R966" s="289">
        <v>123.25</v>
      </c>
      <c r="S966" s="96"/>
      <c r="T966" s="95"/>
      <c r="U966" s="181"/>
      <c r="V966" s="201" t="s">
        <v>75</v>
      </c>
      <c r="W966" s="130"/>
      <c r="X966" s="93" t="s">
        <v>83</v>
      </c>
      <c r="Y966" s="168" t="s">
        <v>6124</v>
      </c>
      <c r="Z966" s="168" t="s">
        <v>6125</v>
      </c>
      <c r="AA966" s="202" t="s">
        <v>6126</v>
      </c>
    </row>
    <row r="967" spans="1:27" x14ac:dyDescent="0.3">
      <c r="A967" s="91">
        <v>40321142</v>
      </c>
      <c r="B967" s="93" t="s">
        <v>1761</v>
      </c>
      <c r="C967" s="289">
        <v>475.39</v>
      </c>
      <c r="D967" s="94" t="s">
        <v>708</v>
      </c>
      <c r="E967" s="94">
        <v>51.325000000000003</v>
      </c>
      <c r="F967" s="95"/>
      <c r="G967" s="95"/>
      <c r="H967" s="95"/>
      <c r="I967" s="96"/>
      <c r="J967" s="95">
        <v>40321142</v>
      </c>
      <c r="K967" s="89" t="s">
        <v>1761</v>
      </c>
      <c r="L967" s="95">
        <v>1980</v>
      </c>
      <c r="M967" s="95"/>
      <c r="N967" s="289">
        <v>475.39</v>
      </c>
      <c r="O967" s="95">
        <v>13</v>
      </c>
      <c r="P967" s="289">
        <v>3.2</v>
      </c>
      <c r="Q967" s="95">
        <v>1967</v>
      </c>
      <c r="R967" s="289">
        <v>472.19</v>
      </c>
      <c r="S967" s="96"/>
      <c r="T967" s="95"/>
      <c r="U967" s="181"/>
      <c r="V967" s="201" t="s">
        <v>75</v>
      </c>
      <c r="W967" s="130"/>
      <c r="X967" s="93" t="s">
        <v>1751</v>
      </c>
      <c r="Y967" s="168" t="s">
        <v>6133</v>
      </c>
      <c r="Z967" s="168" t="s">
        <v>6130</v>
      </c>
      <c r="AA967" s="202" t="s">
        <v>6131</v>
      </c>
    </row>
    <row r="968" spans="1:27" x14ac:dyDescent="0.3">
      <c r="A968" s="91">
        <v>40321223</v>
      </c>
      <c r="B968" s="93" t="s">
        <v>1762</v>
      </c>
      <c r="C968" s="288">
        <v>10.48</v>
      </c>
      <c r="D968" s="90" t="s">
        <v>744</v>
      </c>
      <c r="E968" s="90">
        <v>1.133</v>
      </c>
      <c r="F968" s="91"/>
      <c r="G968" s="91"/>
      <c r="H968" s="91"/>
      <c r="I968" s="92"/>
      <c r="J968" s="91">
        <v>40321223</v>
      </c>
      <c r="K968" s="93" t="s">
        <v>1762</v>
      </c>
      <c r="L968" s="91">
        <v>43</v>
      </c>
      <c r="M968" s="91"/>
      <c r="N968" s="288">
        <v>10.48</v>
      </c>
      <c r="O968" s="91">
        <v>0.25</v>
      </c>
      <c r="P968" s="288">
        <v>0.06</v>
      </c>
      <c r="Q968" s="91">
        <v>43</v>
      </c>
      <c r="R968" s="288">
        <v>10.42</v>
      </c>
      <c r="S968" s="92"/>
      <c r="T968" s="91"/>
      <c r="U968" s="180"/>
      <c r="V968" s="201" t="s">
        <v>4787</v>
      </c>
      <c r="W968" s="130">
        <v>1</v>
      </c>
      <c r="X968" s="93"/>
      <c r="Y968" s="168" t="s">
        <v>4789</v>
      </c>
      <c r="Z968" s="168" t="s">
        <v>4854</v>
      </c>
      <c r="AA968" s="202" t="s">
        <v>4789</v>
      </c>
    </row>
    <row r="969" spans="1:27" x14ac:dyDescent="0.3">
      <c r="A969" s="278">
        <v>40321312</v>
      </c>
      <c r="B969" s="279" t="s">
        <v>1763</v>
      </c>
      <c r="C969" s="289">
        <v>429.09</v>
      </c>
      <c r="D969" s="94" t="s">
        <v>708</v>
      </c>
      <c r="E969" s="94">
        <v>46.292000000000002</v>
      </c>
      <c r="F969" s="95"/>
      <c r="G969" s="95"/>
      <c r="H969" s="95"/>
      <c r="I969" s="96"/>
      <c r="J969" s="95">
        <v>40321312</v>
      </c>
      <c r="K969" s="89" t="s">
        <v>1763</v>
      </c>
      <c r="L969" s="95">
        <v>1787</v>
      </c>
      <c r="M969" s="95"/>
      <c r="N969" s="289">
        <v>429.09</v>
      </c>
      <c r="O969" s="95">
        <v>13</v>
      </c>
      <c r="P969" s="289">
        <v>3.2</v>
      </c>
      <c r="Q969" s="95">
        <v>1774</v>
      </c>
      <c r="R969" s="289">
        <v>425.89</v>
      </c>
      <c r="S969" s="96"/>
      <c r="T969" s="95"/>
      <c r="U969" s="181"/>
      <c r="V969" s="201" t="s">
        <v>75</v>
      </c>
      <c r="W969" s="130"/>
      <c r="X969" s="93" t="s">
        <v>1751</v>
      </c>
      <c r="Y969" s="168" t="s">
        <v>6133</v>
      </c>
      <c r="Z969" s="168" t="s">
        <v>6130</v>
      </c>
      <c r="AA969" s="202" t="s">
        <v>6131</v>
      </c>
    </row>
    <row r="970" spans="1:27" ht="24" x14ac:dyDescent="0.3">
      <c r="A970" s="95">
        <v>40321347</v>
      </c>
      <c r="B970" s="89" t="s">
        <v>1764</v>
      </c>
      <c r="C970" s="289">
        <v>37.152000000000001</v>
      </c>
      <c r="D970" s="94"/>
      <c r="E970" s="94"/>
      <c r="F970" s="95"/>
      <c r="G970" s="95"/>
      <c r="H970" s="95"/>
      <c r="I970" s="96"/>
      <c r="J970" s="95">
        <v>31120482</v>
      </c>
      <c r="K970" s="89" t="s">
        <v>1630</v>
      </c>
      <c r="L970" s="95">
        <v>150</v>
      </c>
      <c r="M970" s="95">
        <v>0</v>
      </c>
      <c r="N970" s="289">
        <v>37.152000000000001</v>
      </c>
      <c r="O970" s="95"/>
      <c r="P970" s="289"/>
      <c r="Q970" s="95"/>
      <c r="R970" s="289"/>
      <c r="S970" s="96"/>
      <c r="T970" s="95"/>
      <c r="U970" s="181"/>
      <c r="V970" s="201" t="s">
        <v>4787</v>
      </c>
      <c r="W970" s="130">
        <v>1</v>
      </c>
      <c r="X970" s="93"/>
      <c r="Y970" s="168" t="s">
        <v>4789</v>
      </c>
      <c r="Z970" s="168" t="s">
        <v>4854</v>
      </c>
      <c r="AA970" s="202" t="s">
        <v>4789</v>
      </c>
    </row>
    <row r="971" spans="1:27" ht="24" x14ac:dyDescent="0.3">
      <c r="A971" s="91">
        <v>40321410</v>
      </c>
      <c r="B971" s="93" t="s">
        <v>1765</v>
      </c>
      <c r="C971" s="289">
        <v>37.152000000000001</v>
      </c>
      <c r="D971" s="94"/>
      <c r="E971" s="94"/>
      <c r="F971" s="95"/>
      <c r="G971" s="95"/>
      <c r="H971" s="95"/>
      <c r="I971" s="96"/>
      <c r="J971" s="95">
        <v>31120482</v>
      </c>
      <c r="K971" s="89" t="s">
        <v>1630</v>
      </c>
      <c r="L971" s="95">
        <v>150</v>
      </c>
      <c r="M971" s="95">
        <v>0</v>
      </c>
      <c r="N971" s="289">
        <v>37.152000000000001</v>
      </c>
      <c r="O971" s="95"/>
      <c r="P971" s="289"/>
      <c r="Q971" s="95"/>
      <c r="R971" s="289"/>
      <c r="S971" s="96"/>
      <c r="T971" s="95"/>
      <c r="U971" s="181"/>
      <c r="V971" s="201" t="s">
        <v>4787</v>
      </c>
      <c r="W971" s="130">
        <v>1</v>
      </c>
      <c r="X971" s="93"/>
      <c r="Y971" s="168" t="s">
        <v>4789</v>
      </c>
      <c r="Z971" s="168" t="s">
        <v>4854</v>
      </c>
      <c r="AA971" s="202" t="s">
        <v>4789</v>
      </c>
    </row>
    <row r="972" spans="1:27" s="116" customFormat="1" x14ac:dyDescent="0.3">
      <c r="A972" s="91">
        <v>40321460</v>
      </c>
      <c r="B972" s="93" t="s">
        <v>1766</v>
      </c>
      <c r="C972" s="289">
        <v>420.18</v>
      </c>
      <c r="D972" s="94" t="s">
        <v>708</v>
      </c>
      <c r="E972" s="94">
        <v>45.323999999999998</v>
      </c>
      <c r="F972" s="95"/>
      <c r="G972" s="95"/>
      <c r="H972" s="95"/>
      <c r="I972" s="96"/>
      <c r="J972" s="95">
        <v>40321460</v>
      </c>
      <c r="K972" s="89" t="s">
        <v>1766</v>
      </c>
      <c r="L972" s="95">
        <v>1750</v>
      </c>
      <c r="M972" s="95"/>
      <c r="N972" s="289">
        <v>420.18</v>
      </c>
      <c r="O972" s="95">
        <v>13</v>
      </c>
      <c r="P972" s="289">
        <v>3.2</v>
      </c>
      <c r="Q972" s="95">
        <v>1737</v>
      </c>
      <c r="R972" s="289">
        <v>416.98</v>
      </c>
      <c r="S972" s="96"/>
      <c r="T972" s="95"/>
      <c r="U972" s="181"/>
      <c r="V972" s="201" t="s">
        <v>75</v>
      </c>
      <c r="W972" s="130"/>
      <c r="X972" s="93" t="s">
        <v>1751</v>
      </c>
      <c r="Y972" s="168" t="s">
        <v>6133</v>
      </c>
      <c r="Z972" s="168" t="s">
        <v>6130</v>
      </c>
      <c r="AA972" s="202" t="s">
        <v>6131</v>
      </c>
    </row>
    <row r="973" spans="1:27" s="116" customFormat="1" x14ac:dyDescent="0.3">
      <c r="A973" s="278">
        <v>40321479</v>
      </c>
      <c r="B973" s="279" t="s">
        <v>1767</v>
      </c>
      <c r="C973" s="289">
        <v>24.768000000000001</v>
      </c>
      <c r="D973" s="94"/>
      <c r="E973" s="94"/>
      <c r="F973" s="95"/>
      <c r="G973" s="95"/>
      <c r="H973" s="95"/>
      <c r="I973" s="96"/>
      <c r="J973" s="95">
        <v>28011503</v>
      </c>
      <c r="K973" s="89" t="s">
        <v>611</v>
      </c>
      <c r="L973" s="95">
        <v>100</v>
      </c>
      <c r="M973" s="95" t="s">
        <v>59</v>
      </c>
      <c r="N973" s="289">
        <v>24.768000000000001</v>
      </c>
      <c r="O973" s="95"/>
      <c r="P973" s="289"/>
      <c r="Q973" s="95"/>
      <c r="R973" s="289"/>
      <c r="S973" s="96"/>
      <c r="T973" s="95"/>
      <c r="U973" s="181"/>
      <c r="V973" s="201" t="s">
        <v>4787</v>
      </c>
      <c r="W973" s="130">
        <v>1</v>
      </c>
      <c r="X973" s="93"/>
      <c r="Y973" s="168" t="s">
        <v>4789</v>
      </c>
      <c r="Z973" s="168" t="s">
        <v>4854</v>
      </c>
      <c r="AA973" s="202" t="s">
        <v>4789</v>
      </c>
    </row>
    <row r="974" spans="1:27" s="116" customFormat="1" x14ac:dyDescent="0.3">
      <c r="A974" s="95">
        <v>40321509</v>
      </c>
      <c r="B974" s="89" t="s">
        <v>1768</v>
      </c>
      <c r="C974" s="289">
        <v>278.51</v>
      </c>
      <c r="D974" s="94" t="s">
        <v>708</v>
      </c>
      <c r="E974" s="94">
        <v>29.925000000000001</v>
      </c>
      <c r="F974" s="95"/>
      <c r="G974" s="95"/>
      <c r="H974" s="95"/>
      <c r="I974" s="96"/>
      <c r="J974" s="95">
        <v>40321509</v>
      </c>
      <c r="K974" s="89" t="s">
        <v>1768</v>
      </c>
      <c r="L974" s="95">
        <v>1160</v>
      </c>
      <c r="M974" s="95"/>
      <c r="N974" s="289">
        <v>278.51</v>
      </c>
      <c r="O974" s="95">
        <v>13</v>
      </c>
      <c r="P974" s="289">
        <v>3.2</v>
      </c>
      <c r="Q974" s="95">
        <v>1147</v>
      </c>
      <c r="R974" s="289">
        <v>275.31</v>
      </c>
      <c r="S974" s="96"/>
      <c r="T974" s="95"/>
      <c r="U974" s="181"/>
      <c r="V974" s="201" t="s">
        <v>75</v>
      </c>
      <c r="W974" s="130"/>
      <c r="X974" s="93" t="s">
        <v>1751</v>
      </c>
      <c r="Y974" s="168" t="s">
        <v>6124</v>
      </c>
      <c r="Z974" s="168" t="s">
        <v>6125</v>
      </c>
      <c r="AA974" s="202" t="s">
        <v>6126</v>
      </c>
    </row>
    <row r="975" spans="1:27" x14ac:dyDescent="0.3">
      <c r="A975" s="91">
        <v>40321568</v>
      </c>
      <c r="B975" s="93" t="s">
        <v>1769</v>
      </c>
      <c r="C975" s="288">
        <v>221.08</v>
      </c>
      <c r="D975" s="90" t="s">
        <v>888</v>
      </c>
      <c r="E975" s="90">
        <v>23.856999999999999</v>
      </c>
      <c r="F975" s="91"/>
      <c r="G975" s="91"/>
      <c r="H975" s="91"/>
      <c r="I975" s="92"/>
      <c r="J975" s="91">
        <v>40321568</v>
      </c>
      <c r="K975" s="93" t="s">
        <v>1769</v>
      </c>
      <c r="L975" s="91">
        <v>921</v>
      </c>
      <c r="M975" s="91"/>
      <c r="N975" s="288">
        <v>221.08</v>
      </c>
      <c r="O975" s="91">
        <v>7</v>
      </c>
      <c r="P975" s="288">
        <v>1.6</v>
      </c>
      <c r="Q975" s="91">
        <v>914</v>
      </c>
      <c r="R975" s="288">
        <v>219.48</v>
      </c>
      <c r="S975" s="92"/>
      <c r="T975" s="91"/>
      <c r="U975" s="180"/>
      <c r="V975" s="201" t="s">
        <v>4787</v>
      </c>
      <c r="W975" s="130">
        <v>1</v>
      </c>
      <c r="X975" s="93"/>
      <c r="Y975" s="168" t="s">
        <v>4789</v>
      </c>
      <c r="Z975" s="168" t="s">
        <v>4854</v>
      </c>
      <c r="AA975" s="202" t="s">
        <v>4789</v>
      </c>
    </row>
    <row r="976" spans="1:27" s="116" customFormat="1" x14ac:dyDescent="0.3">
      <c r="A976" s="91">
        <v>40321614</v>
      </c>
      <c r="B976" s="93" t="s">
        <v>1770</v>
      </c>
      <c r="C976" s="288">
        <v>227.03</v>
      </c>
      <c r="D976" s="90" t="s">
        <v>888</v>
      </c>
      <c r="E976" s="90">
        <v>24.503</v>
      </c>
      <c r="F976" s="91"/>
      <c r="G976" s="91"/>
      <c r="H976" s="91"/>
      <c r="I976" s="92"/>
      <c r="J976" s="91">
        <v>40321614</v>
      </c>
      <c r="K976" s="93" t="s">
        <v>1770</v>
      </c>
      <c r="L976" s="91">
        <v>946</v>
      </c>
      <c r="M976" s="91"/>
      <c r="N976" s="288">
        <v>227.03</v>
      </c>
      <c r="O976" s="91">
        <v>7</v>
      </c>
      <c r="P976" s="288">
        <v>1.6</v>
      </c>
      <c r="Q976" s="91">
        <v>939</v>
      </c>
      <c r="R976" s="288">
        <v>225.43</v>
      </c>
      <c r="S976" s="92"/>
      <c r="T976" s="91"/>
      <c r="U976" s="180"/>
      <c r="V976" s="201" t="s">
        <v>4787</v>
      </c>
      <c r="W976" s="130">
        <v>1</v>
      </c>
      <c r="X976" s="93"/>
      <c r="Y976" s="168" t="s">
        <v>4789</v>
      </c>
      <c r="Z976" s="168" t="s">
        <v>4854</v>
      </c>
      <c r="AA976" s="202" t="s">
        <v>4789</v>
      </c>
    </row>
    <row r="977" spans="1:27" s="116" customFormat="1" x14ac:dyDescent="0.3">
      <c r="A977" s="278">
        <v>40321681</v>
      </c>
      <c r="B977" s="279" t="s">
        <v>1771</v>
      </c>
      <c r="C977" s="288">
        <v>71.64</v>
      </c>
      <c r="D977" s="90" t="s">
        <v>1396</v>
      </c>
      <c r="E977" s="90">
        <v>7.7169999999999996</v>
      </c>
      <c r="F977" s="91"/>
      <c r="G977" s="91"/>
      <c r="H977" s="91"/>
      <c r="I977" s="92"/>
      <c r="J977" s="91">
        <v>40321681</v>
      </c>
      <c r="K977" s="93" t="s">
        <v>1771</v>
      </c>
      <c r="L977" s="91">
        <v>299</v>
      </c>
      <c r="M977" s="91"/>
      <c r="N977" s="288">
        <v>71.64</v>
      </c>
      <c r="O977" s="91">
        <v>3</v>
      </c>
      <c r="P977" s="288">
        <v>0.64</v>
      </c>
      <c r="Q977" s="91">
        <v>296</v>
      </c>
      <c r="R977" s="288">
        <v>71</v>
      </c>
      <c r="S977" s="92"/>
      <c r="T977" s="91"/>
      <c r="U977" s="180"/>
      <c r="V977" s="201" t="s">
        <v>4787</v>
      </c>
      <c r="W977" s="130">
        <v>1</v>
      </c>
      <c r="X977" s="93"/>
      <c r="Y977" s="168" t="s">
        <v>4789</v>
      </c>
      <c r="Z977" s="168" t="s">
        <v>4854</v>
      </c>
      <c r="AA977" s="202" t="s">
        <v>4789</v>
      </c>
    </row>
    <row r="978" spans="1:27" s="116" customFormat="1" x14ac:dyDescent="0.3">
      <c r="A978" s="95">
        <v>40321703</v>
      </c>
      <c r="B978" s="89" t="s">
        <v>1772</v>
      </c>
      <c r="C978" s="289">
        <v>251.66</v>
      </c>
      <c r="D978" s="94" t="s">
        <v>888</v>
      </c>
      <c r="E978" s="94">
        <v>27.18</v>
      </c>
      <c r="F978" s="95"/>
      <c r="G978" s="95"/>
      <c r="H978" s="95"/>
      <c r="I978" s="96"/>
      <c r="J978" s="95">
        <v>40321703</v>
      </c>
      <c r="K978" s="89" t="s">
        <v>1772</v>
      </c>
      <c r="L978" s="95">
        <v>1048</v>
      </c>
      <c r="M978" s="95"/>
      <c r="N978" s="289">
        <v>251.66</v>
      </c>
      <c r="O978" s="95">
        <v>7</v>
      </c>
      <c r="P978" s="289">
        <v>1.6</v>
      </c>
      <c r="Q978" s="95">
        <v>1041</v>
      </c>
      <c r="R978" s="289">
        <v>250.06</v>
      </c>
      <c r="S978" s="96"/>
      <c r="T978" s="95"/>
      <c r="U978" s="181"/>
      <c r="V978" s="201" t="s">
        <v>75</v>
      </c>
      <c r="W978" s="130"/>
      <c r="X978" s="93" t="s">
        <v>1751</v>
      </c>
      <c r="Y978" s="168" t="s">
        <v>6133</v>
      </c>
      <c r="Z978" s="168" t="s">
        <v>6130</v>
      </c>
      <c r="AA978" s="202" t="s">
        <v>6131</v>
      </c>
    </row>
    <row r="979" spans="1:27" s="116" customFormat="1" x14ac:dyDescent="0.3">
      <c r="A979" s="91">
        <v>40321711</v>
      </c>
      <c r="B979" s="93" t="s">
        <v>1773</v>
      </c>
      <c r="C979" s="288">
        <v>127.6</v>
      </c>
      <c r="D979" s="90" t="s">
        <v>1396</v>
      </c>
      <c r="E979" s="90">
        <v>13.8</v>
      </c>
      <c r="F979" s="91"/>
      <c r="G979" s="91"/>
      <c r="H979" s="91"/>
      <c r="I979" s="92"/>
      <c r="J979" s="91">
        <v>40321711</v>
      </c>
      <c r="K979" s="93" t="s">
        <v>1773</v>
      </c>
      <c r="L979" s="91">
        <v>532</v>
      </c>
      <c r="M979" s="91"/>
      <c r="N979" s="288">
        <v>127.6</v>
      </c>
      <c r="O979" s="91">
        <v>3</v>
      </c>
      <c r="P979" s="288">
        <v>0.64</v>
      </c>
      <c r="Q979" s="91">
        <v>529</v>
      </c>
      <c r="R979" s="288">
        <v>126.96</v>
      </c>
      <c r="S979" s="92"/>
      <c r="T979" s="91"/>
      <c r="U979" s="180"/>
      <c r="V979" s="201" t="s">
        <v>4787</v>
      </c>
      <c r="W979" s="130">
        <v>1</v>
      </c>
      <c r="X979" s="93"/>
      <c r="Y979" s="168" t="s">
        <v>4789</v>
      </c>
      <c r="Z979" s="168" t="s">
        <v>4854</v>
      </c>
      <c r="AA979" s="202" t="s">
        <v>4789</v>
      </c>
    </row>
    <row r="980" spans="1:27" x14ac:dyDescent="0.3">
      <c r="A980" s="91">
        <v>40321720</v>
      </c>
      <c r="B980" s="93" t="s">
        <v>1774</v>
      </c>
      <c r="C980" s="288">
        <v>129.63</v>
      </c>
      <c r="D980" s="90" t="s">
        <v>888</v>
      </c>
      <c r="E980" s="90">
        <v>13.916</v>
      </c>
      <c r="F980" s="91"/>
      <c r="G980" s="91"/>
      <c r="H980" s="91"/>
      <c r="I980" s="92"/>
      <c r="J980" s="91">
        <v>40321720</v>
      </c>
      <c r="K980" s="93" t="s">
        <v>1774</v>
      </c>
      <c r="L980" s="91">
        <v>540</v>
      </c>
      <c r="M980" s="91"/>
      <c r="N980" s="288">
        <v>129.63</v>
      </c>
      <c r="O980" s="91">
        <v>7</v>
      </c>
      <c r="P980" s="288">
        <v>1.6</v>
      </c>
      <c r="Q980" s="91">
        <v>533</v>
      </c>
      <c r="R980" s="288">
        <v>128.03</v>
      </c>
      <c r="S980" s="92"/>
      <c r="T980" s="91"/>
      <c r="U980" s="180"/>
      <c r="V980" s="201" t="s">
        <v>4787</v>
      </c>
      <c r="W980" s="130">
        <v>1</v>
      </c>
      <c r="X980" s="93"/>
      <c r="Y980" s="168" t="s">
        <v>4789</v>
      </c>
      <c r="Z980" s="168" t="s">
        <v>4854</v>
      </c>
      <c r="AA980" s="202" t="s">
        <v>4789</v>
      </c>
    </row>
    <row r="981" spans="1:27" x14ac:dyDescent="0.3">
      <c r="A981" s="278">
        <v>40321738</v>
      </c>
      <c r="B981" s="279" t="s">
        <v>1775</v>
      </c>
      <c r="C981" s="288">
        <v>92.27</v>
      </c>
      <c r="D981" s="90" t="s">
        <v>1396</v>
      </c>
      <c r="E981" s="90">
        <v>9.9600000000000009</v>
      </c>
      <c r="F981" s="91"/>
      <c r="G981" s="91"/>
      <c r="H981" s="91"/>
      <c r="I981" s="92"/>
      <c r="J981" s="91">
        <v>40321738</v>
      </c>
      <c r="K981" s="93" t="s">
        <v>1775</v>
      </c>
      <c r="L981" s="91">
        <v>385</v>
      </c>
      <c r="M981" s="91"/>
      <c r="N981" s="288">
        <v>92.27</v>
      </c>
      <c r="O981" s="91">
        <v>3</v>
      </c>
      <c r="P981" s="288">
        <v>0.64</v>
      </c>
      <c r="Q981" s="91">
        <v>382</v>
      </c>
      <c r="R981" s="288">
        <v>91.63</v>
      </c>
      <c r="S981" s="92"/>
      <c r="T981" s="91"/>
      <c r="U981" s="180"/>
      <c r="V981" s="201" t="s">
        <v>4787</v>
      </c>
      <c r="W981" s="130">
        <v>1</v>
      </c>
      <c r="X981" s="93"/>
      <c r="Y981" s="168" t="s">
        <v>4789</v>
      </c>
      <c r="Z981" s="168" t="s">
        <v>4854</v>
      </c>
      <c r="AA981" s="202" t="s">
        <v>4789</v>
      </c>
    </row>
    <row r="982" spans="1:27" s="116" customFormat="1" x14ac:dyDescent="0.3">
      <c r="A982" s="95">
        <v>40321754</v>
      </c>
      <c r="B982" s="89" t="s">
        <v>1776</v>
      </c>
      <c r="C982" s="288">
        <v>157.22999999999999</v>
      </c>
      <c r="D982" s="90" t="s">
        <v>888</v>
      </c>
      <c r="E982" s="90">
        <v>16.916</v>
      </c>
      <c r="F982" s="91"/>
      <c r="G982" s="91"/>
      <c r="H982" s="91"/>
      <c r="I982" s="92"/>
      <c r="J982" s="91">
        <v>40321754</v>
      </c>
      <c r="K982" s="93" t="s">
        <v>1776</v>
      </c>
      <c r="L982" s="91">
        <v>655</v>
      </c>
      <c r="M982" s="91"/>
      <c r="N982" s="288">
        <v>157.22999999999999</v>
      </c>
      <c r="O982" s="91">
        <v>7</v>
      </c>
      <c r="P982" s="288">
        <v>1.6</v>
      </c>
      <c r="Q982" s="91">
        <v>648</v>
      </c>
      <c r="R982" s="288">
        <v>155.63</v>
      </c>
      <c r="S982" s="92"/>
      <c r="T982" s="91"/>
      <c r="U982" s="180"/>
      <c r="V982" s="201" t="s">
        <v>4787</v>
      </c>
      <c r="W982" s="130">
        <v>1</v>
      </c>
      <c r="X982" s="93"/>
      <c r="Y982" s="168" t="s">
        <v>4789</v>
      </c>
      <c r="Z982" s="168" t="s">
        <v>4854</v>
      </c>
      <c r="AA982" s="202" t="s">
        <v>4789</v>
      </c>
    </row>
    <row r="983" spans="1:27" x14ac:dyDescent="0.3">
      <c r="A983" s="91">
        <v>40321770</v>
      </c>
      <c r="B983" s="93" t="s">
        <v>1777</v>
      </c>
      <c r="C983" s="289">
        <v>320.07</v>
      </c>
      <c r="D983" s="94" t="s">
        <v>708</v>
      </c>
      <c r="E983" s="94">
        <v>34.442999999999998</v>
      </c>
      <c r="F983" s="95"/>
      <c r="G983" s="95"/>
      <c r="H983" s="95"/>
      <c r="I983" s="96"/>
      <c r="J983" s="95">
        <v>40321770</v>
      </c>
      <c r="K983" s="89" t="s">
        <v>1777</v>
      </c>
      <c r="L983" s="95">
        <v>1333</v>
      </c>
      <c r="M983" s="95"/>
      <c r="N983" s="289">
        <v>320.07</v>
      </c>
      <c r="O983" s="95">
        <v>13</v>
      </c>
      <c r="P983" s="289">
        <v>3.2</v>
      </c>
      <c r="Q983" s="95">
        <v>1320</v>
      </c>
      <c r="R983" s="289">
        <v>316.87</v>
      </c>
      <c r="S983" s="96"/>
      <c r="T983" s="95"/>
      <c r="U983" s="181"/>
      <c r="V983" s="201" t="s">
        <v>75</v>
      </c>
      <c r="W983" s="130"/>
      <c r="X983" s="93" t="s">
        <v>1751</v>
      </c>
      <c r="Y983" s="168" t="s">
        <v>6133</v>
      </c>
      <c r="Z983" s="168" t="s">
        <v>6130</v>
      </c>
      <c r="AA983" s="202" t="s">
        <v>6131</v>
      </c>
    </row>
    <row r="984" spans="1:27" s="116" customFormat="1" x14ac:dyDescent="0.3">
      <c r="A984" s="91">
        <v>40321789</v>
      </c>
      <c r="B984" s="93" t="s">
        <v>1778</v>
      </c>
      <c r="C984" s="289">
        <v>705.03</v>
      </c>
      <c r="D984" s="94" t="s">
        <v>17</v>
      </c>
      <c r="E984" s="94">
        <v>63.764000000000003</v>
      </c>
      <c r="F984" s="95"/>
      <c r="G984" s="95"/>
      <c r="H984" s="95"/>
      <c r="I984" s="96"/>
      <c r="J984" s="95">
        <v>40321789</v>
      </c>
      <c r="K984" s="89" t="s">
        <v>1778</v>
      </c>
      <c r="L984" s="95">
        <v>2937</v>
      </c>
      <c r="M984" s="95"/>
      <c r="N984" s="289">
        <v>705.03</v>
      </c>
      <c r="O984" s="95">
        <v>493</v>
      </c>
      <c r="P984" s="289">
        <v>118.4</v>
      </c>
      <c r="Q984" s="95">
        <v>2444</v>
      </c>
      <c r="R984" s="289">
        <v>586.63</v>
      </c>
      <c r="S984" s="96"/>
      <c r="T984" s="95"/>
      <c r="U984" s="181"/>
      <c r="V984" s="201" t="s">
        <v>75</v>
      </c>
      <c r="W984" s="130"/>
      <c r="X984" s="93" t="s">
        <v>1751</v>
      </c>
      <c r="Y984" s="168" t="s">
        <v>6133</v>
      </c>
      <c r="Z984" s="168" t="s">
        <v>6130</v>
      </c>
      <c r="AA984" s="202" t="s">
        <v>6131</v>
      </c>
    </row>
    <row r="985" spans="1:27" x14ac:dyDescent="0.3">
      <c r="A985" s="278">
        <v>40321797</v>
      </c>
      <c r="B985" s="279" t="s">
        <v>1779</v>
      </c>
      <c r="C985" s="288">
        <v>160.77000000000001</v>
      </c>
      <c r="D985" s="90" t="s">
        <v>888</v>
      </c>
      <c r="E985" s="90">
        <v>17.300999999999998</v>
      </c>
      <c r="F985" s="91"/>
      <c r="G985" s="91"/>
      <c r="H985" s="91"/>
      <c r="I985" s="92"/>
      <c r="J985" s="91">
        <v>40321797</v>
      </c>
      <c r="K985" s="93" t="s">
        <v>1779</v>
      </c>
      <c r="L985" s="91">
        <v>670</v>
      </c>
      <c r="M985" s="91"/>
      <c r="N985" s="288">
        <v>160.77000000000001</v>
      </c>
      <c r="O985" s="91">
        <v>7</v>
      </c>
      <c r="P985" s="288">
        <v>1.6</v>
      </c>
      <c r="Q985" s="91">
        <v>663</v>
      </c>
      <c r="R985" s="288">
        <v>159.16999999999999</v>
      </c>
      <c r="S985" s="92"/>
      <c r="T985" s="91"/>
      <c r="U985" s="180"/>
      <c r="V985" s="201" t="s">
        <v>4787</v>
      </c>
      <c r="W985" s="130">
        <v>1</v>
      </c>
      <c r="X985" s="93"/>
      <c r="Y985" s="168" t="s">
        <v>4789</v>
      </c>
      <c r="Z985" s="168" t="s">
        <v>4854</v>
      </c>
      <c r="AA985" s="202" t="s">
        <v>4789</v>
      </c>
    </row>
    <row r="986" spans="1:27" s="116" customFormat="1" x14ac:dyDescent="0.3">
      <c r="A986" s="95">
        <v>40321800</v>
      </c>
      <c r="B986" s="89" t="s">
        <v>1780</v>
      </c>
      <c r="C986" s="289">
        <v>269.89</v>
      </c>
      <c r="D986" s="94" t="s">
        <v>708</v>
      </c>
      <c r="E986" s="94">
        <v>28.988</v>
      </c>
      <c r="F986" s="95"/>
      <c r="G986" s="95"/>
      <c r="H986" s="95"/>
      <c r="I986" s="96"/>
      <c r="J986" s="95">
        <v>40321800</v>
      </c>
      <c r="K986" s="89" t="s">
        <v>1780</v>
      </c>
      <c r="L986" s="95">
        <v>1124</v>
      </c>
      <c r="M986" s="95"/>
      <c r="N986" s="289">
        <v>269.89</v>
      </c>
      <c r="O986" s="95">
        <v>13</v>
      </c>
      <c r="P986" s="289">
        <v>3.2</v>
      </c>
      <c r="Q986" s="95">
        <v>1111</v>
      </c>
      <c r="R986" s="289">
        <v>266.69</v>
      </c>
      <c r="S986" s="96"/>
      <c r="T986" s="95"/>
      <c r="U986" s="181"/>
      <c r="V986" s="201" t="s">
        <v>75</v>
      </c>
      <c r="W986" s="130"/>
      <c r="X986" s="93" t="s">
        <v>1751</v>
      </c>
      <c r="Y986" s="168" t="s">
        <v>6133</v>
      </c>
      <c r="Z986" s="168" t="s">
        <v>6130</v>
      </c>
      <c r="AA986" s="202" t="s">
        <v>6131</v>
      </c>
    </row>
    <row r="987" spans="1:27" s="116" customFormat="1" x14ac:dyDescent="0.3">
      <c r="A987" s="91">
        <v>40321819</v>
      </c>
      <c r="B987" s="93" t="s">
        <v>1781</v>
      </c>
      <c r="C987" s="288">
        <v>217.37</v>
      </c>
      <c r="D987" s="90" t="s">
        <v>888</v>
      </c>
      <c r="E987" s="90">
        <v>23.452999999999999</v>
      </c>
      <c r="F987" s="91"/>
      <c r="G987" s="91"/>
      <c r="H987" s="91"/>
      <c r="I987" s="92"/>
      <c r="J987" s="91">
        <v>40321819</v>
      </c>
      <c r="K987" s="93" t="s">
        <v>1781</v>
      </c>
      <c r="L987" s="91">
        <v>906</v>
      </c>
      <c r="M987" s="91"/>
      <c r="N987" s="288">
        <v>217.37</v>
      </c>
      <c r="O987" s="91">
        <v>7</v>
      </c>
      <c r="P987" s="288">
        <v>1.6</v>
      </c>
      <c r="Q987" s="91">
        <v>899</v>
      </c>
      <c r="R987" s="288">
        <v>215.77</v>
      </c>
      <c r="S987" s="92"/>
      <c r="T987" s="91"/>
      <c r="U987" s="180"/>
      <c r="V987" s="201" t="s">
        <v>4787</v>
      </c>
      <c r="W987" s="130">
        <v>1</v>
      </c>
      <c r="X987" s="93"/>
      <c r="Y987" s="168" t="s">
        <v>4789</v>
      </c>
      <c r="Z987" s="168" t="s">
        <v>4854</v>
      </c>
      <c r="AA987" s="202" t="s">
        <v>4789</v>
      </c>
    </row>
    <row r="988" spans="1:27" s="116" customFormat="1" x14ac:dyDescent="0.3">
      <c r="A988" s="91">
        <v>40321827</v>
      </c>
      <c r="B988" s="93" t="s">
        <v>1782</v>
      </c>
      <c r="C988" s="289">
        <v>429.67</v>
      </c>
      <c r="D988" s="94" t="s">
        <v>708</v>
      </c>
      <c r="E988" s="94">
        <v>46.354999999999997</v>
      </c>
      <c r="F988" s="95"/>
      <c r="G988" s="95"/>
      <c r="H988" s="95"/>
      <c r="I988" s="96"/>
      <c r="J988" s="95">
        <v>40321827</v>
      </c>
      <c r="K988" s="89" t="s">
        <v>1782</v>
      </c>
      <c r="L988" s="95">
        <v>1790</v>
      </c>
      <c r="M988" s="95"/>
      <c r="N988" s="289">
        <v>429.67</v>
      </c>
      <c r="O988" s="95">
        <v>13</v>
      </c>
      <c r="P988" s="289">
        <v>3.2</v>
      </c>
      <c r="Q988" s="95">
        <v>1777</v>
      </c>
      <c r="R988" s="289">
        <v>426.47</v>
      </c>
      <c r="S988" s="96"/>
      <c r="T988" s="95"/>
      <c r="U988" s="181"/>
      <c r="V988" s="201" t="s">
        <v>75</v>
      </c>
      <c r="W988" s="130"/>
      <c r="X988" s="93" t="s">
        <v>1751</v>
      </c>
      <c r="Y988" s="168" t="s">
        <v>6124</v>
      </c>
      <c r="Z988" s="168" t="s">
        <v>6125</v>
      </c>
      <c r="AA988" s="202" t="s">
        <v>6126</v>
      </c>
    </row>
    <row r="989" spans="1:27" x14ac:dyDescent="0.3">
      <c r="A989" s="278">
        <v>40321916</v>
      </c>
      <c r="B989" s="279" t="s">
        <v>1783</v>
      </c>
      <c r="C989" s="288">
        <v>177.7</v>
      </c>
      <c r="D989" s="90" t="s">
        <v>888</v>
      </c>
      <c r="E989" s="90">
        <v>19.140999999999998</v>
      </c>
      <c r="F989" s="91"/>
      <c r="G989" s="91"/>
      <c r="H989" s="91"/>
      <c r="I989" s="92"/>
      <c r="J989" s="91">
        <v>40321916</v>
      </c>
      <c r="K989" s="93" t="s">
        <v>1783</v>
      </c>
      <c r="L989" s="91">
        <v>741</v>
      </c>
      <c r="M989" s="91"/>
      <c r="N989" s="288">
        <v>177.7</v>
      </c>
      <c r="O989" s="91">
        <v>7</v>
      </c>
      <c r="P989" s="288">
        <v>1.6</v>
      </c>
      <c r="Q989" s="91">
        <v>734</v>
      </c>
      <c r="R989" s="288">
        <v>176.1</v>
      </c>
      <c r="S989" s="92"/>
      <c r="T989" s="91"/>
      <c r="U989" s="180"/>
      <c r="V989" s="201" t="s">
        <v>4787</v>
      </c>
      <c r="W989" s="130">
        <v>1</v>
      </c>
      <c r="X989" s="93"/>
      <c r="Y989" s="168" t="s">
        <v>4789</v>
      </c>
      <c r="Z989" s="168" t="s">
        <v>4854</v>
      </c>
      <c r="AA989" s="202" t="s">
        <v>4789</v>
      </c>
    </row>
    <row r="990" spans="1:27" x14ac:dyDescent="0.3">
      <c r="A990" s="95">
        <v>40321967</v>
      </c>
      <c r="B990" s="89" t="s">
        <v>1784</v>
      </c>
      <c r="C990" s="288">
        <v>26.57</v>
      </c>
      <c r="D990" s="90" t="s">
        <v>1259</v>
      </c>
      <c r="E990" s="90">
        <v>2.86</v>
      </c>
      <c r="F990" s="91"/>
      <c r="G990" s="91"/>
      <c r="H990" s="91"/>
      <c r="I990" s="92"/>
      <c r="J990" s="91">
        <v>40321967</v>
      </c>
      <c r="K990" s="93" t="s">
        <v>1784</v>
      </c>
      <c r="L990" s="91">
        <v>111</v>
      </c>
      <c r="M990" s="91"/>
      <c r="N990" s="288">
        <v>26.57</v>
      </c>
      <c r="O990" s="91">
        <v>1</v>
      </c>
      <c r="P990" s="288">
        <v>0.26</v>
      </c>
      <c r="Q990" s="91">
        <v>110</v>
      </c>
      <c r="R990" s="288">
        <v>26.31</v>
      </c>
      <c r="S990" s="92"/>
      <c r="T990" s="91"/>
      <c r="U990" s="180"/>
      <c r="V990" s="201" t="s">
        <v>4787</v>
      </c>
      <c r="W990" s="130">
        <v>1</v>
      </c>
      <c r="X990" s="93"/>
      <c r="Y990" s="168" t="s">
        <v>4789</v>
      </c>
      <c r="Z990" s="168" t="s">
        <v>4854</v>
      </c>
      <c r="AA990" s="202" t="s">
        <v>4789</v>
      </c>
    </row>
    <row r="991" spans="1:27" x14ac:dyDescent="0.3">
      <c r="A991" s="91">
        <v>40321975</v>
      </c>
      <c r="B991" s="93" t="s">
        <v>1785</v>
      </c>
      <c r="C991" s="288">
        <v>203.73</v>
      </c>
      <c r="D991" s="90" t="s">
        <v>888</v>
      </c>
      <c r="E991" s="90">
        <v>21.971</v>
      </c>
      <c r="F991" s="91"/>
      <c r="G991" s="91"/>
      <c r="H991" s="91"/>
      <c r="I991" s="92"/>
      <c r="J991" s="91">
        <v>40321975</v>
      </c>
      <c r="K991" s="93" t="s">
        <v>1785</v>
      </c>
      <c r="L991" s="91">
        <v>849</v>
      </c>
      <c r="M991" s="91"/>
      <c r="N991" s="288">
        <v>203.73</v>
      </c>
      <c r="O991" s="91">
        <v>7</v>
      </c>
      <c r="P991" s="288">
        <v>1.6</v>
      </c>
      <c r="Q991" s="91">
        <v>842</v>
      </c>
      <c r="R991" s="288">
        <v>202.13</v>
      </c>
      <c r="S991" s="92"/>
      <c r="T991" s="91"/>
      <c r="U991" s="180"/>
      <c r="V991" s="201" t="s">
        <v>4787</v>
      </c>
      <c r="W991" s="130">
        <v>1</v>
      </c>
      <c r="X991" s="93"/>
      <c r="Y991" s="168" t="s">
        <v>4789</v>
      </c>
      <c r="Z991" s="168" t="s">
        <v>4854</v>
      </c>
      <c r="AA991" s="202" t="s">
        <v>4789</v>
      </c>
    </row>
    <row r="992" spans="1:27" s="116" customFormat="1" x14ac:dyDescent="0.3">
      <c r="A992" s="91">
        <v>40321983</v>
      </c>
      <c r="B992" s="93" t="s">
        <v>1786</v>
      </c>
      <c r="C992" s="289">
        <v>548.96</v>
      </c>
      <c r="D992" s="94" t="s">
        <v>708</v>
      </c>
      <c r="E992" s="94">
        <v>59.322000000000003</v>
      </c>
      <c r="F992" s="95"/>
      <c r="G992" s="95"/>
      <c r="H992" s="95"/>
      <c r="I992" s="96"/>
      <c r="J992" s="95">
        <v>40321983</v>
      </c>
      <c r="K992" s="89" t="s">
        <v>1786</v>
      </c>
      <c r="L992" s="95">
        <v>2287</v>
      </c>
      <c r="M992" s="95"/>
      <c r="N992" s="289">
        <v>548.96</v>
      </c>
      <c r="O992" s="95">
        <v>13</v>
      </c>
      <c r="P992" s="289">
        <v>3.2</v>
      </c>
      <c r="Q992" s="95">
        <v>2274</v>
      </c>
      <c r="R992" s="289">
        <v>545.76</v>
      </c>
      <c r="S992" s="96"/>
      <c r="T992" s="95"/>
      <c r="U992" s="181"/>
      <c r="V992" s="201" t="s">
        <v>75</v>
      </c>
      <c r="W992" s="130"/>
      <c r="X992" s="93" t="s">
        <v>1751</v>
      </c>
      <c r="Y992" s="168" t="s">
        <v>6133</v>
      </c>
      <c r="Z992" s="168" t="s">
        <v>6130</v>
      </c>
      <c r="AA992" s="202" t="s">
        <v>6131</v>
      </c>
    </row>
    <row r="993" spans="1:27" s="116" customFormat="1" x14ac:dyDescent="0.3">
      <c r="A993" s="278">
        <v>40322025</v>
      </c>
      <c r="B993" s="279" t="s">
        <v>1787</v>
      </c>
      <c r="C993" s="289">
        <v>491.47</v>
      </c>
      <c r="D993" s="94" t="s">
        <v>708</v>
      </c>
      <c r="E993" s="94">
        <v>53.073</v>
      </c>
      <c r="F993" s="95"/>
      <c r="G993" s="95"/>
      <c r="H993" s="95"/>
      <c r="I993" s="96"/>
      <c r="J993" s="95">
        <v>40322025</v>
      </c>
      <c r="K993" s="89" t="s">
        <v>1787</v>
      </c>
      <c r="L993" s="95">
        <v>2047</v>
      </c>
      <c r="M993" s="95"/>
      <c r="N993" s="289">
        <v>491.47</v>
      </c>
      <c r="O993" s="95">
        <v>13</v>
      </c>
      <c r="P993" s="289">
        <v>3.2</v>
      </c>
      <c r="Q993" s="95">
        <v>2034</v>
      </c>
      <c r="R993" s="289">
        <v>488.27</v>
      </c>
      <c r="S993" s="96"/>
      <c r="T993" s="95"/>
      <c r="U993" s="181"/>
      <c r="V993" s="201" t="s">
        <v>75</v>
      </c>
      <c r="W993" s="130"/>
      <c r="X993" s="93" t="s">
        <v>1751</v>
      </c>
      <c r="Y993" s="168" t="s">
        <v>6133</v>
      </c>
      <c r="Z993" s="168" t="s">
        <v>6130</v>
      </c>
      <c r="AA993" s="202" t="s">
        <v>6131</v>
      </c>
    </row>
    <row r="994" spans="1:27" s="116" customFormat="1" x14ac:dyDescent="0.3">
      <c r="A994" s="95">
        <v>40322050</v>
      </c>
      <c r="B994" s="89" t="s">
        <v>1788</v>
      </c>
      <c r="C994" s="289">
        <v>320.07</v>
      </c>
      <c r="D994" s="94" t="s">
        <v>708</v>
      </c>
      <c r="E994" s="94">
        <v>34.442999999999998</v>
      </c>
      <c r="F994" s="95"/>
      <c r="G994" s="95"/>
      <c r="H994" s="95"/>
      <c r="I994" s="96"/>
      <c r="J994" s="95">
        <v>40322050</v>
      </c>
      <c r="K994" s="89" t="s">
        <v>1788</v>
      </c>
      <c r="L994" s="95">
        <v>1333</v>
      </c>
      <c r="M994" s="95"/>
      <c r="N994" s="289">
        <v>320.07</v>
      </c>
      <c r="O994" s="95">
        <v>13</v>
      </c>
      <c r="P994" s="289">
        <v>3.2</v>
      </c>
      <c r="Q994" s="95">
        <v>1320</v>
      </c>
      <c r="R994" s="289">
        <v>316.87</v>
      </c>
      <c r="S994" s="96"/>
      <c r="T994" s="95"/>
      <c r="U994" s="181"/>
      <c r="V994" s="201" t="s">
        <v>75</v>
      </c>
      <c r="W994" s="130"/>
      <c r="X994" s="93" t="s">
        <v>1751</v>
      </c>
      <c r="Y994" s="168" t="s">
        <v>6133</v>
      </c>
      <c r="Z994" s="168" t="s">
        <v>6130</v>
      </c>
      <c r="AA994" s="202" t="s">
        <v>6131</v>
      </c>
    </row>
    <row r="995" spans="1:27" x14ac:dyDescent="0.3">
      <c r="A995" s="91">
        <v>40322084</v>
      </c>
      <c r="B995" s="93" t="s">
        <v>1789</v>
      </c>
      <c r="C995" s="288">
        <v>44.87</v>
      </c>
      <c r="D995" s="90" t="s">
        <v>1259</v>
      </c>
      <c r="E995" s="90">
        <v>4.8490000000000002</v>
      </c>
      <c r="F995" s="91"/>
      <c r="G995" s="91"/>
      <c r="H995" s="91"/>
      <c r="I995" s="92"/>
      <c r="J995" s="91">
        <v>40322084</v>
      </c>
      <c r="K995" s="93" t="s">
        <v>1789</v>
      </c>
      <c r="L995" s="91">
        <v>187</v>
      </c>
      <c r="M995" s="91"/>
      <c r="N995" s="288">
        <v>44.87</v>
      </c>
      <c r="O995" s="91">
        <v>1</v>
      </c>
      <c r="P995" s="288">
        <v>0.26</v>
      </c>
      <c r="Q995" s="91">
        <v>186</v>
      </c>
      <c r="R995" s="288">
        <v>44.61</v>
      </c>
      <c r="S995" s="92"/>
      <c r="T995" s="91"/>
      <c r="U995" s="180"/>
      <c r="V995" s="201" t="s">
        <v>4787</v>
      </c>
      <c r="W995" s="130">
        <v>1</v>
      </c>
      <c r="X995" s="93"/>
      <c r="Y995" s="168" t="s">
        <v>4789</v>
      </c>
      <c r="Z995" s="168" t="s">
        <v>4854</v>
      </c>
      <c r="AA995" s="202" t="s">
        <v>4789</v>
      </c>
    </row>
    <row r="996" spans="1:27" x14ac:dyDescent="0.3">
      <c r="A996" s="91">
        <v>40322114</v>
      </c>
      <c r="B996" s="93" t="s">
        <v>1790</v>
      </c>
      <c r="C996" s="288">
        <v>97.8</v>
      </c>
      <c r="D996" s="90" t="s">
        <v>1396</v>
      </c>
      <c r="E996" s="90">
        <v>10.561</v>
      </c>
      <c r="F996" s="91"/>
      <c r="G996" s="91"/>
      <c r="H996" s="91"/>
      <c r="I996" s="92"/>
      <c r="J996" s="91">
        <v>40322114</v>
      </c>
      <c r="K996" s="93" t="s">
        <v>1790</v>
      </c>
      <c r="L996" s="91">
        <v>408</v>
      </c>
      <c r="M996" s="91"/>
      <c r="N996" s="288">
        <v>97.8</v>
      </c>
      <c r="O996" s="91">
        <v>3</v>
      </c>
      <c r="P996" s="288">
        <v>0.64</v>
      </c>
      <c r="Q996" s="91">
        <v>405</v>
      </c>
      <c r="R996" s="288">
        <v>97.16</v>
      </c>
      <c r="S996" s="92"/>
      <c r="T996" s="91"/>
      <c r="U996" s="180"/>
      <c r="V996" s="201" t="s">
        <v>4787</v>
      </c>
      <c r="W996" s="130">
        <v>1</v>
      </c>
      <c r="X996" s="93"/>
      <c r="Y996" s="168" t="s">
        <v>4789</v>
      </c>
      <c r="Z996" s="168" t="s">
        <v>4854</v>
      </c>
      <c r="AA996" s="202" t="s">
        <v>4789</v>
      </c>
    </row>
    <row r="997" spans="1:27" x14ac:dyDescent="0.3">
      <c r="A997" s="278">
        <v>40322165</v>
      </c>
      <c r="B997" s="279" t="s">
        <v>1791</v>
      </c>
      <c r="C997" s="288">
        <v>166.26</v>
      </c>
      <c r="D997" s="90" t="s">
        <v>888</v>
      </c>
      <c r="E997" s="90">
        <v>17.898</v>
      </c>
      <c r="F997" s="91"/>
      <c r="G997" s="91"/>
      <c r="H997" s="91"/>
      <c r="I997" s="92"/>
      <c r="J997" s="91">
        <v>40322165</v>
      </c>
      <c r="K997" s="93" t="s">
        <v>1791</v>
      </c>
      <c r="L997" s="91">
        <v>693</v>
      </c>
      <c r="M997" s="91"/>
      <c r="N997" s="288">
        <v>166.26</v>
      </c>
      <c r="O997" s="91">
        <v>7</v>
      </c>
      <c r="P997" s="288">
        <v>1.6</v>
      </c>
      <c r="Q997" s="91">
        <v>686</v>
      </c>
      <c r="R997" s="288">
        <v>164.66</v>
      </c>
      <c r="S997" s="92"/>
      <c r="T997" s="91"/>
      <c r="U997" s="180"/>
      <c r="V997" s="201" t="s">
        <v>4787</v>
      </c>
      <c r="W997" s="130">
        <v>1</v>
      </c>
      <c r="X997" s="93"/>
      <c r="Y997" s="168" t="s">
        <v>4789</v>
      </c>
      <c r="Z997" s="168" t="s">
        <v>4854</v>
      </c>
      <c r="AA997" s="202" t="s">
        <v>4789</v>
      </c>
    </row>
    <row r="998" spans="1:27" ht="24" x14ac:dyDescent="0.3">
      <c r="A998" s="95">
        <v>40322173</v>
      </c>
      <c r="B998" s="89" t="s">
        <v>1792</v>
      </c>
      <c r="C998" s="289">
        <v>30.96</v>
      </c>
      <c r="D998" s="94"/>
      <c r="E998" s="94"/>
      <c r="F998" s="95"/>
      <c r="G998" s="95"/>
      <c r="H998" s="95"/>
      <c r="I998" s="96"/>
      <c r="J998" s="95">
        <v>26070014</v>
      </c>
      <c r="K998" s="89" t="s">
        <v>1793</v>
      </c>
      <c r="L998" s="95">
        <v>125</v>
      </c>
      <c r="M998" s="95"/>
      <c r="N998" s="289">
        <v>30.96</v>
      </c>
      <c r="O998" s="95"/>
      <c r="P998" s="289"/>
      <c r="Q998" s="95"/>
      <c r="R998" s="289"/>
      <c r="S998" s="96"/>
      <c r="T998" s="95"/>
      <c r="U998" s="181"/>
      <c r="V998" s="201" t="s">
        <v>4787</v>
      </c>
      <c r="W998" s="130">
        <v>1</v>
      </c>
      <c r="X998" s="93"/>
      <c r="Y998" s="168" t="s">
        <v>4789</v>
      </c>
      <c r="Z998" s="168" t="s">
        <v>4854</v>
      </c>
      <c r="AA998" s="202" t="s">
        <v>4789</v>
      </c>
    </row>
    <row r="999" spans="1:27" ht="24" x14ac:dyDescent="0.3">
      <c r="A999" s="91">
        <v>40322190</v>
      </c>
      <c r="B999" s="93" t="s">
        <v>1794</v>
      </c>
      <c r="C999" s="289">
        <v>30.96</v>
      </c>
      <c r="D999" s="94"/>
      <c r="E999" s="94"/>
      <c r="F999" s="95"/>
      <c r="G999" s="95"/>
      <c r="H999" s="95"/>
      <c r="I999" s="96"/>
      <c r="J999" s="95">
        <v>26070014</v>
      </c>
      <c r="K999" s="89" t="s">
        <v>1793</v>
      </c>
      <c r="L999" s="95">
        <v>125</v>
      </c>
      <c r="M999" s="95"/>
      <c r="N999" s="289">
        <v>30.96</v>
      </c>
      <c r="O999" s="95"/>
      <c r="P999" s="289"/>
      <c r="Q999" s="95"/>
      <c r="R999" s="289"/>
      <c r="S999" s="96"/>
      <c r="T999" s="95"/>
      <c r="U999" s="181"/>
      <c r="V999" s="201" t="s">
        <v>4787</v>
      </c>
      <c r="W999" s="130">
        <v>1</v>
      </c>
      <c r="X999" s="93"/>
      <c r="Y999" s="168" t="s">
        <v>4789</v>
      </c>
      <c r="Z999" s="168" t="s">
        <v>4854</v>
      </c>
      <c r="AA999" s="202" t="s">
        <v>4789</v>
      </c>
    </row>
    <row r="1000" spans="1:27" s="116" customFormat="1" x14ac:dyDescent="0.3">
      <c r="A1000" s="91">
        <v>40322270</v>
      </c>
      <c r="B1000" s="93" t="s">
        <v>1795</v>
      </c>
      <c r="C1000" s="289">
        <v>61.56</v>
      </c>
      <c r="D1000" s="94" t="s">
        <v>1259</v>
      </c>
      <c r="E1000" s="94">
        <v>6.6630000000000003</v>
      </c>
      <c r="F1000" s="95"/>
      <c r="G1000" s="95"/>
      <c r="H1000" s="95"/>
      <c r="I1000" s="96"/>
      <c r="J1000" s="95">
        <v>40322270</v>
      </c>
      <c r="K1000" s="89" t="s">
        <v>1795</v>
      </c>
      <c r="L1000" s="95">
        <v>256</v>
      </c>
      <c r="M1000" s="95"/>
      <c r="N1000" s="289">
        <v>61.56</v>
      </c>
      <c r="O1000" s="95">
        <v>1</v>
      </c>
      <c r="P1000" s="289">
        <v>0.26</v>
      </c>
      <c r="Q1000" s="95">
        <v>255</v>
      </c>
      <c r="R1000" s="289">
        <v>61.3</v>
      </c>
      <c r="S1000" s="96"/>
      <c r="T1000" s="95"/>
      <c r="U1000" s="181"/>
      <c r="V1000" s="201" t="s">
        <v>4787</v>
      </c>
      <c r="W1000" s="130">
        <v>1</v>
      </c>
      <c r="X1000" s="93"/>
      <c r="Y1000" s="168" t="s">
        <v>4789</v>
      </c>
      <c r="Z1000" s="168" t="s">
        <v>4854</v>
      </c>
      <c r="AA1000" s="202" t="s">
        <v>4789</v>
      </c>
    </row>
    <row r="1001" spans="1:27" x14ac:dyDescent="0.3">
      <c r="A1001" s="278">
        <v>40322289</v>
      </c>
      <c r="B1001" s="279" t="s">
        <v>1796</v>
      </c>
      <c r="C1001" s="289">
        <v>13.38</v>
      </c>
      <c r="D1001" s="94" t="s">
        <v>744</v>
      </c>
      <c r="E1001" s="94">
        <v>1.448</v>
      </c>
      <c r="F1001" s="95"/>
      <c r="G1001" s="95"/>
      <c r="H1001" s="95"/>
      <c r="I1001" s="96"/>
      <c r="J1001" s="95">
        <v>40322289</v>
      </c>
      <c r="K1001" s="89" t="s">
        <v>1796</v>
      </c>
      <c r="L1001" s="95">
        <v>55</v>
      </c>
      <c r="M1001" s="95"/>
      <c r="N1001" s="289">
        <v>13.38</v>
      </c>
      <c r="O1001" s="95">
        <v>0.25</v>
      </c>
      <c r="P1001" s="289">
        <v>0.06</v>
      </c>
      <c r="Q1001" s="95">
        <v>55</v>
      </c>
      <c r="R1001" s="289">
        <v>13.32</v>
      </c>
      <c r="S1001" s="96"/>
      <c r="T1001" s="95"/>
      <c r="U1001" s="181"/>
      <c r="V1001" s="201" t="s">
        <v>4787</v>
      </c>
      <c r="W1001" s="130">
        <v>1</v>
      </c>
      <c r="X1001" s="93"/>
      <c r="Y1001" s="168" t="s">
        <v>4789</v>
      </c>
      <c r="Z1001" s="168" t="s">
        <v>4854</v>
      </c>
      <c r="AA1001" s="202" t="s">
        <v>4789</v>
      </c>
    </row>
    <row r="1002" spans="1:27" x14ac:dyDescent="0.3">
      <c r="A1002" s="95">
        <v>40322300</v>
      </c>
      <c r="B1002" s="89" t="s">
        <v>1797</v>
      </c>
      <c r="C1002" s="289">
        <v>26.39</v>
      </c>
      <c r="D1002" s="94" t="s">
        <v>1259</v>
      </c>
      <c r="E1002" s="94">
        <v>2.84</v>
      </c>
      <c r="F1002" s="95"/>
      <c r="G1002" s="95"/>
      <c r="H1002" s="95"/>
      <c r="I1002" s="96"/>
      <c r="J1002" s="95">
        <v>40322300</v>
      </c>
      <c r="K1002" s="89" t="s">
        <v>1797</v>
      </c>
      <c r="L1002" s="95">
        <v>110</v>
      </c>
      <c r="M1002" s="95"/>
      <c r="N1002" s="289">
        <v>26.39</v>
      </c>
      <c r="O1002" s="95">
        <v>1</v>
      </c>
      <c r="P1002" s="289">
        <v>0.26</v>
      </c>
      <c r="Q1002" s="95">
        <v>109</v>
      </c>
      <c r="R1002" s="289">
        <v>26.13</v>
      </c>
      <c r="S1002" s="96"/>
      <c r="T1002" s="95"/>
      <c r="U1002" s="181"/>
      <c r="V1002" s="201" t="s">
        <v>4787</v>
      </c>
      <c r="W1002" s="130">
        <v>1</v>
      </c>
      <c r="X1002" s="93"/>
      <c r="Y1002" s="168" t="s">
        <v>4789</v>
      </c>
      <c r="Z1002" s="168" t="s">
        <v>4854</v>
      </c>
      <c r="AA1002" s="202" t="s">
        <v>4789</v>
      </c>
    </row>
    <row r="1003" spans="1:27" x14ac:dyDescent="0.3">
      <c r="A1003" s="91">
        <v>40322319</v>
      </c>
      <c r="B1003" s="93" t="s">
        <v>1798</v>
      </c>
      <c r="C1003" s="288">
        <v>106.32</v>
      </c>
      <c r="D1003" s="90" t="s">
        <v>1396</v>
      </c>
      <c r="E1003" s="90">
        <v>11.487</v>
      </c>
      <c r="F1003" s="91"/>
      <c r="G1003" s="91"/>
      <c r="H1003" s="91"/>
      <c r="I1003" s="92"/>
      <c r="J1003" s="91">
        <v>40322319</v>
      </c>
      <c r="K1003" s="93" t="s">
        <v>1798</v>
      </c>
      <c r="L1003" s="91">
        <v>443</v>
      </c>
      <c r="M1003" s="91"/>
      <c r="N1003" s="288">
        <v>106.32</v>
      </c>
      <c r="O1003" s="91">
        <v>3</v>
      </c>
      <c r="P1003" s="288">
        <v>0.64</v>
      </c>
      <c r="Q1003" s="91">
        <v>440</v>
      </c>
      <c r="R1003" s="288">
        <v>105.68</v>
      </c>
      <c r="S1003" s="92"/>
      <c r="T1003" s="91"/>
      <c r="U1003" s="180"/>
      <c r="V1003" s="201" t="s">
        <v>4787</v>
      </c>
      <c r="W1003" s="130">
        <v>1</v>
      </c>
      <c r="X1003" s="93"/>
      <c r="Y1003" s="168" t="s">
        <v>4789</v>
      </c>
      <c r="Z1003" s="168" t="s">
        <v>4854</v>
      </c>
      <c r="AA1003" s="202" t="s">
        <v>4789</v>
      </c>
    </row>
    <row r="1004" spans="1:27" x14ac:dyDescent="0.3">
      <c r="A1004" s="91">
        <v>40322351</v>
      </c>
      <c r="B1004" s="93" t="s">
        <v>1799</v>
      </c>
      <c r="C1004" s="289">
        <v>64.13</v>
      </c>
      <c r="D1004" s="94" t="s">
        <v>1259</v>
      </c>
      <c r="E1004" s="94">
        <v>6.9420000000000002</v>
      </c>
      <c r="F1004" s="95"/>
      <c r="G1004" s="95"/>
      <c r="H1004" s="95"/>
      <c r="I1004" s="96"/>
      <c r="J1004" s="95">
        <v>40322351</v>
      </c>
      <c r="K1004" s="89" t="s">
        <v>1799</v>
      </c>
      <c r="L1004" s="95">
        <v>267</v>
      </c>
      <c r="M1004" s="95"/>
      <c r="N1004" s="289">
        <v>64.13</v>
      </c>
      <c r="O1004" s="95">
        <v>1</v>
      </c>
      <c r="P1004" s="289">
        <v>0.26</v>
      </c>
      <c r="Q1004" s="95">
        <v>266</v>
      </c>
      <c r="R1004" s="289">
        <v>63.87</v>
      </c>
      <c r="S1004" s="96"/>
      <c r="T1004" s="95"/>
      <c r="U1004" s="181"/>
      <c r="V1004" s="201" t="s">
        <v>4787</v>
      </c>
      <c r="W1004" s="130">
        <v>1</v>
      </c>
      <c r="X1004" s="93"/>
      <c r="Y1004" s="168" t="s">
        <v>4789</v>
      </c>
      <c r="Z1004" s="168" t="s">
        <v>4854</v>
      </c>
      <c r="AA1004" s="202" t="s">
        <v>4789</v>
      </c>
    </row>
    <row r="1005" spans="1:27" x14ac:dyDescent="0.3">
      <c r="A1005" s="278">
        <v>40322360</v>
      </c>
      <c r="B1005" s="279" t="s">
        <v>1800</v>
      </c>
      <c r="C1005" s="289">
        <v>30.96</v>
      </c>
      <c r="D1005" s="94"/>
      <c r="E1005" s="94"/>
      <c r="F1005" s="95"/>
      <c r="G1005" s="95"/>
      <c r="H1005" s="95"/>
      <c r="I1005" s="96"/>
      <c r="J1005" s="95">
        <v>31120032</v>
      </c>
      <c r="K1005" s="89" t="s">
        <v>1597</v>
      </c>
      <c r="L1005" s="95">
        <v>125</v>
      </c>
      <c r="M1005" s="95">
        <v>0</v>
      </c>
      <c r="N1005" s="289">
        <v>30.96</v>
      </c>
      <c r="O1005" s="95"/>
      <c r="P1005" s="289"/>
      <c r="Q1005" s="95"/>
      <c r="R1005" s="289"/>
      <c r="S1005" s="96"/>
      <c r="T1005" s="95"/>
      <c r="U1005" s="181"/>
      <c r="V1005" s="201" t="s">
        <v>4787</v>
      </c>
      <c r="W1005" s="130">
        <v>1</v>
      </c>
      <c r="X1005" s="93"/>
      <c r="Y1005" s="168" t="s">
        <v>4789</v>
      </c>
      <c r="Z1005" s="168" t="s">
        <v>4854</v>
      </c>
      <c r="AA1005" s="202" t="s">
        <v>4789</v>
      </c>
    </row>
    <row r="1006" spans="1:27" s="116" customFormat="1" x14ac:dyDescent="0.3">
      <c r="A1006" s="95">
        <v>40322378</v>
      </c>
      <c r="B1006" s="89" t="s">
        <v>1801</v>
      </c>
      <c r="C1006" s="289">
        <v>14</v>
      </c>
      <c r="D1006" s="94" t="s">
        <v>744</v>
      </c>
      <c r="E1006" s="94">
        <v>1.5149999999999999</v>
      </c>
      <c r="F1006" s="95"/>
      <c r="G1006" s="95"/>
      <c r="H1006" s="95"/>
      <c r="I1006" s="96"/>
      <c r="J1006" s="95">
        <v>40322378</v>
      </c>
      <c r="K1006" s="89" t="s">
        <v>1801</v>
      </c>
      <c r="L1006" s="95">
        <v>58</v>
      </c>
      <c r="M1006" s="95"/>
      <c r="N1006" s="289">
        <v>14</v>
      </c>
      <c r="O1006" s="95">
        <v>0.25</v>
      </c>
      <c r="P1006" s="289">
        <v>0.06</v>
      </c>
      <c r="Q1006" s="95">
        <v>58</v>
      </c>
      <c r="R1006" s="289">
        <v>13.94</v>
      </c>
      <c r="S1006" s="96"/>
      <c r="T1006" s="95"/>
      <c r="U1006" s="181"/>
      <c r="V1006" s="201" t="s">
        <v>4787</v>
      </c>
      <c r="W1006" s="130">
        <v>1</v>
      </c>
      <c r="X1006" s="93"/>
      <c r="Y1006" s="168" t="s">
        <v>4789</v>
      </c>
      <c r="Z1006" s="168" t="s">
        <v>4854</v>
      </c>
      <c r="AA1006" s="202" t="s">
        <v>4789</v>
      </c>
    </row>
    <row r="1007" spans="1:27" s="116" customFormat="1" ht="24" x14ac:dyDescent="0.3">
      <c r="A1007" s="91">
        <v>40322386</v>
      </c>
      <c r="B1007" s="93" t="s">
        <v>1802</v>
      </c>
      <c r="C1007" s="289">
        <v>30.96</v>
      </c>
      <c r="D1007" s="94"/>
      <c r="E1007" s="94"/>
      <c r="F1007" s="95"/>
      <c r="G1007" s="95"/>
      <c r="H1007" s="95"/>
      <c r="I1007" s="96"/>
      <c r="J1007" s="95">
        <v>26070014</v>
      </c>
      <c r="K1007" s="89" t="s">
        <v>1793</v>
      </c>
      <c r="L1007" s="95">
        <v>125</v>
      </c>
      <c r="M1007" s="95"/>
      <c r="N1007" s="289">
        <v>30.96</v>
      </c>
      <c r="O1007" s="95"/>
      <c r="P1007" s="289"/>
      <c r="Q1007" s="95"/>
      <c r="R1007" s="289"/>
      <c r="S1007" s="96"/>
      <c r="T1007" s="95"/>
      <c r="U1007" s="181"/>
      <c r="V1007" s="201" t="s">
        <v>4787</v>
      </c>
      <c r="W1007" s="130">
        <v>1</v>
      </c>
      <c r="X1007" s="93"/>
      <c r="Y1007" s="168" t="s">
        <v>4789</v>
      </c>
      <c r="Z1007" s="168" t="s">
        <v>4854</v>
      </c>
      <c r="AA1007" s="202" t="s">
        <v>4789</v>
      </c>
    </row>
    <row r="1008" spans="1:27" x14ac:dyDescent="0.3">
      <c r="A1008" s="91">
        <v>40322408</v>
      </c>
      <c r="B1008" s="93" t="s">
        <v>1803</v>
      </c>
      <c r="C1008" s="289">
        <v>3.4675199999999999</v>
      </c>
      <c r="D1008" s="94"/>
      <c r="E1008" s="94"/>
      <c r="F1008" s="95"/>
      <c r="G1008" s="95"/>
      <c r="H1008" s="95"/>
      <c r="I1008" s="96"/>
      <c r="J1008" s="95">
        <v>28011252</v>
      </c>
      <c r="K1008" s="89" t="s">
        <v>643</v>
      </c>
      <c r="L1008" s="95">
        <v>14</v>
      </c>
      <c r="M1008" s="95">
        <v>0</v>
      </c>
      <c r="N1008" s="289">
        <v>3.4675199999999999</v>
      </c>
      <c r="O1008" s="95"/>
      <c r="P1008" s="289"/>
      <c r="Q1008" s="95"/>
      <c r="R1008" s="289"/>
      <c r="S1008" s="96"/>
      <c r="T1008" s="95"/>
      <c r="U1008" s="181"/>
      <c r="V1008" s="201" t="s">
        <v>4787</v>
      </c>
      <c r="W1008" s="130">
        <v>1</v>
      </c>
      <c r="X1008" s="93"/>
      <c r="Y1008" s="168" t="s">
        <v>4789</v>
      </c>
      <c r="Z1008" s="168" t="s">
        <v>4854</v>
      </c>
      <c r="AA1008" s="202" t="s">
        <v>4789</v>
      </c>
    </row>
    <row r="1009" spans="1:27" x14ac:dyDescent="0.3">
      <c r="A1009" s="278">
        <v>40322505</v>
      </c>
      <c r="B1009" s="279" t="s">
        <v>1804</v>
      </c>
      <c r="C1009" s="288">
        <v>41.29</v>
      </c>
      <c r="D1009" s="90" t="s">
        <v>1259</v>
      </c>
      <c r="E1009" s="90">
        <v>4.46</v>
      </c>
      <c r="F1009" s="91"/>
      <c r="G1009" s="91"/>
      <c r="H1009" s="91"/>
      <c r="I1009" s="92"/>
      <c r="J1009" s="91">
        <v>40322505</v>
      </c>
      <c r="K1009" s="93" t="s">
        <v>1804</v>
      </c>
      <c r="L1009" s="91">
        <v>172</v>
      </c>
      <c r="M1009" s="91"/>
      <c r="N1009" s="288">
        <v>41.29</v>
      </c>
      <c r="O1009" s="91">
        <v>1</v>
      </c>
      <c r="P1009" s="288">
        <v>0.26</v>
      </c>
      <c r="Q1009" s="91">
        <v>171</v>
      </c>
      <c r="R1009" s="288">
        <v>41.03</v>
      </c>
      <c r="S1009" s="92"/>
      <c r="T1009" s="91"/>
      <c r="U1009" s="180"/>
      <c r="V1009" s="201" t="s">
        <v>4787</v>
      </c>
      <c r="W1009" s="130">
        <v>1</v>
      </c>
      <c r="X1009" s="93"/>
      <c r="Y1009" s="168" t="s">
        <v>4789</v>
      </c>
      <c r="Z1009" s="168" t="s">
        <v>4854</v>
      </c>
      <c r="AA1009" s="202" t="s">
        <v>4789</v>
      </c>
    </row>
    <row r="1010" spans="1:27" ht="24" x14ac:dyDescent="0.3">
      <c r="A1010" s="95">
        <v>40322564</v>
      </c>
      <c r="B1010" s="89" t="s">
        <v>1805</v>
      </c>
      <c r="C1010" s="288">
        <v>3661.36</v>
      </c>
      <c r="D1010" s="91" t="s">
        <v>17</v>
      </c>
      <c r="E1010" s="90">
        <v>385.10399999999998</v>
      </c>
      <c r="F1010" s="91"/>
      <c r="G1010" s="91"/>
      <c r="H1010" s="91"/>
      <c r="I1010" s="92"/>
      <c r="J1010" s="91">
        <v>40322564</v>
      </c>
      <c r="K1010" s="93" t="s">
        <v>1806</v>
      </c>
      <c r="L1010" s="144">
        <v>15255</v>
      </c>
      <c r="M1010" s="91"/>
      <c r="N1010" s="288">
        <v>3661.36</v>
      </c>
      <c r="O1010" s="145">
        <v>493</v>
      </c>
      <c r="P1010" s="288">
        <v>118.4</v>
      </c>
      <c r="Q1010" s="144">
        <v>14762</v>
      </c>
      <c r="R1010" s="288">
        <v>3542.96</v>
      </c>
      <c r="S1010" s="92"/>
      <c r="T1010" s="91"/>
      <c r="U1010" s="180"/>
      <c r="V1010" s="201" t="s">
        <v>75</v>
      </c>
      <c r="W1010" s="130"/>
      <c r="X1010" s="93" t="s">
        <v>83</v>
      </c>
      <c r="Y1010" s="168" t="s">
        <v>6124</v>
      </c>
      <c r="Z1010" s="168" t="s">
        <v>6125</v>
      </c>
      <c r="AA1010" s="202" t="s">
        <v>6126</v>
      </c>
    </row>
    <row r="1011" spans="1:27" x14ac:dyDescent="0.3">
      <c r="A1011" s="91">
        <v>40323030</v>
      </c>
      <c r="B1011" s="93" t="s">
        <v>1807</v>
      </c>
      <c r="C1011" s="289">
        <v>335.52</v>
      </c>
      <c r="D1011" s="94" t="s">
        <v>6</v>
      </c>
      <c r="E1011" s="94">
        <v>35.787999999999997</v>
      </c>
      <c r="F1011" s="95"/>
      <c r="G1011" s="95"/>
      <c r="H1011" s="95"/>
      <c r="I1011" s="96"/>
      <c r="J1011" s="95">
        <v>40323030</v>
      </c>
      <c r="K1011" s="89" t="s">
        <v>1807</v>
      </c>
      <c r="L1011" s="95">
        <v>1398</v>
      </c>
      <c r="M1011" s="95"/>
      <c r="N1011" s="289">
        <v>335.52</v>
      </c>
      <c r="O1011" s="95">
        <v>27</v>
      </c>
      <c r="P1011" s="289">
        <v>6.48</v>
      </c>
      <c r="Q1011" s="95">
        <v>1371</v>
      </c>
      <c r="R1011" s="289">
        <v>329.04</v>
      </c>
      <c r="S1011" s="96"/>
      <c r="T1011" s="95"/>
      <c r="U1011" s="181"/>
      <c r="V1011" s="201" t="s">
        <v>75</v>
      </c>
      <c r="W1011" s="130"/>
      <c r="X1011" s="93" t="s">
        <v>200</v>
      </c>
      <c r="Y1011" s="168" t="s">
        <v>6133</v>
      </c>
      <c r="Z1011" s="168" t="s">
        <v>6130</v>
      </c>
      <c r="AA1011" s="202" t="s">
        <v>6131</v>
      </c>
    </row>
    <row r="1012" spans="1:27" x14ac:dyDescent="0.3">
      <c r="A1012" s="91">
        <v>40323048</v>
      </c>
      <c r="B1012" s="93" t="s">
        <v>1808</v>
      </c>
      <c r="C1012" s="289">
        <v>412.08</v>
      </c>
      <c r="D1012" s="94" t="s">
        <v>6</v>
      </c>
      <c r="E1012" s="94">
        <v>44.1</v>
      </c>
      <c r="F1012" s="95"/>
      <c r="G1012" s="95"/>
      <c r="H1012" s="95"/>
      <c r="I1012" s="96"/>
      <c r="J1012" s="95">
        <v>40323048</v>
      </c>
      <c r="K1012" s="89" t="s">
        <v>1808</v>
      </c>
      <c r="L1012" s="95">
        <v>1717</v>
      </c>
      <c r="M1012" s="95"/>
      <c r="N1012" s="289">
        <v>412.08</v>
      </c>
      <c r="O1012" s="95">
        <v>27</v>
      </c>
      <c r="P1012" s="289">
        <v>6.48</v>
      </c>
      <c r="Q1012" s="95">
        <v>1690</v>
      </c>
      <c r="R1012" s="289">
        <v>405.6</v>
      </c>
      <c r="S1012" s="96"/>
      <c r="T1012" s="95"/>
      <c r="U1012" s="181"/>
      <c r="V1012" s="201" t="s">
        <v>75</v>
      </c>
      <c r="W1012" s="130"/>
      <c r="X1012" s="93" t="s">
        <v>200</v>
      </c>
      <c r="Y1012" s="168" t="s">
        <v>6133</v>
      </c>
      <c r="Z1012" s="168" t="s">
        <v>6130</v>
      </c>
      <c r="AA1012" s="202" t="s">
        <v>6131</v>
      </c>
    </row>
    <row r="1013" spans="1:27" x14ac:dyDescent="0.3">
      <c r="A1013" s="278">
        <v>40323404</v>
      </c>
      <c r="B1013" s="279" t="s">
        <v>1809</v>
      </c>
      <c r="C1013" s="289">
        <v>756.90480000000002</v>
      </c>
      <c r="D1013" s="94" t="s">
        <v>18</v>
      </c>
      <c r="E1013" s="94">
        <v>78.62</v>
      </c>
      <c r="F1013" s="95"/>
      <c r="G1013" s="95"/>
      <c r="H1013" s="95"/>
      <c r="I1013" s="96"/>
      <c r="J1013" s="95">
        <v>40323404</v>
      </c>
      <c r="K1013" s="89" t="s">
        <v>1809</v>
      </c>
      <c r="L1013" s="95">
        <f>SUM(O1013,Q1013)</f>
        <v>3153.77</v>
      </c>
      <c r="M1013" s="95">
        <v>0</v>
      </c>
      <c r="N1013" s="289">
        <v>756.90480000000002</v>
      </c>
      <c r="O1013" s="95">
        <v>140</v>
      </c>
      <c r="P1013" s="289">
        <v>33.6</v>
      </c>
      <c r="Q1013" s="95">
        <v>3013.77</v>
      </c>
      <c r="R1013" s="289">
        <v>723.3048</v>
      </c>
      <c r="S1013" s="96"/>
      <c r="T1013" s="95"/>
      <c r="U1013" s="181">
        <v>0</v>
      </c>
      <c r="V1013" s="201" t="s">
        <v>75</v>
      </c>
      <c r="W1013" s="130"/>
      <c r="X1013" s="93" t="s">
        <v>200</v>
      </c>
      <c r="Y1013" s="168" t="s">
        <v>6133</v>
      </c>
      <c r="Z1013" s="168" t="s">
        <v>6130</v>
      </c>
      <c r="AA1013" s="202" t="s">
        <v>6131</v>
      </c>
    </row>
    <row r="1014" spans="1:27" x14ac:dyDescent="0.3">
      <c r="A1014" s="91">
        <v>40323480</v>
      </c>
      <c r="B1014" s="93" t="s">
        <v>3138</v>
      </c>
      <c r="C1014" s="288">
        <v>176.34</v>
      </c>
      <c r="D1014" s="90" t="s">
        <v>888</v>
      </c>
      <c r="E1014" s="90">
        <v>18.994</v>
      </c>
      <c r="F1014" s="91"/>
      <c r="G1014" s="91"/>
      <c r="H1014" s="91"/>
      <c r="I1014" s="92"/>
      <c r="J1014" s="91">
        <v>40323480</v>
      </c>
      <c r="K1014" s="93" t="s">
        <v>3138</v>
      </c>
      <c r="L1014" s="91">
        <v>735</v>
      </c>
      <c r="M1014" s="91"/>
      <c r="N1014" s="288">
        <v>176.34</v>
      </c>
      <c r="O1014" s="91">
        <v>7</v>
      </c>
      <c r="P1014" s="288">
        <v>1.6</v>
      </c>
      <c r="Q1014" s="91">
        <v>728</v>
      </c>
      <c r="R1014" s="288">
        <v>174.74</v>
      </c>
      <c r="S1014" s="92"/>
      <c r="T1014" s="91"/>
      <c r="U1014" s="180"/>
      <c r="V1014" s="201" t="s">
        <v>75</v>
      </c>
      <c r="W1014" s="130"/>
      <c r="X1014" s="93" t="s">
        <v>2222</v>
      </c>
      <c r="Y1014" s="168" t="s">
        <v>6142</v>
      </c>
      <c r="Z1014" s="168" t="s">
        <v>6145</v>
      </c>
      <c r="AA1014" s="202" t="s">
        <v>6141</v>
      </c>
    </row>
    <row r="1015" spans="1:27" s="116" customFormat="1" ht="24" x14ac:dyDescent="0.3">
      <c r="A1015" s="95">
        <v>40323552</v>
      </c>
      <c r="B1015" s="89" t="s">
        <v>1810</v>
      </c>
      <c r="C1015" s="289">
        <v>379.56</v>
      </c>
      <c r="D1015" s="94" t="s">
        <v>708</v>
      </c>
      <c r="E1015" s="94">
        <v>40.908999999999999</v>
      </c>
      <c r="F1015" s="95"/>
      <c r="G1015" s="95"/>
      <c r="H1015" s="95"/>
      <c r="I1015" s="96"/>
      <c r="J1015" s="95">
        <v>40323552</v>
      </c>
      <c r="K1015" s="89" t="s">
        <v>1811</v>
      </c>
      <c r="L1015" s="95">
        <v>1581</v>
      </c>
      <c r="M1015" s="95"/>
      <c r="N1015" s="289">
        <v>379.56</v>
      </c>
      <c r="O1015" s="95">
        <v>13</v>
      </c>
      <c r="P1015" s="289">
        <v>3.2</v>
      </c>
      <c r="Q1015" s="95">
        <v>1568</v>
      </c>
      <c r="R1015" s="289">
        <v>376.36</v>
      </c>
      <c r="S1015" s="96"/>
      <c r="T1015" s="95"/>
      <c r="U1015" s="181"/>
      <c r="V1015" s="201" t="s">
        <v>75</v>
      </c>
      <c r="W1015" s="130"/>
      <c r="X1015" s="93" t="s">
        <v>83</v>
      </c>
      <c r="Y1015" s="168" t="s">
        <v>6124</v>
      </c>
      <c r="Z1015" s="168" t="s">
        <v>6125</v>
      </c>
      <c r="AA1015" s="202" t="s">
        <v>6126</v>
      </c>
    </row>
    <row r="1016" spans="1:27" x14ac:dyDescent="0.3">
      <c r="A1016" s="91">
        <v>40323595</v>
      </c>
      <c r="B1016" s="93" t="s">
        <v>1812</v>
      </c>
      <c r="C1016" s="289">
        <v>16.594559999999998</v>
      </c>
      <c r="D1016" s="94"/>
      <c r="E1016" s="94"/>
      <c r="F1016" s="95"/>
      <c r="G1016" s="95"/>
      <c r="H1016" s="95"/>
      <c r="I1016" s="96"/>
      <c r="J1016" s="95">
        <v>28060016</v>
      </c>
      <c r="K1016" s="89" t="s">
        <v>1813</v>
      </c>
      <c r="L1016" s="95">
        <v>67</v>
      </c>
      <c r="M1016" s="95"/>
      <c r="N1016" s="289">
        <v>16.594559999999998</v>
      </c>
      <c r="O1016" s="95"/>
      <c r="P1016" s="289"/>
      <c r="Q1016" s="95"/>
      <c r="R1016" s="289"/>
      <c r="S1016" s="96"/>
      <c r="T1016" s="95"/>
      <c r="U1016" s="181"/>
      <c r="V1016" s="201" t="s">
        <v>4787</v>
      </c>
      <c r="W1016" s="130">
        <v>1</v>
      </c>
      <c r="X1016" s="93"/>
      <c r="Y1016" s="168" t="s">
        <v>4789</v>
      </c>
      <c r="Z1016" s="168" t="s">
        <v>4854</v>
      </c>
      <c r="AA1016" s="202" t="s">
        <v>4789</v>
      </c>
    </row>
    <row r="1017" spans="1:27" x14ac:dyDescent="0.3">
      <c r="A1017" s="185">
        <v>40323897</v>
      </c>
      <c r="B1017" s="186" t="s">
        <v>1814</v>
      </c>
      <c r="C1017" s="289">
        <v>469.36</v>
      </c>
      <c r="D1017" s="94" t="s">
        <v>21</v>
      </c>
      <c r="E1017" s="94">
        <v>46.67</v>
      </c>
      <c r="F1017" s="95"/>
      <c r="G1017" s="95"/>
      <c r="H1017" s="95"/>
      <c r="I1017" s="96"/>
      <c r="J1017" s="95">
        <v>40323897</v>
      </c>
      <c r="K1017" s="89" t="s">
        <v>1814</v>
      </c>
      <c r="L1017" s="95">
        <f>SUM(O1017,Q1017)</f>
        <v>1955.69</v>
      </c>
      <c r="M1017" s="95">
        <v>0</v>
      </c>
      <c r="N1017" s="289">
        <v>469.36</v>
      </c>
      <c r="O1017" s="95">
        <v>166.67</v>
      </c>
      <c r="P1017" s="289">
        <v>40.000799999999998</v>
      </c>
      <c r="Q1017" s="95">
        <v>1789.02</v>
      </c>
      <c r="R1017" s="289">
        <v>429.3648</v>
      </c>
      <c r="S1017" s="96"/>
      <c r="T1017" s="95"/>
      <c r="U1017" s="181">
        <v>0</v>
      </c>
      <c r="V1017" s="201" t="s">
        <v>75</v>
      </c>
      <c r="W1017" s="130"/>
      <c r="X1017" s="93" t="s">
        <v>200</v>
      </c>
      <c r="Y1017" s="168" t="s">
        <v>6133</v>
      </c>
      <c r="Z1017" s="168" t="s">
        <v>6130</v>
      </c>
      <c r="AA1017" s="202" t="s">
        <v>6131</v>
      </c>
    </row>
    <row r="1018" spans="1:27" x14ac:dyDescent="0.3">
      <c r="A1018" s="95">
        <v>40323900</v>
      </c>
      <c r="B1018" s="89" t="s">
        <v>1815</v>
      </c>
      <c r="C1018" s="289">
        <v>63.643199999999993</v>
      </c>
      <c r="D1018" s="94" t="s">
        <v>651</v>
      </c>
      <c r="E1018" s="94">
        <v>6.57</v>
      </c>
      <c r="F1018" s="95"/>
      <c r="G1018" s="95"/>
      <c r="H1018" s="95"/>
      <c r="I1018" s="96"/>
      <c r="J1018" s="95">
        <v>40323900</v>
      </c>
      <c r="K1018" s="89" t="s">
        <v>1815</v>
      </c>
      <c r="L1018" s="95">
        <f>SUM(O1018,Q1018)</f>
        <v>265.18</v>
      </c>
      <c r="M1018" s="95">
        <v>0</v>
      </c>
      <c r="N1018" s="289">
        <v>63.643199999999993</v>
      </c>
      <c r="O1018" s="95">
        <v>13.33</v>
      </c>
      <c r="P1018" s="289">
        <v>3.1991999999999998</v>
      </c>
      <c r="Q1018" s="95">
        <v>251.85</v>
      </c>
      <c r="R1018" s="289">
        <v>60.443999999999996</v>
      </c>
      <c r="S1018" s="96"/>
      <c r="T1018" s="95"/>
      <c r="U1018" s="181">
        <v>0</v>
      </c>
      <c r="V1018" s="201" t="s">
        <v>4787</v>
      </c>
      <c r="W1018" s="130">
        <v>1</v>
      </c>
      <c r="X1018" s="93"/>
      <c r="Y1018" s="168" t="s">
        <v>4789</v>
      </c>
      <c r="Z1018" s="168" t="s">
        <v>4854</v>
      </c>
      <c r="AA1018" s="202" t="s">
        <v>4789</v>
      </c>
    </row>
    <row r="1019" spans="1:27" x14ac:dyDescent="0.3">
      <c r="A1019" s="95">
        <v>40323919</v>
      </c>
      <c r="B1019" s="89" t="s">
        <v>1816</v>
      </c>
      <c r="C1019" s="289">
        <v>43.972799999999999</v>
      </c>
      <c r="D1019" s="94" t="s">
        <v>419</v>
      </c>
      <c r="E1019" s="94">
        <v>4.71</v>
      </c>
      <c r="F1019" s="95"/>
      <c r="G1019" s="95"/>
      <c r="H1019" s="95"/>
      <c r="I1019" s="96"/>
      <c r="J1019" s="95">
        <v>40323919</v>
      </c>
      <c r="K1019" s="89" t="s">
        <v>1816</v>
      </c>
      <c r="L1019" s="95">
        <f>SUM(O1019,Q1019)</f>
        <v>183.22</v>
      </c>
      <c r="M1019" s="95">
        <v>0</v>
      </c>
      <c r="N1019" s="289">
        <v>43.972799999999999</v>
      </c>
      <c r="O1019" s="95">
        <v>2.67</v>
      </c>
      <c r="P1019" s="289">
        <v>0.64079999999999993</v>
      </c>
      <c r="Q1019" s="95">
        <v>180.55</v>
      </c>
      <c r="R1019" s="289">
        <v>43.332000000000001</v>
      </c>
      <c r="S1019" s="96"/>
      <c r="T1019" s="95"/>
      <c r="U1019" s="181">
        <v>0</v>
      </c>
      <c r="V1019" s="201" t="s">
        <v>4787</v>
      </c>
      <c r="W1019" s="130">
        <v>1</v>
      </c>
      <c r="X1019" s="93"/>
      <c r="Y1019" s="168" t="s">
        <v>4789</v>
      </c>
      <c r="Z1019" s="168" t="s">
        <v>4854</v>
      </c>
      <c r="AA1019" s="202" t="s">
        <v>4789</v>
      </c>
    </row>
    <row r="1020" spans="1:27" ht="24" x14ac:dyDescent="0.3">
      <c r="A1020" s="91">
        <v>40323978</v>
      </c>
      <c r="B1020" s="93" t="s">
        <v>1817</v>
      </c>
      <c r="C1020" s="289">
        <v>4.9535999999999998</v>
      </c>
      <c r="D1020" s="94"/>
      <c r="E1020" s="94"/>
      <c r="F1020" s="95"/>
      <c r="G1020" s="95"/>
      <c r="H1020" s="95"/>
      <c r="I1020" s="96"/>
      <c r="J1020" s="95">
        <v>28130332</v>
      </c>
      <c r="K1020" s="89" t="s">
        <v>1434</v>
      </c>
      <c r="L1020" s="95">
        <v>20</v>
      </c>
      <c r="M1020" s="95">
        <v>0</v>
      </c>
      <c r="N1020" s="289">
        <v>4.9535999999999998</v>
      </c>
      <c r="O1020" s="95"/>
      <c r="P1020" s="289"/>
      <c r="Q1020" s="95"/>
      <c r="R1020" s="289"/>
      <c r="S1020" s="96"/>
      <c r="T1020" s="95"/>
      <c r="U1020" s="181"/>
      <c r="V1020" s="201" t="s">
        <v>4787</v>
      </c>
      <c r="W1020" s="130">
        <v>1</v>
      </c>
      <c r="X1020" s="93"/>
      <c r="Y1020" s="168" t="s">
        <v>4789</v>
      </c>
      <c r="Z1020" s="168" t="s">
        <v>4854</v>
      </c>
      <c r="AA1020" s="202" t="s">
        <v>4789</v>
      </c>
    </row>
    <row r="1021" spans="1:27" x14ac:dyDescent="0.3">
      <c r="A1021" s="185">
        <v>40324052</v>
      </c>
      <c r="B1021" s="186" t="s">
        <v>1818</v>
      </c>
      <c r="C1021" s="289">
        <v>109.71</v>
      </c>
      <c r="D1021" s="94" t="s">
        <v>1396</v>
      </c>
      <c r="E1021" s="94">
        <v>11.856</v>
      </c>
      <c r="F1021" s="95"/>
      <c r="G1021" s="95"/>
      <c r="H1021" s="95"/>
      <c r="I1021" s="96"/>
      <c r="J1021" s="95">
        <v>40324052</v>
      </c>
      <c r="K1021" s="89" t="s">
        <v>1818</v>
      </c>
      <c r="L1021" s="95">
        <v>457</v>
      </c>
      <c r="M1021" s="95"/>
      <c r="N1021" s="289">
        <v>109.71</v>
      </c>
      <c r="O1021" s="95">
        <v>3</v>
      </c>
      <c r="P1021" s="289">
        <v>0.64</v>
      </c>
      <c r="Q1021" s="95">
        <v>454</v>
      </c>
      <c r="R1021" s="289">
        <v>109.07</v>
      </c>
      <c r="S1021" s="96"/>
      <c r="T1021" s="95"/>
      <c r="U1021" s="181"/>
      <c r="V1021" s="201" t="s">
        <v>4787</v>
      </c>
      <c r="W1021" s="130">
        <v>1</v>
      </c>
      <c r="X1021" s="93"/>
      <c r="Y1021" s="168" t="s">
        <v>4789</v>
      </c>
      <c r="Z1021" s="168" t="s">
        <v>4854</v>
      </c>
      <c r="AA1021" s="202" t="s">
        <v>4789</v>
      </c>
    </row>
    <row r="1022" spans="1:27" x14ac:dyDescent="0.3">
      <c r="A1022" s="95">
        <v>40324060</v>
      </c>
      <c r="B1022" s="89" t="s">
        <v>1819</v>
      </c>
      <c r="C1022" s="289">
        <v>102.5</v>
      </c>
      <c r="D1022" s="94" t="s">
        <v>1396</v>
      </c>
      <c r="E1022" s="94">
        <v>11.071999999999999</v>
      </c>
      <c r="F1022" s="95"/>
      <c r="G1022" s="95"/>
      <c r="H1022" s="95"/>
      <c r="I1022" s="96"/>
      <c r="J1022" s="95">
        <v>40324060</v>
      </c>
      <c r="K1022" s="89" t="s">
        <v>1819</v>
      </c>
      <c r="L1022" s="95">
        <v>427</v>
      </c>
      <c r="M1022" s="95"/>
      <c r="N1022" s="289">
        <v>102.5</v>
      </c>
      <c r="O1022" s="95">
        <v>3</v>
      </c>
      <c r="P1022" s="289">
        <v>0.64</v>
      </c>
      <c r="Q1022" s="95">
        <v>424</v>
      </c>
      <c r="R1022" s="289">
        <v>101.86</v>
      </c>
      <c r="S1022" s="96"/>
      <c r="T1022" s="95"/>
      <c r="U1022" s="181"/>
      <c r="V1022" s="201" t="s">
        <v>4787</v>
      </c>
      <c r="W1022" s="130">
        <v>1</v>
      </c>
      <c r="X1022" s="93"/>
      <c r="Y1022" s="168" t="s">
        <v>4789</v>
      </c>
      <c r="Z1022" s="168" t="s">
        <v>4854</v>
      </c>
      <c r="AA1022" s="202" t="s">
        <v>4789</v>
      </c>
    </row>
    <row r="1023" spans="1:27" x14ac:dyDescent="0.3">
      <c r="A1023" s="95">
        <v>40324079</v>
      </c>
      <c r="B1023" s="89" t="s">
        <v>1820</v>
      </c>
      <c r="C1023" s="289">
        <v>57.97</v>
      </c>
      <c r="D1023" s="94" t="s">
        <v>1259</v>
      </c>
      <c r="E1023" s="94">
        <v>6.2729999999999997</v>
      </c>
      <c r="F1023" s="95"/>
      <c r="G1023" s="95"/>
      <c r="H1023" s="95"/>
      <c r="I1023" s="96"/>
      <c r="J1023" s="95">
        <v>40324079</v>
      </c>
      <c r="K1023" s="89" t="s">
        <v>1820</v>
      </c>
      <c r="L1023" s="95">
        <v>241</v>
      </c>
      <c r="M1023" s="95"/>
      <c r="N1023" s="289">
        <v>57.97</v>
      </c>
      <c r="O1023" s="95">
        <v>1</v>
      </c>
      <c r="P1023" s="289">
        <v>0.26</v>
      </c>
      <c r="Q1023" s="95">
        <v>240</v>
      </c>
      <c r="R1023" s="289">
        <v>57.71</v>
      </c>
      <c r="S1023" s="96"/>
      <c r="T1023" s="95"/>
      <c r="U1023" s="181"/>
      <c r="V1023" s="201" t="s">
        <v>4787</v>
      </c>
      <c r="W1023" s="130">
        <v>1</v>
      </c>
      <c r="X1023" s="93"/>
      <c r="Y1023" s="168" t="s">
        <v>4789</v>
      </c>
      <c r="Z1023" s="168" t="s">
        <v>4854</v>
      </c>
      <c r="AA1023" s="202" t="s">
        <v>4789</v>
      </c>
    </row>
    <row r="1024" spans="1:27" x14ac:dyDescent="0.3">
      <c r="A1024" s="91">
        <v>40324176</v>
      </c>
      <c r="B1024" s="93" t="s">
        <v>1821</v>
      </c>
      <c r="C1024" s="289">
        <v>270</v>
      </c>
      <c r="D1024" s="98"/>
      <c r="E1024" s="98"/>
      <c r="F1024" s="98"/>
      <c r="G1024" s="98"/>
      <c r="H1024" s="98"/>
      <c r="I1024" s="98"/>
      <c r="J1024" s="91">
        <v>40324176</v>
      </c>
      <c r="K1024" s="98" t="s">
        <v>1821</v>
      </c>
      <c r="L1024" s="98"/>
      <c r="M1024" s="98"/>
      <c r="N1024" s="289">
        <v>270</v>
      </c>
      <c r="O1024" s="98"/>
      <c r="P1024" s="294"/>
      <c r="Q1024" s="98"/>
      <c r="R1024" s="294"/>
      <c r="S1024" s="98"/>
      <c r="T1024" s="91"/>
      <c r="U1024" s="180"/>
      <c r="V1024" s="201" t="s">
        <v>4787</v>
      </c>
      <c r="W1024" s="130">
        <v>1</v>
      </c>
      <c r="X1024" s="93"/>
      <c r="Y1024" s="168" t="s">
        <v>4789</v>
      </c>
      <c r="Z1024" s="168" t="s">
        <v>4854</v>
      </c>
      <c r="AA1024" s="202" t="s">
        <v>4789</v>
      </c>
    </row>
    <row r="1025" spans="1:27" x14ac:dyDescent="0.3">
      <c r="A1025" s="185">
        <v>40324192</v>
      </c>
      <c r="B1025" s="186" t="s">
        <v>1822</v>
      </c>
      <c r="C1025" s="289">
        <v>40</v>
      </c>
      <c r="D1025" s="98"/>
      <c r="E1025" s="98"/>
      <c r="F1025" s="98"/>
      <c r="G1025" s="98"/>
      <c r="H1025" s="98"/>
      <c r="I1025" s="98"/>
      <c r="J1025" s="91">
        <v>40324192</v>
      </c>
      <c r="K1025" s="98" t="s">
        <v>1822</v>
      </c>
      <c r="L1025" s="98"/>
      <c r="M1025" s="98"/>
      <c r="N1025" s="289">
        <v>40</v>
      </c>
      <c r="O1025" s="98"/>
      <c r="P1025" s="294"/>
      <c r="Q1025" s="98"/>
      <c r="R1025" s="294"/>
      <c r="S1025" s="98"/>
      <c r="T1025" s="91"/>
      <c r="U1025" s="180"/>
      <c r="V1025" s="201" t="s">
        <v>4787</v>
      </c>
      <c r="W1025" s="130">
        <v>1</v>
      </c>
      <c r="X1025" s="93"/>
      <c r="Y1025" s="168" t="s">
        <v>4789</v>
      </c>
      <c r="Z1025" s="168" t="s">
        <v>4854</v>
      </c>
      <c r="AA1025" s="202" t="s">
        <v>4789</v>
      </c>
    </row>
    <row r="1026" spans="1:27" ht="24" x14ac:dyDescent="0.3">
      <c r="A1026" s="95">
        <v>40324362</v>
      </c>
      <c r="B1026" s="89" t="s">
        <v>1823</v>
      </c>
      <c r="C1026" s="289">
        <v>760.74</v>
      </c>
      <c r="D1026" s="94" t="s">
        <v>17</v>
      </c>
      <c r="E1026" s="94">
        <v>69.819999999999993</v>
      </c>
      <c r="F1026" s="95"/>
      <c r="G1026" s="95"/>
      <c r="H1026" s="95"/>
      <c r="I1026" s="96"/>
      <c r="J1026" s="95">
        <v>40324362</v>
      </c>
      <c r="K1026" s="89" t="s">
        <v>1823</v>
      </c>
      <c r="L1026" s="95">
        <v>3169</v>
      </c>
      <c r="M1026" s="95"/>
      <c r="N1026" s="289">
        <v>760.74</v>
      </c>
      <c r="O1026" s="95">
        <v>493</v>
      </c>
      <c r="P1026" s="289">
        <v>118.4</v>
      </c>
      <c r="Q1026" s="95">
        <v>2676</v>
      </c>
      <c r="R1026" s="289">
        <v>642.34</v>
      </c>
      <c r="S1026" s="96"/>
      <c r="T1026" s="95"/>
      <c r="U1026" s="181"/>
      <c r="V1026" s="201" t="s">
        <v>75</v>
      </c>
      <c r="W1026" s="130"/>
      <c r="X1026" s="93" t="s">
        <v>1824</v>
      </c>
      <c r="Y1026" s="168" t="s">
        <v>6133</v>
      </c>
      <c r="Z1026" s="168" t="s">
        <v>6130</v>
      </c>
      <c r="AA1026" s="202" t="s">
        <v>6131</v>
      </c>
    </row>
    <row r="1027" spans="1:27" ht="24" x14ac:dyDescent="0.3">
      <c r="A1027" s="95">
        <v>40324370</v>
      </c>
      <c r="B1027" s="89" t="s">
        <v>1825</v>
      </c>
      <c r="C1027" s="289">
        <v>1116.99</v>
      </c>
      <c r="D1027" s="94" t="s">
        <v>17</v>
      </c>
      <c r="E1027" s="94">
        <v>108.542</v>
      </c>
      <c r="F1027" s="95"/>
      <c r="G1027" s="95"/>
      <c r="H1027" s="95"/>
      <c r="I1027" s="96"/>
      <c r="J1027" s="95">
        <v>40324370</v>
      </c>
      <c r="K1027" s="89" t="s">
        <v>1825</v>
      </c>
      <c r="L1027" s="95">
        <v>4654</v>
      </c>
      <c r="M1027" s="95"/>
      <c r="N1027" s="289">
        <v>1116.99</v>
      </c>
      <c r="O1027" s="95">
        <v>493</v>
      </c>
      <c r="P1027" s="289">
        <v>118.4</v>
      </c>
      <c r="Q1027" s="95">
        <v>4161</v>
      </c>
      <c r="R1027" s="289">
        <v>998.59</v>
      </c>
      <c r="S1027" s="96"/>
      <c r="T1027" s="95"/>
      <c r="U1027" s="181"/>
      <c r="V1027" s="201" t="s">
        <v>75</v>
      </c>
      <c r="W1027" s="130"/>
      <c r="X1027" s="93" t="s">
        <v>1824</v>
      </c>
      <c r="Y1027" s="168" t="s">
        <v>6133</v>
      </c>
      <c r="Z1027" s="168" t="s">
        <v>6130</v>
      </c>
      <c r="AA1027" s="202" t="s">
        <v>6131</v>
      </c>
    </row>
    <row r="1028" spans="1:27" x14ac:dyDescent="0.3">
      <c r="A1028" s="91">
        <v>40324559</v>
      </c>
      <c r="B1028" s="93" t="s">
        <v>1826</v>
      </c>
      <c r="C1028" s="289">
        <v>20</v>
      </c>
      <c r="D1028" s="98"/>
      <c r="E1028" s="98"/>
      <c r="F1028" s="98"/>
      <c r="G1028" s="98"/>
      <c r="H1028" s="98"/>
      <c r="I1028" s="98"/>
      <c r="J1028" s="91">
        <v>40324559</v>
      </c>
      <c r="K1028" s="98" t="s">
        <v>1826</v>
      </c>
      <c r="L1028" s="98"/>
      <c r="M1028" s="98"/>
      <c r="N1028" s="289">
        <v>20</v>
      </c>
      <c r="O1028" s="98"/>
      <c r="P1028" s="294"/>
      <c r="Q1028" s="98"/>
      <c r="R1028" s="294"/>
      <c r="S1028" s="98"/>
      <c r="T1028" s="91"/>
      <c r="U1028" s="180"/>
      <c r="V1028" s="201" t="s">
        <v>4787</v>
      </c>
      <c r="W1028" s="130">
        <v>1</v>
      </c>
      <c r="X1028" s="93"/>
      <c r="Y1028" s="168" t="s">
        <v>4789</v>
      </c>
      <c r="Z1028" s="168" t="s">
        <v>4854</v>
      </c>
      <c r="AA1028" s="202" t="s">
        <v>4789</v>
      </c>
    </row>
    <row r="1029" spans="1:27" x14ac:dyDescent="0.3">
      <c r="A1029" s="185">
        <v>40324567</v>
      </c>
      <c r="B1029" s="186" t="s">
        <v>1827</v>
      </c>
      <c r="C1029" s="289">
        <v>20</v>
      </c>
      <c r="D1029" s="98"/>
      <c r="E1029" s="98"/>
      <c r="F1029" s="98"/>
      <c r="G1029" s="98"/>
      <c r="H1029" s="98"/>
      <c r="I1029" s="98"/>
      <c r="J1029" s="91">
        <v>40324567</v>
      </c>
      <c r="K1029" s="98" t="s">
        <v>1827</v>
      </c>
      <c r="L1029" s="98"/>
      <c r="M1029" s="98"/>
      <c r="N1029" s="289">
        <v>20</v>
      </c>
      <c r="O1029" s="98"/>
      <c r="P1029" s="294"/>
      <c r="Q1029" s="98"/>
      <c r="R1029" s="294"/>
      <c r="S1029" s="98"/>
      <c r="T1029" s="91"/>
      <c r="U1029" s="180"/>
      <c r="V1029" s="201" t="s">
        <v>4787</v>
      </c>
      <c r="W1029" s="130">
        <v>1</v>
      </c>
      <c r="X1029" s="93"/>
      <c r="Y1029" s="168" t="s">
        <v>4789</v>
      </c>
      <c r="Z1029" s="168" t="s">
        <v>4854</v>
      </c>
      <c r="AA1029" s="202" t="s">
        <v>4789</v>
      </c>
    </row>
    <row r="1030" spans="1:27" ht="24" x14ac:dyDescent="0.3">
      <c r="A1030" s="91">
        <v>40324591</v>
      </c>
      <c r="B1030" s="93" t="s">
        <v>6219</v>
      </c>
      <c r="C1030" s="288">
        <v>200</v>
      </c>
      <c r="D1030" s="90"/>
      <c r="E1030" s="90"/>
      <c r="F1030" s="91"/>
      <c r="G1030" s="91"/>
      <c r="H1030" s="91"/>
      <c r="I1030" s="92"/>
      <c r="J1030" s="91">
        <v>40324591</v>
      </c>
      <c r="K1030" s="93" t="s">
        <v>6221</v>
      </c>
      <c r="L1030" s="91"/>
      <c r="M1030" s="91"/>
      <c r="N1030" s="288">
        <v>200</v>
      </c>
      <c r="O1030" s="91"/>
      <c r="P1030" s="288"/>
      <c r="Q1030" s="91"/>
      <c r="R1030" s="288"/>
      <c r="S1030" s="92"/>
      <c r="T1030" s="91"/>
      <c r="U1030" s="180"/>
      <c r="V1030" s="201" t="s">
        <v>75</v>
      </c>
      <c r="W1030" s="130"/>
      <c r="X1030" s="93" t="s">
        <v>83</v>
      </c>
      <c r="Y1030" s="168" t="s">
        <v>6134</v>
      </c>
      <c r="Z1030" s="168" t="s">
        <v>6135</v>
      </c>
      <c r="AA1030" s="202" t="s">
        <v>6143</v>
      </c>
    </row>
    <row r="1031" spans="1:27" s="116" customFormat="1" ht="24" x14ac:dyDescent="0.3">
      <c r="A1031" s="91">
        <v>40324605</v>
      </c>
      <c r="B1031" s="93" t="s">
        <v>6220</v>
      </c>
      <c r="C1031" s="288">
        <v>200</v>
      </c>
      <c r="D1031" s="90"/>
      <c r="E1031" s="90"/>
      <c r="F1031" s="91"/>
      <c r="G1031" s="91"/>
      <c r="H1031" s="91"/>
      <c r="I1031" s="92"/>
      <c r="J1031" s="91">
        <v>40324605</v>
      </c>
      <c r="K1031" s="93" t="s">
        <v>6222</v>
      </c>
      <c r="L1031" s="91"/>
      <c r="M1031" s="91"/>
      <c r="N1031" s="288">
        <v>200</v>
      </c>
      <c r="O1031" s="91"/>
      <c r="P1031" s="288"/>
      <c r="Q1031" s="91"/>
      <c r="R1031" s="288"/>
      <c r="S1031" s="92"/>
      <c r="T1031" s="91"/>
      <c r="U1031" s="180"/>
      <c r="V1031" s="201" t="s">
        <v>75</v>
      </c>
      <c r="W1031" s="130"/>
      <c r="X1031" s="93" t="s">
        <v>83</v>
      </c>
      <c r="Y1031" s="168" t="s">
        <v>6134</v>
      </c>
      <c r="Z1031" s="168" t="s">
        <v>6135</v>
      </c>
      <c r="AA1031" s="202" t="s">
        <v>6143</v>
      </c>
    </row>
    <row r="1032" spans="1:27" s="116" customFormat="1" ht="36" x14ac:dyDescent="0.3">
      <c r="A1032" s="95">
        <v>40402010</v>
      </c>
      <c r="B1032" s="89" t="s">
        <v>1828</v>
      </c>
      <c r="C1032" s="289">
        <v>371.52</v>
      </c>
      <c r="D1032" s="90" t="s">
        <v>419</v>
      </c>
      <c r="E1032" s="90">
        <v>104</v>
      </c>
      <c r="F1032" s="91"/>
      <c r="G1032" s="91"/>
      <c r="H1032" s="91"/>
      <c r="I1032" s="92"/>
      <c r="J1032" s="91">
        <v>27040160</v>
      </c>
      <c r="K1032" s="93" t="s">
        <v>1829</v>
      </c>
      <c r="L1032" s="91">
        <v>1500</v>
      </c>
      <c r="M1032" s="91">
        <v>0</v>
      </c>
      <c r="N1032" s="289">
        <v>371.52</v>
      </c>
      <c r="O1032" s="91"/>
      <c r="P1032" s="288"/>
      <c r="Q1032" s="91"/>
      <c r="R1032" s="288"/>
      <c r="S1032" s="92"/>
      <c r="T1032" s="91"/>
      <c r="U1032" s="180"/>
      <c r="V1032" s="201" t="s">
        <v>75</v>
      </c>
      <c r="W1032" s="130"/>
      <c r="X1032" s="93" t="s">
        <v>1563</v>
      </c>
      <c r="Y1032" s="168" t="s">
        <v>6124</v>
      </c>
      <c r="Z1032" s="168" t="s">
        <v>6125</v>
      </c>
      <c r="AA1032" s="202" t="s">
        <v>6126</v>
      </c>
    </row>
    <row r="1033" spans="1:27" ht="24" x14ac:dyDescent="0.3">
      <c r="A1033" s="278">
        <v>40402029</v>
      </c>
      <c r="B1033" s="279" t="s">
        <v>1830</v>
      </c>
      <c r="C1033" s="289">
        <v>371.52</v>
      </c>
      <c r="D1033" s="90" t="s">
        <v>419</v>
      </c>
      <c r="E1033" s="90">
        <v>100</v>
      </c>
      <c r="F1033" s="91"/>
      <c r="G1033" s="91"/>
      <c r="H1033" s="91"/>
      <c r="I1033" s="92"/>
      <c r="J1033" s="91">
        <v>27040160</v>
      </c>
      <c r="K1033" s="93" t="s">
        <v>1829</v>
      </c>
      <c r="L1033" s="91">
        <v>1500</v>
      </c>
      <c r="M1033" s="91">
        <v>0</v>
      </c>
      <c r="N1033" s="289">
        <v>371.52</v>
      </c>
      <c r="O1033" s="91"/>
      <c r="P1033" s="288"/>
      <c r="Q1033" s="91"/>
      <c r="R1033" s="288"/>
      <c r="S1033" s="92"/>
      <c r="T1033" s="91"/>
      <c r="U1033" s="180"/>
      <c r="V1033" s="201" t="s">
        <v>75</v>
      </c>
      <c r="W1033" s="130"/>
      <c r="X1033" s="93" t="s">
        <v>1563</v>
      </c>
      <c r="Y1033" s="168" t="s">
        <v>6124</v>
      </c>
      <c r="Z1033" s="168" t="s">
        <v>6125</v>
      </c>
      <c r="AA1033" s="202" t="s">
        <v>6126</v>
      </c>
    </row>
    <row r="1034" spans="1:27" x14ac:dyDescent="0.3">
      <c r="A1034" s="91">
        <v>40402045</v>
      </c>
      <c r="B1034" s="93" t="s">
        <v>1831</v>
      </c>
      <c r="C1034" s="289">
        <v>16.0992</v>
      </c>
      <c r="D1034" s="94" t="s">
        <v>6</v>
      </c>
      <c r="E1034" s="94">
        <v>5.28</v>
      </c>
      <c r="F1034" s="95"/>
      <c r="G1034" s="95"/>
      <c r="H1034" s="95"/>
      <c r="I1034" s="96"/>
      <c r="J1034" s="95">
        <v>27020010</v>
      </c>
      <c r="K1034" s="89" t="s">
        <v>1832</v>
      </c>
      <c r="L1034" s="95">
        <v>65</v>
      </c>
      <c r="M1034" s="95">
        <v>0</v>
      </c>
      <c r="N1034" s="289">
        <v>16.0992</v>
      </c>
      <c r="O1034" s="95"/>
      <c r="P1034" s="289"/>
      <c r="Q1034" s="95"/>
      <c r="R1034" s="289"/>
      <c r="S1034" s="96"/>
      <c r="T1034" s="95"/>
      <c r="U1034" s="181"/>
      <c r="V1034" s="201" t="s">
        <v>4787</v>
      </c>
      <c r="W1034" s="130">
        <v>4</v>
      </c>
      <c r="X1034" s="93"/>
      <c r="Y1034" s="168" t="s">
        <v>4789</v>
      </c>
      <c r="Z1034" s="168" t="s">
        <v>4854</v>
      </c>
      <c r="AA1034" s="202" t="s">
        <v>4789</v>
      </c>
    </row>
    <row r="1035" spans="1:27" x14ac:dyDescent="0.3">
      <c r="A1035" s="91">
        <v>40402053</v>
      </c>
      <c r="B1035" s="93" t="s">
        <v>1833</v>
      </c>
      <c r="C1035" s="289">
        <v>19.814399999999999</v>
      </c>
      <c r="D1035" s="94" t="s">
        <v>6</v>
      </c>
      <c r="E1035" s="94">
        <v>6.69</v>
      </c>
      <c r="F1035" s="95"/>
      <c r="G1035" s="95"/>
      <c r="H1035" s="95"/>
      <c r="I1035" s="96"/>
      <c r="J1035" s="95">
        <v>27020029</v>
      </c>
      <c r="K1035" s="89" t="s">
        <v>1834</v>
      </c>
      <c r="L1035" s="95">
        <v>80</v>
      </c>
      <c r="M1035" s="95">
        <v>0</v>
      </c>
      <c r="N1035" s="289">
        <v>19.814399999999999</v>
      </c>
      <c r="O1035" s="95"/>
      <c r="P1035" s="289"/>
      <c r="Q1035" s="95"/>
      <c r="R1035" s="289"/>
      <c r="S1035" s="96"/>
      <c r="T1035" s="95"/>
      <c r="U1035" s="181"/>
      <c r="V1035" s="201" t="s">
        <v>4787</v>
      </c>
      <c r="W1035" s="130">
        <v>4</v>
      </c>
      <c r="X1035" s="93"/>
      <c r="Y1035" s="168" t="s">
        <v>4789</v>
      </c>
      <c r="Z1035" s="168" t="s">
        <v>4854</v>
      </c>
      <c r="AA1035" s="202" t="s">
        <v>4789</v>
      </c>
    </row>
    <row r="1036" spans="1:27" x14ac:dyDescent="0.3">
      <c r="A1036" s="95">
        <v>40402061</v>
      </c>
      <c r="B1036" s="89" t="s">
        <v>1835</v>
      </c>
      <c r="C1036" s="289">
        <v>7.4303999999999997</v>
      </c>
      <c r="D1036" s="94" t="s">
        <v>6</v>
      </c>
      <c r="E1036" s="94">
        <v>2.2799999999999998</v>
      </c>
      <c r="F1036" s="95"/>
      <c r="G1036" s="95"/>
      <c r="H1036" s="95"/>
      <c r="I1036" s="96"/>
      <c r="J1036" s="95">
        <v>27020045</v>
      </c>
      <c r="K1036" s="89" t="s">
        <v>1836</v>
      </c>
      <c r="L1036" s="95">
        <v>30</v>
      </c>
      <c r="M1036" s="95">
        <v>0</v>
      </c>
      <c r="N1036" s="289">
        <v>7.4303999999999997</v>
      </c>
      <c r="O1036" s="95"/>
      <c r="P1036" s="289"/>
      <c r="Q1036" s="95"/>
      <c r="R1036" s="289"/>
      <c r="S1036" s="96"/>
      <c r="T1036" s="95"/>
      <c r="U1036" s="181"/>
      <c r="V1036" s="201" t="s">
        <v>4787</v>
      </c>
      <c r="W1036" s="130">
        <v>4</v>
      </c>
      <c r="X1036" s="93"/>
      <c r="Y1036" s="168" t="s">
        <v>4789</v>
      </c>
      <c r="Z1036" s="168" t="s">
        <v>4854</v>
      </c>
      <c r="AA1036" s="202" t="s">
        <v>4789</v>
      </c>
    </row>
    <row r="1037" spans="1:27" x14ac:dyDescent="0.3">
      <c r="A1037" s="278">
        <v>40402070</v>
      </c>
      <c r="B1037" s="279" t="s">
        <v>1837</v>
      </c>
      <c r="C1037" s="289">
        <v>46.32</v>
      </c>
      <c r="D1037" s="94" t="s">
        <v>6</v>
      </c>
      <c r="E1037" s="94">
        <v>4.3499999999999996</v>
      </c>
      <c r="F1037" s="95"/>
      <c r="G1037" s="95"/>
      <c r="H1037" s="95"/>
      <c r="I1037" s="96"/>
      <c r="J1037" s="95">
        <v>40402070</v>
      </c>
      <c r="K1037" s="89" t="s">
        <v>1837</v>
      </c>
      <c r="L1037" s="95">
        <v>193</v>
      </c>
      <c r="M1037" s="95">
        <v>0</v>
      </c>
      <c r="N1037" s="289">
        <v>46.32</v>
      </c>
      <c r="O1037" s="95">
        <v>27</v>
      </c>
      <c r="P1037" s="289">
        <v>6.48</v>
      </c>
      <c r="Q1037" s="95">
        <v>166</v>
      </c>
      <c r="R1037" s="289">
        <v>39.840000000000003</v>
      </c>
      <c r="S1037" s="96"/>
      <c r="T1037" s="95"/>
      <c r="U1037" s="181">
        <v>0</v>
      </c>
      <c r="V1037" s="201" t="s">
        <v>4787</v>
      </c>
      <c r="W1037" s="130">
        <v>4</v>
      </c>
      <c r="X1037" s="93"/>
      <c r="Y1037" s="168" t="s">
        <v>4789</v>
      </c>
      <c r="Z1037" s="168" t="s">
        <v>4854</v>
      </c>
      <c r="AA1037" s="202" t="s">
        <v>4789</v>
      </c>
    </row>
    <row r="1038" spans="1:27" x14ac:dyDescent="0.3">
      <c r="A1038" s="91">
        <v>40402088</v>
      </c>
      <c r="B1038" s="93" t="s">
        <v>1838</v>
      </c>
      <c r="C1038" s="289">
        <v>7.4303999999999997</v>
      </c>
      <c r="D1038" s="94" t="s">
        <v>6</v>
      </c>
      <c r="E1038" s="94">
        <v>3.91</v>
      </c>
      <c r="F1038" s="95"/>
      <c r="G1038" s="95"/>
      <c r="H1038" s="95"/>
      <c r="I1038" s="96"/>
      <c r="J1038" s="95">
        <v>27020053</v>
      </c>
      <c r="K1038" s="89" t="s">
        <v>1839</v>
      </c>
      <c r="L1038" s="95">
        <v>30</v>
      </c>
      <c r="M1038" s="95">
        <v>0</v>
      </c>
      <c r="N1038" s="289">
        <v>7.4303999999999997</v>
      </c>
      <c r="O1038" s="95"/>
      <c r="P1038" s="289"/>
      <c r="Q1038" s="95"/>
      <c r="R1038" s="289"/>
      <c r="S1038" s="96"/>
      <c r="T1038" s="95"/>
      <c r="U1038" s="181"/>
      <c r="V1038" s="201" t="s">
        <v>4787</v>
      </c>
      <c r="W1038" s="130">
        <v>4</v>
      </c>
      <c r="X1038" s="93"/>
      <c r="Y1038" s="168" t="s">
        <v>4789</v>
      </c>
      <c r="Z1038" s="168" t="s">
        <v>4854</v>
      </c>
      <c r="AA1038" s="202" t="s">
        <v>4789</v>
      </c>
    </row>
    <row r="1039" spans="1:27" x14ac:dyDescent="0.3">
      <c r="A1039" s="91">
        <v>40402096</v>
      </c>
      <c r="B1039" s="93" t="s">
        <v>1840</v>
      </c>
      <c r="C1039" s="289">
        <v>11.1456</v>
      </c>
      <c r="D1039" s="94" t="s">
        <v>6</v>
      </c>
      <c r="E1039" s="94">
        <v>3.74</v>
      </c>
      <c r="F1039" s="95"/>
      <c r="G1039" s="95"/>
      <c r="H1039" s="95"/>
      <c r="I1039" s="96"/>
      <c r="J1039" s="95">
        <v>27020061</v>
      </c>
      <c r="K1039" s="89" t="s">
        <v>1841</v>
      </c>
      <c r="L1039" s="95">
        <v>45</v>
      </c>
      <c r="M1039" s="95">
        <v>0</v>
      </c>
      <c r="N1039" s="289">
        <v>11.1456</v>
      </c>
      <c r="O1039" s="95"/>
      <c r="P1039" s="289"/>
      <c r="Q1039" s="95"/>
      <c r="R1039" s="289"/>
      <c r="S1039" s="96"/>
      <c r="T1039" s="95"/>
      <c r="U1039" s="181"/>
      <c r="V1039" s="201" t="s">
        <v>4787</v>
      </c>
      <c r="W1039" s="130">
        <v>4</v>
      </c>
      <c r="X1039" s="93"/>
      <c r="Y1039" s="168" t="s">
        <v>4789</v>
      </c>
      <c r="Z1039" s="168" t="s">
        <v>4854</v>
      </c>
      <c r="AA1039" s="202" t="s">
        <v>4789</v>
      </c>
    </row>
    <row r="1040" spans="1:27" x14ac:dyDescent="0.3">
      <c r="A1040" s="95">
        <v>40402100</v>
      </c>
      <c r="B1040" s="89" t="s">
        <v>1842</v>
      </c>
      <c r="C1040" s="289">
        <v>27.244799999999998</v>
      </c>
      <c r="D1040" s="94" t="s">
        <v>6</v>
      </c>
      <c r="E1040" s="94">
        <v>7.35</v>
      </c>
      <c r="F1040" s="95"/>
      <c r="G1040" s="95"/>
      <c r="H1040" s="95"/>
      <c r="I1040" s="96"/>
      <c r="J1040" s="95">
        <v>27020070</v>
      </c>
      <c r="K1040" s="89" t="s">
        <v>1843</v>
      </c>
      <c r="L1040" s="95">
        <v>110</v>
      </c>
      <c r="M1040" s="95">
        <v>0</v>
      </c>
      <c r="N1040" s="289">
        <v>27.244799999999998</v>
      </c>
      <c r="O1040" s="95"/>
      <c r="P1040" s="289"/>
      <c r="Q1040" s="95"/>
      <c r="R1040" s="289"/>
      <c r="S1040" s="96"/>
      <c r="T1040" s="95"/>
      <c r="U1040" s="181"/>
      <c r="V1040" s="201" t="s">
        <v>4787</v>
      </c>
      <c r="W1040" s="130">
        <v>4</v>
      </c>
      <c r="X1040" s="93"/>
      <c r="Y1040" s="168" t="s">
        <v>4789</v>
      </c>
      <c r="Z1040" s="168" t="s">
        <v>4854</v>
      </c>
      <c r="AA1040" s="202" t="s">
        <v>4789</v>
      </c>
    </row>
    <row r="1041" spans="1:27" s="150" customFormat="1" ht="24" x14ac:dyDescent="0.3">
      <c r="A1041" s="278">
        <v>40402118</v>
      </c>
      <c r="B1041" s="279" t="s">
        <v>1844</v>
      </c>
      <c r="C1041" s="289">
        <v>37.152000000000001</v>
      </c>
      <c r="D1041" s="94" t="s">
        <v>419</v>
      </c>
      <c r="E1041" s="94">
        <v>17.170000000000002</v>
      </c>
      <c r="F1041" s="95"/>
      <c r="G1041" s="95"/>
      <c r="H1041" s="95"/>
      <c r="I1041" s="96"/>
      <c r="J1041" s="95">
        <v>27040461</v>
      </c>
      <c r="K1041" s="89" t="s">
        <v>1845</v>
      </c>
      <c r="L1041" s="95">
        <v>150</v>
      </c>
      <c r="M1041" s="95">
        <v>0</v>
      </c>
      <c r="N1041" s="289">
        <v>37.152000000000001</v>
      </c>
      <c r="O1041" s="95"/>
      <c r="P1041" s="289"/>
      <c r="Q1041" s="95"/>
      <c r="R1041" s="289"/>
      <c r="S1041" s="96"/>
      <c r="T1041" s="95"/>
      <c r="U1041" s="181"/>
      <c r="V1041" s="201" t="s">
        <v>4787</v>
      </c>
      <c r="W1041" s="130">
        <v>4</v>
      </c>
      <c r="X1041" s="93"/>
      <c r="Y1041" s="168" t="s">
        <v>4789</v>
      </c>
      <c r="Z1041" s="168" t="s">
        <v>4854</v>
      </c>
      <c r="AA1041" s="202" t="s">
        <v>4789</v>
      </c>
    </row>
    <row r="1042" spans="1:27" ht="24" x14ac:dyDescent="0.3">
      <c r="A1042" s="91">
        <v>40402126</v>
      </c>
      <c r="B1042" s="93" t="s">
        <v>1846</v>
      </c>
      <c r="C1042" s="289">
        <v>37.152000000000001</v>
      </c>
      <c r="D1042" s="94" t="s">
        <v>419</v>
      </c>
      <c r="E1042" s="94">
        <v>20.170000000000002</v>
      </c>
      <c r="F1042" s="95"/>
      <c r="G1042" s="95"/>
      <c r="H1042" s="95"/>
      <c r="I1042" s="96"/>
      <c r="J1042" s="95">
        <v>27040461</v>
      </c>
      <c r="K1042" s="89" t="s">
        <v>1845</v>
      </c>
      <c r="L1042" s="95">
        <v>150</v>
      </c>
      <c r="M1042" s="95">
        <v>0</v>
      </c>
      <c r="N1042" s="289">
        <v>37.152000000000001</v>
      </c>
      <c r="O1042" s="95"/>
      <c r="P1042" s="289"/>
      <c r="Q1042" s="95"/>
      <c r="R1042" s="289"/>
      <c r="S1042" s="96"/>
      <c r="T1042" s="95"/>
      <c r="U1042" s="181"/>
      <c r="V1042" s="201" t="s">
        <v>4787</v>
      </c>
      <c r="W1042" s="130">
        <v>1</v>
      </c>
      <c r="X1042" s="93"/>
      <c r="Y1042" s="168" t="s">
        <v>4789</v>
      </c>
      <c r="Z1042" s="168" t="s">
        <v>4854</v>
      </c>
      <c r="AA1042" s="202" t="s">
        <v>4789</v>
      </c>
    </row>
    <row r="1043" spans="1:27" x14ac:dyDescent="0.3">
      <c r="A1043" s="91">
        <v>40402134</v>
      </c>
      <c r="B1043" s="93" t="s">
        <v>1847</v>
      </c>
      <c r="C1043" s="289">
        <v>17.337600000000002</v>
      </c>
      <c r="D1043" s="94" t="s">
        <v>419</v>
      </c>
      <c r="E1043" s="94">
        <v>3.08</v>
      </c>
      <c r="F1043" s="95"/>
      <c r="G1043" s="95"/>
      <c r="H1043" s="95"/>
      <c r="I1043" s="96"/>
      <c r="J1043" s="95">
        <v>27040330</v>
      </c>
      <c r="K1043" s="89" t="s">
        <v>1848</v>
      </c>
      <c r="L1043" s="95">
        <v>70</v>
      </c>
      <c r="M1043" s="95">
        <v>0</v>
      </c>
      <c r="N1043" s="289">
        <v>17.337600000000002</v>
      </c>
      <c r="O1043" s="95"/>
      <c r="P1043" s="289"/>
      <c r="Q1043" s="95"/>
      <c r="R1043" s="289"/>
      <c r="S1043" s="96"/>
      <c r="T1043" s="95"/>
      <c r="U1043" s="181"/>
      <c r="V1043" s="201" t="s">
        <v>4787</v>
      </c>
      <c r="W1043" s="130">
        <v>4</v>
      </c>
      <c r="X1043" s="93"/>
      <c r="Y1043" s="168" t="s">
        <v>4789</v>
      </c>
      <c r="Z1043" s="168" t="s">
        <v>4854</v>
      </c>
      <c r="AA1043" s="202" t="s">
        <v>4789</v>
      </c>
    </row>
    <row r="1044" spans="1:27" ht="24" x14ac:dyDescent="0.3">
      <c r="A1044" s="95">
        <v>40402142</v>
      </c>
      <c r="B1044" s="89" t="s">
        <v>1849</v>
      </c>
      <c r="C1044" s="289">
        <v>37.152000000000001</v>
      </c>
      <c r="D1044" s="94" t="s">
        <v>419</v>
      </c>
      <c r="E1044" s="94">
        <v>20.170000000000002</v>
      </c>
      <c r="F1044" s="95"/>
      <c r="G1044" s="95"/>
      <c r="H1044" s="95"/>
      <c r="I1044" s="96"/>
      <c r="J1044" s="95">
        <v>27040461</v>
      </c>
      <c r="K1044" s="89" t="s">
        <v>1845</v>
      </c>
      <c r="L1044" s="95">
        <v>150</v>
      </c>
      <c r="M1044" s="95">
        <v>0</v>
      </c>
      <c r="N1044" s="289">
        <v>37.152000000000001</v>
      </c>
      <c r="O1044" s="95"/>
      <c r="P1044" s="289"/>
      <c r="Q1044" s="95"/>
      <c r="R1044" s="289"/>
      <c r="S1044" s="96"/>
      <c r="T1044" s="95"/>
      <c r="U1044" s="181"/>
      <c r="V1044" s="201" t="s">
        <v>4787</v>
      </c>
      <c r="W1044" s="130">
        <v>1</v>
      </c>
      <c r="X1044" s="93"/>
      <c r="Y1044" s="168" t="s">
        <v>4789</v>
      </c>
      <c r="Z1044" s="168" t="s">
        <v>4854</v>
      </c>
      <c r="AA1044" s="202" t="s">
        <v>4789</v>
      </c>
    </row>
    <row r="1045" spans="1:27" x14ac:dyDescent="0.3">
      <c r="A1045" s="278">
        <v>40402150</v>
      </c>
      <c r="B1045" s="279" t="s">
        <v>1850</v>
      </c>
      <c r="C1045" s="289">
        <v>823.2</v>
      </c>
      <c r="D1045" s="94" t="s">
        <v>15</v>
      </c>
      <c r="E1045" s="94">
        <v>86.69</v>
      </c>
      <c r="F1045" s="95"/>
      <c r="G1045" s="95"/>
      <c r="H1045" s="95"/>
      <c r="I1045" s="96"/>
      <c r="J1045" s="95">
        <v>40402150</v>
      </c>
      <c r="K1045" s="89" t="s">
        <v>1850</v>
      </c>
      <c r="L1045" s="95">
        <v>3430</v>
      </c>
      <c r="M1045" s="95">
        <v>0</v>
      </c>
      <c r="N1045" s="289">
        <v>823.2</v>
      </c>
      <c r="O1045" s="95">
        <v>107</v>
      </c>
      <c r="P1045" s="289">
        <v>25.68</v>
      </c>
      <c r="Q1045" s="95">
        <v>3323</v>
      </c>
      <c r="R1045" s="289">
        <v>797.52</v>
      </c>
      <c r="S1045" s="96"/>
      <c r="T1045" s="95"/>
      <c r="U1045" s="181">
        <v>0</v>
      </c>
      <c r="V1045" s="201" t="s">
        <v>75</v>
      </c>
      <c r="W1045" s="130"/>
      <c r="X1045" s="93" t="s">
        <v>200</v>
      </c>
      <c r="Y1045" s="168" t="s">
        <v>6132</v>
      </c>
      <c r="Z1045" s="168" t="s">
        <v>6125</v>
      </c>
      <c r="AA1045" s="202" t="s">
        <v>6126</v>
      </c>
    </row>
    <row r="1046" spans="1:27" ht="24" x14ac:dyDescent="0.3">
      <c r="A1046" s="91">
        <v>40402169</v>
      </c>
      <c r="B1046" s="93" t="s">
        <v>1851</v>
      </c>
      <c r="C1046" s="289">
        <v>46.32</v>
      </c>
      <c r="D1046" s="94" t="s">
        <v>6</v>
      </c>
      <c r="E1046" s="94">
        <v>4.3499999999999996</v>
      </c>
      <c r="F1046" s="95"/>
      <c r="G1046" s="95"/>
      <c r="H1046" s="95"/>
      <c r="I1046" s="96"/>
      <c r="J1046" s="95">
        <v>40402169</v>
      </c>
      <c r="K1046" s="89" t="s">
        <v>1851</v>
      </c>
      <c r="L1046" s="95">
        <v>193</v>
      </c>
      <c r="M1046" s="95">
        <v>0</v>
      </c>
      <c r="N1046" s="289">
        <v>46.32</v>
      </c>
      <c r="O1046" s="95">
        <v>27</v>
      </c>
      <c r="P1046" s="289">
        <v>6.48</v>
      </c>
      <c r="Q1046" s="95">
        <v>166</v>
      </c>
      <c r="R1046" s="289">
        <v>39.840000000000003</v>
      </c>
      <c r="S1046" s="96"/>
      <c r="T1046" s="95"/>
      <c r="U1046" s="181"/>
      <c r="V1046" s="201" t="s">
        <v>4787</v>
      </c>
      <c r="W1046" s="130">
        <v>10</v>
      </c>
      <c r="X1046" s="93"/>
      <c r="Y1046" s="168" t="s">
        <v>4789</v>
      </c>
      <c r="Z1046" s="168" t="s">
        <v>4854</v>
      </c>
      <c r="AA1046" s="202" t="s">
        <v>4789</v>
      </c>
    </row>
    <row r="1047" spans="1:27" ht="48" x14ac:dyDescent="0.3">
      <c r="A1047" s="91">
        <v>40403017</v>
      </c>
      <c r="B1047" s="93" t="s">
        <v>6059</v>
      </c>
      <c r="C1047" s="289">
        <v>82.477440000000001</v>
      </c>
      <c r="D1047" s="147" t="s">
        <v>26</v>
      </c>
      <c r="E1047" s="147">
        <v>0</v>
      </c>
      <c r="F1047" s="148"/>
      <c r="G1047" s="148"/>
      <c r="H1047" s="148"/>
      <c r="I1047" s="149"/>
      <c r="J1047" s="148">
        <v>27030113</v>
      </c>
      <c r="K1047" s="146" t="s">
        <v>1852</v>
      </c>
      <c r="L1047" s="148">
        <v>333</v>
      </c>
      <c r="M1047" s="148">
        <v>0</v>
      </c>
      <c r="N1047" s="289">
        <v>82.477440000000001</v>
      </c>
      <c r="O1047" s="148"/>
      <c r="P1047" s="290"/>
      <c r="Q1047" s="148"/>
      <c r="R1047" s="290"/>
      <c r="S1047" s="149"/>
      <c r="T1047" s="148"/>
      <c r="U1047" s="184">
        <v>0</v>
      </c>
      <c r="V1047" s="201" t="s">
        <v>75</v>
      </c>
      <c r="W1047" s="130"/>
      <c r="X1047" s="93" t="s">
        <v>83</v>
      </c>
      <c r="Y1047" s="168" t="s">
        <v>6124</v>
      </c>
      <c r="Z1047" s="168" t="s">
        <v>6125</v>
      </c>
      <c r="AA1047" s="202" t="s">
        <v>6126</v>
      </c>
    </row>
    <row r="1048" spans="1:27" ht="24" x14ac:dyDescent="0.3">
      <c r="A1048" s="95">
        <v>40403025</v>
      </c>
      <c r="B1048" s="89" t="s">
        <v>1853</v>
      </c>
      <c r="C1048" s="289">
        <v>14.36544</v>
      </c>
      <c r="D1048" s="94" t="s">
        <v>419</v>
      </c>
      <c r="E1048" s="94">
        <v>1.59</v>
      </c>
      <c r="F1048" s="95"/>
      <c r="G1048" s="95"/>
      <c r="H1048" s="95"/>
      <c r="I1048" s="96"/>
      <c r="J1048" s="95">
        <v>27040593</v>
      </c>
      <c r="K1048" s="89" t="s">
        <v>1854</v>
      </c>
      <c r="L1048" s="95">
        <v>58.33</v>
      </c>
      <c r="M1048" s="95">
        <v>0</v>
      </c>
      <c r="N1048" s="289">
        <v>14.36544</v>
      </c>
      <c r="O1048" s="95"/>
      <c r="P1048" s="289"/>
      <c r="Q1048" s="95"/>
      <c r="R1048" s="289"/>
      <c r="S1048" s="96"/>
      <c r="T1048" s="95"/>
      <c r="U1048" s="181"/>
      <c r="V1048" s="201" t="s">
        <v>4787</v>
      </c>
      <c r="W1048" s="130">
        <v>4</v>
      </c>
      <c r="X1048" s="93"/>
      <c r="Y1048" s="168" t="s">
        <v>4789</v>
      </c>
      <c r="Z1048" s="168" t="s">
        <v>4854</v>
      </c>
      <c r="AA1048" s="202" t="s">
        <v>4789</v>
      </c>
    </row>
    <row r="1049" spans="1:27" ht="24" x14ac:dyDescent="0.3">
      <c r="A1049" s="278">
        <v>40403033</v>
      </c>
      <c r="B1049" s="279" t="s">
        <v>1855</v>
      </c>
      <c r="C1049" s="289">
        <v>72.322559999999996</v>
      </c>
      <c r="D1049" s="94" t="s">
        <v>31</v>
      </c>
      <c r="E1049" s="94">
        <v>4.26</v>
      </c>
      <c r="F1049" s="95"/>
      <c r="G1049" s="95"/>
      <c r="H1049" s="95"/>
      <c r="I1049" s="96"/>
      <c r="J1049" s="95">
        <v>27030105</v>
      </c>
      <c r="K1049" s="89" t="s">
        <v>1856</v>
      </c>
      <c r="L1049" s="95">
        <v>292</v>
      </c>
      <c r="M1049" s="95">
        <v>0</v>
      </c>
      <c r="N1049" s="289">
        <v>72.322559999999996</v>
      </c>
      <c r="O1049" s="95"/>
      <c r="P1049" s="289"/>
      <c r="Q1049" s="95"/>
      <c r="R1049" s="289"/>
      <c r="S1049" s="96"/>
      <c r="T1049" s="95"/>
      <c r="U1049" s="181"/>
      <c r="V1049" s="201" t="s">
        <v>75</v>
      </c>
      <c r="W1049" s="130"/>
      <c r="X1049" s="93" t="s">
        <v>83</v>
      </c>
      <c r="Y1049" s="168" t="s">
        <v>6124</v>
      </c>
      <c r="Z1049" s="168" t="s">
        <v>6125</v>
      </c>
      <c r="AA1049" s="202" t="s">
        <v>6126</v>
      </c>
    </row>
    <row r="1050" spans="1:27" ht="36" x14ac:dyDescent="0.3">
      <c r="A1050" s="91">
        <v>40403041</v>
      </c>
      <c r="B1050" s="93" t="s">
        <v>1857</v>
      </c>
      <c r="C1050" s="289">
        <v>165.20256000000001</v>
      </c>
      <c r="D1050" s="94" t="s">
        <v>26</v>
      </c>
      <c r="E1050" s="94">
        <v>35.299999999999997</v>
      </c>
      <c r="F1050" s="95"/>
      <c r="G1050" s="95"/>
      <c r="H1050" s="95"/>
      <c r="I1050" s="96"/>
      <c r="J1050" s="95">
        <v>27030091</v>
      </c>
      <c r="K1050" s="89" t="s">
        <v>1858</v>
      </c>
      <c r="L1050" s="95">
        <v>666.66</v>
      </c>
      <c r="M1050" s="95">
        <v>0</v>
      </c>
      <c r="N1050" s="289">
        <v>165.20256000000001</v>
      </c>
      <c r="O1050" s="95"/>
      <c r="P1050" s="289"/>
      <c r="Q1050" s="95"/>
      <c r="R1050" s="289"/>
      <c r="S1050" s="96"/>
      <c r="T1050" s="95"/>
      <c r="U1050" s="181"/>
      <c r="V1050" s="201" t="s">
        <v>75</v>
      </c>
      <c r="W1050" s="130"/>
      <c r="X1050" s="93" t="s">
        <v>83</v>
      </c>
      <c r="Y1050" s="168" t="s">
        <v>6124</v>
      </c>
      <c r="Z1050" s="168" t="s">
        <v>6125</v>
      </c>
      <c r="AA1050" s="202" t="s">
        <v>6126</v>
      </c>
    </row>
    <row r="1051" spans="1:27" ht="36" x14ac:dyDescent="0.3">
      <c r="A1051" s="91">
        <v>40403050</v>
      </c>
      <c r="B1051" s="93" t="s">
        <v>1859</v>
      </c>
      <c r="C1051" s="289">
        <v>103.28256</v>
      </c>
      <c r="D1051" s="94" t="s">
        <v>34</v>
      </c>
      <c r="E1051" s="94">
        <v>101</v>
      </c>
      <c r="F1051" s="95"/>
      <c r="G1051" s="95"/>
      <c r="H1051" s="95"/>
      <c r="I1051" s="96"/>
      <c r="J1051" s="95">
        <v>27030083</v>
      </c>
      <c r="K1051" s="89" t="s">
        <v>1860</v>
      </c>
      <c r="L1051" s="95">
        <v>417</v>
      </c>
      <c r="M1051" s="95">
        <v>0</v>
      </c>
      <c r="N1051" s="289">
        <v>103.28256</v>
      </c>
      <c r="O1051" s="95"/>
      <c r="P1051" s="289"/>
      <c r="Q1051" s="95"/>
      <c r="R1051" s="289"/>
      <c r="S1051" s="96"/>
      <c r="T1051" s="95"/>
      <c r="U1051" s="181"/>
      <c r="V1051" s="201" t="s">
        <v>75</v>
      </c>
      <c r="W1051" s="130"/>
      <c r="X1051" s="93" t="s">
        <v>83</v>
      </c>
      <c r="Y1051" s="168" t="s">
        <v>6124</v>
      </c>
      <c r="Z1051" s="168" t="s">
        <v>6125</v>
      </c>
      <c r="AA1051" s="202" t="s">
        <v>6126</v>
      </c>
    </row>
    <row r="1052" spans="1:27" ht="36" x14ac:dyDescent="0.3">
      <c r="A1052" s="95">
        <v>40403084</v>
      </c>
      <c r="B1052" s="89" t="s">
        <v>1861</v>
      </c>
      <c r="C1052" s="289">
        <v>134.24256</v>
      </c>
      <c r="D1052" s="94" t="s">
        <v>9</v>
      </c>
      <c r="E1052" s="94">
        <v>15</v>
      </c>
      <c r="F1052" s="95"/>
      <c r="G1052" s="95"/>
      <c r="H1052" s="95"/>
      <c r="I1052" s="96"/>
      <c r="J1052" s="95">
        <v>27040771</v>
      </c>
      <c r="K1052" s="89" t="s">
        <v>1862</v>
      </c>
      <c r="L1052" s="95">
        <v>542</v>
      </c>
      <c r="M1052" s="95">
        <v>0</v>
      </c>
      <c r="N1052" s="289">
        <v>134.24256</v>
      </c>
      <c r="O1052" s="95"/>
      <c r="P1052" s="289"/>
      <c r="Q1052" s="95"/>
      <c r="R1052" s="289"/>
      <c r="S1052" s="96"/>
      <c r="T1052" s="95"/>
      <c r="U1052" s="181"/>
      <c r="V1052" s="201" t="s">
        <v>75</v>
      </c>
      <c r="W1052" s="130"/>
      <c r="X1052" s="93" t="s">
        <v>83</v>
      </c>
      <c r="Y1052" s="168" t="s">
        <v>6124</v>
      </c>
      <c r="Z1052" s="168" t="s">
        <v>6125</v>
      </c>
      <c r="AA1052" s="202" t="s">
        <v>6126</v>
      </c>
    </row>
    <row r="1053" spans="1:27" ht="24" x14ac:dyDescent="0.3">
      <c r="A1053" s="278">
        <v>40403092</v>
      </c>
      <c r="B1053" s="279" t="s">
        <v>1863</v>
      </c>
      <c r="C1053" s="289">
        <v>82.477440000000001</v>
      </c>
      <c r="D1053" s="94" t="s">
        <v>9</v>
      </c>
      <c r="E1053" s="94">
        <v>18.59</v>
      </c>
      <c r="F1053" s="95"/>
      <c r="G1053" s="95"/>
      <c r="H1053" s="95"/>
      <c r="I1053" s="96"/>
      <c r="J1053" s="95">
        <v>27040895</v>
      </c>
      <c r="K1053" s="89" t="s">
        <v>1864</v>
      </c>
      <c r="L1053" s="95">
        <v>333</v>
      </c>
      <c r="M1053" s="95">
        <v>0</v>
      </c>
      <c r="N1053" s="289">
        <v>82.477440000000001</v>
      </c>
      <c r="O1053" s="95"/>
      <c r="P1053" s="289"/>
      <c r="Q1053" s="95"/>
      <c r="R1053" s="289"/>
      <c r="S1053" s="96"/>
      <c r="T1053" s="95"/>
      <c r="U1053" s="181"/>
      <c r="V1053" s="201" t="s">
        <v>75</v>
      </c>
      <c r="W1053" s="130"/>
      <c r="X1053" s="93" t="s">
        <v>200</v>
      </c>
      <c r="Y1053" s="168" t="s">
        <v>6124</v>
      </c>
      <c r="Z1053" s="168" t="s">
        <v>6125</v>
      </c>
      <c r="AA1053" s="202" t="s">
        <v>6126</v>
      </c>
    </row>
    <row r="1054" spans="1:27" ht="24" x14ac:dyDescent="0.3">
      <c r="A1054" s="91">
        <v>40403106</v>
      </c>
      <c r="B1054" s="93" t="s">
        <v>1865</v>
      </c>
      <c r="C1054" s="289">
        <v>3.4675199999999999</v>
      </c>
      <c r="D1054" s="94" t="s">
        <v>419</v>
      </c>
      <c r="E1054" s="94">
        <v>0.57999999999999996</v>
      </c>
      <c r="F1054" s="95"/>
      <c r="G1054" s="95"/>
      <c r="H1054" s="95"/>
      <c r="I1054" s="96"/>
      <c r="J1054" s="95">
        <v>27040143</v>
      </c>
      <c r="K1054" s="89" t="s">
        <v>1866</v>
      </c>
      <c r="L1054" s="95">
        <v>14</v>
      </c>
      <c r="M1054" s="95">
        <v>0</v>
      </c>
      <c r="N1054" s="289">
        <v>3.4675199999999999</v>
      </c>
      <c r="O1054" s="95"/>
      <c r="P1054" s="289"/>
      <c r="Q1054" s="95"/>
      <c r="R1054" s="289"/>
      <c r="S1054" s="96"/>
      <c r="T1054" s="95"/>
      <c r="U1054" s="181"/>
      <c r="V1054" s="201" t="s">
        <v>4787</v>
      </c>
      <c r="W1054" s="130">
        <v>1</v>
      </c>
      <c r="X1054" s="93"/>
      <c r="Y1054" s="168" t="s">
        <v>4845</v>
      </c>
      <c r="Z1054" s="168" t="s">
        <v>4854</v>
      </c>
      <c r="AA1054" s="202" t="s">
        <v>4845</v>
      </c>
    </row>
    <row r="1055" spans="1:27" x14ac:dyDescent="0.3">
      <c r="A1055" s="95">
        <v>40403122</v>
      </c>
      <c r="B1055" s="89" t="s">
        <v>1868</v>
      </c>
      <c r="C1055" s="289">
        <v>74.304000000000002</v>
      </c>
      <c r="D1055" s="94" t="s">
        <v>34</v>
      </c>
      <c r="E1055" s="94">
        <v>0</v>
      </c>
      <c r="F1055" s="95"/>
      <c r="G1055" s="95"/>
      <c r="H1055" s="95"/>
      <c r="I1055" s="96"/>
      <c r="J1055" s="95">
        <v>27030016</v>
      </c>
      <c r="K1055" s="89" t="s">
        <v>1869</v>
      </c>
      <c r="L1055" s="95">
        <v>300</v>
      </c>
      <c r="M1055" s="95">
        <v>0</v>
      </c>
      <c r="N1055" s="289">
        <v>74.304000000000002</v>
      </c>
      <c r="O1055" s="95"/>
      <c r="P1055" s="289"/>
      <c r="Q1055" s="95"/>
      <c r="R1055" s="289"/>
      <c r="S1055" s="96"/>
      <c r="T1055" s="95"/>
      <c r="U1055" s="181"/>
      <c r="V1055" s="201" t="s">
        <v>75</v>
      </c>
      <c r="W1055" s="130"/>
      <c r="X1055" s="93" t="s">
        <v>200</v>
      </c>
      <c r="Y1055" s="168" t="s">
        <v>6133</v>
      </c>
      <c r="Z1055" s="168" t="s">
        <v>6130</v>
      </c>
      <c r="AA1055" s="202" t="s">
        <v>6131</v>
      </c>
    </row>
    <row r="1056" spans="1:27" ht="24" x14ac:dyDescent="0.3">
      <c r="A1056" s="278">
        <v>40403130</v>
      </c>
      <c r="B1056" s="279" t="s">
        <v>1870</v>
      </c>
      <c r="C1056" s="289">
        <v>6.1920000000000002</v>
      </c>
      <c r="D1056" s="94" t="s">
        <v>419</v>
      </c>
      <c r="E1056" s="94">
        <v>1.82</v>
      </c>
      <c r="F1056" s="95"/>
      <c r="G1056" s="95"/>
      <c r="H1056" s="95"/>
      <c r="I1056" s="96"/>
      <c r="J1056" s="95">
        <v>27040585</v>
      </c>
      <c r="K1056" s="89" t="s">
        <v>1871</v>
      </c>
      <c r="L1056" s="95">
        <v>25</v>
      </c>
      <c r="M1056" s="95">
        <v>0</v>
      </c>
      <c r="N1056" s="289">
        <v>6.1920000000000002</v>
      </c>
      <c r="O1056" s="95"/>
      <c r="P1056" s="289"/>
      <c r="Q1056" s="95"/>
      <c r="R1056" s="289"/>
      <c r="S1056" s="96"/>
      <c r="T1056" s="95"/>
      <c r="U1056" s="181"/>
      <c r="V1056" s="201" t="s">
        <v>75</v>
      </c>
      <c r="W1056" s="130"/>
      <c r="X1056" s="93" t="s">
        <v>200</v>
      </c>
      <c r="Y1056" s="168" t="s">
        <v>6133</v>
      </c>
      <c r="Z1056" s="168" t="s">
        <v>6130</v>
      </c>
      <c r="AA1056" s="202" t="s">
        <v>6131</v>
      </c>
    </row>
    <row r="1057" spans="1:27" ht="24" x14ac:dyDescent="0.3">
      <c r="A1057" s="91">
        <v>40403149</v>
      </c>
      <c r="B1057" s="93" t="s">
        <v>1872</v>
      </c>
      <c r="C1057" s="289">
        <v>9.4118399999999998</v>
      </c>
      <c r="D1057" s="94" t="s">
        <v>1396</v>
      </c>
      <c r="E1057" s="94">
        <v>2.92</v>
      </c>
      <c r="F1057" s="95"/>
      <c r="G1057" s="95"/>
      <c r="H1057" s="95"/>
      <c r="I1057" s="96"/>
      <c r="J1057" s="95">
        <v>27040631</v>
      </c>
      <c r="K1057" s="89" t="s">
        <v>1873</v>
      </c>
      <c r="L1057" s="95">
        <v>38</v>
      </c>
      <c r="M1057" s="95">
        <v>0</v>
      </c>
      <c r="N1057" s="289">
        <v>9.4118399999999998</v>
      </c>
      <c r="O1057" s="95"/>
      <c r="P1057" s="289"/>
      <c r="Q1057" s="95"/>
      <c r="R1057" s="289"/>
      <c r="S1057" s="96"/>
      <c r="T1057" s="95"/>
      <c r="U1057" s="181"/>
      <c r="V1057" s="201" t="s">
        <v>75</v>
      </c>
      <c r="W1057" s="130"/>
      <c r="X1057" s="93" t="s">
        <v>200</v>
      </c>
      <c r="Y1057" s="168" t="s">
        <v>6133</v>
      </c>
      <c r="Z1057" s="168" t="s">
        <v>6130</v>
      </c>
      <c r="AA1057" s="202" t="s">
        <v>6131</v>
      </c>
    </row>
    <row r="1058" spans="1:27" ht="24" x14ac:dyDescent="0.3">
      <c r="A1058" s="91">
        <v>40403157</v>
      </c>
      <c r="B1058" s="93" t="s">
        <v>1874</v>
      </c>
      <c r="C1058" s="289">
        <v>20.557440000000003</v>
      </c>
      <c r="D1058" s="94" t="s">
        <v>419</v>
      </c>
      <c r="E1058" s="94">
        <v>2.04</v>
      </c>
      <c r="F1058" s="95"/>
      <c r="G1058" s="95"/>
      <c r="H1058" s="95"/>
      <c r="I1058" s="96"/>
      <c r="J1058" s="95">
        <v>27040623</v>
      </c>
      <c r="K1058" s="89" t="s">
        <v>1875</v>
      </c>
      <c r="L1058" s="95">
        <v>83.33</v>
      </c>
      <c r="M1058" s="95">
        <v>0</v>
      </c>
      <c r="N1058" s="289">
        <v>20.557440000000003</v>
      </c>
      <c r="O1058" s="95"/>
      <c r="P1058" s="289"/>
      <c r="Q1058" s="95"/>
      <c r="R1058" s="289"/>
      <c r="S1058" s="96"/>
      <c r="T1058" s="95"/>
      <c r="U1058" s="181"/>
      <c r="V1058" s="201" t="s">
        <v>75</v>
      </c>
      <c r="W1058" s="130"/>
      <c r="X1058" s="93" t="s">
        <v>200</v>
      </c>
      <c r="Y1058" s="168" t="s">
        <v>6133</v>
      </c>
      <c r="Z1058" s="168" t="s">
        <v>6130</v>
      </c>
      <c r="AA1058" s="202" t="s">
        <v>6131</v>
      </c>
    </row>
    <row r="1059" spans="1:27" x14ac:dyDescent="0.3">
      <c r="A1059" s="95">
        <v>40403165</v>
      </c>
      <c r="B1059" s="89" t="s">
        <v>1876</v>
      </c>
      <c r="C1059" s="289">
        <v>20.55744</v>
      </c>
      <c r="D1059" s="94" t="s">
        <v>419</v>
      </c>
      <c r="E1059" s="94">
        <v>1.74</v>
      </c>
      <c r="F1059" s="95"/>
      <c r="G1059" s="95"/>
      <c r="H1059" s="95"/>
      <c r="I1059" s="96"/>
      <c r="J1059" s="95">
        <v>27040577</v>
      </c>
      <c r="K1059" s="89" t="s">
        <v>1877</v>
      </c>
      <c r="L1059" s="95">
        <v>83</v>
      </c>
      <c r="M1059" s="95">
        <v>0</v>
      </c>
      <c r="N1059" s="289">
        <v>20.55744</v>
      </c>
      <c r="O1059" s="95"/>
      <c r="P1059" s="289"/>
      <c r="Q1059" s="95"/>
      <c r="R1059" s="289"/>
      <c r="S1059" s="96"/>
      <c r="T1059" s="95"/>
      <c r="U1059" s="181"/>
      <c r="V1059" s="201" t="s">
        <v>75</v>
      </c>
      <c r="W1059" s="130"/>
      <c r="X1059" s="93" t="s">
        <v>200</v>
      </c>
      <c r="Y1059" s="168" t="s">
        <v>6133</v>
      </c>
      <c r="Z1059" s="168" t="s">
        <v>6130</v>
      </c>
      <c r="AA1059" s="202" t="s">
        <v>6131</v>
      </c>
    </row>
    <row r="1060" spans="1:27" x14ac:dyDescent="0.3">
      <c r="A1060" s="278">
        <v>40403173</v>
      </c>
      <c r="B1060" s="279" t="s">
        <v>1878</v>
      </c>
      <c r="C1060" s="289">
        <v>7.4303999999999997</v>
      </c>
      <c r="D1060" s="94" t="s">
        <v>419</v>
      </c>
      <c r="E1060" s="94">
        <v>0.93</v>
      </c>
      <c r="F1060" s="95"/>
      <c r="G1060" s="95"/>
      <c r="H1060" s="95"/>
      <c r="I1060" s="96"/>
      <c r="J1060" s="95">
        <v>27040151</v>
      </c>
      <c r="K1060" s="89" t="s">
        <v>1879</v>
      </c>
      <c r="L1060" s="95">
        <v>30</v>
      </c>
      <c r="M1060" s="95">
        <v>0</v>
      </c>
      <c r="N1060" s="289">
        <v>7.4303999999999997</v>
      </c>
      <c r="O1060" s="95"/>
      <c r="P1060" s="289"/>
      <c r="Q1060" s="95"/>
      <c r="R1060" s="289"/>
      <c r="S1060" s="96"/>
      <c r="T1060" s="95"/>
      <c r="U1060" s="181"/>
      <c r="V1060" s="201" t="s">
        <v>4787</v>
      </c>
      <c r="W1060" s="130">
        <v>4</v>
      </c>
      <c r="X1060" s="93"/>
      <c r="Y1060" s="168" t="s">
        <v>4789</v>
      </c>
      <c r="Z1060" s="168" t="s">
        <v>4854</v>
      </c>
      <c r="AA1060" s="202" t="s">
        <v>4789</v>
      </c>
    </row>
    <row r="1061" spans="1:27" x14ac:dyDescent="0.3">
      <c r="A1061" s="91">
        <v>40403181</v>
      </c>
      <c r="B1061" s="93" t="s">
        <v>1880</v>
      </c>
      <c r="C1061" s="289">
        <v>9.4118399999999998</v>
      </c>
      <c r="D1061" s="94" t="s">
        <v>419</v>
      </c>
      <c r="E1061" s="94">
        <v>1.9</v>
      </c>
      <c r="F1061" s="95"/>
      <c r="G1061" s="95"/>
      <c r="H1061" s="95"/>
      <c r="I1061" s="96"/>
      <c r="J1061" s="95">
        <v>27040526</v>
      </c>
      <c r="K1061" s="89" t="s">
        <v>1881</v>
      </c>
      <c r="L1061" s="95">
        <v>38</v>
      </c>
      <c r="M1061" s="95">
        <v>0</v>
      </c>
      <c r="N1061" s="289">
        <v>9.4118399999999998</v>
      </c>
      <c r="O1061" s="95"/>
      <c r="P1061" s="289"/>
      <c r="Q1061" s="95"/>
      <c r="R1061" s="289"/>
      <c r="S1061" s="96"/>
      <c r="T1061" s="95"/>
      <c r="U1061" s="181"/>
      <c r="V1061" s="201" t="s">
        <v>4787</v>
      </c>
      <c r="W1061" s="130">
        <v>1</v>
      </c>
      <c r="X1061" s="93"/>
      <c r="Y1061" s="168" t="s">
        <v>4845</v>
      </c>
      <c r="Z1061" s="168" t="s">
        <v>4854</v>
      </c>
      <c r="AA1061" s="202" t="s">
        <v>4845</v>
      </c>
    </row>
    <row r="1062" spans="1:27" ht="24" x14ac:dyDescent="0.3">
      <c r="A1062" s="91">
        <v>40403190</v>
      </c>
      <c r="B1062" s="93" t="s">
        <v>1882</v>
      </c>
      <c r="C1062" s="289">
        <v>27.987839999999998</v>
      </c>
      <c r="D1062" s="94" t="s">
        <v>419</v>
      </c>
      <c r="E1062" s="94">
        <v>4.84</v>
      </c>
      <c r="F1062" s="95"/>
      <c r="G1062" s="95"/>
      <c r="H1062" s="95"/>
      <c r="I1062" s="96"/>
      <c r="J1062" s="95">
        <v>27040534</v>
      </c>
      <c r="K1062" s="89" t="s">
        <v>1883</v>
      </c>
      <c r="L1062" s="95">
        <v>113</v>
      </c>
      <c r="M1062" s="95">
        <v>0</v>
      </c>
      <c r="N1062" s="289">
        <v>27.987839999999998</v>
      </c>
      <c r="O1062" s="95"/>
      <c r="P1062" s="289"/>
      <c r="Q1062" s="95"/>
      <c r="R1062" s="289"/>
      <c r="S1062" s="96"/>
      <c r="T1062" s="95"/>
      <c r="U1062" s="181"/>
      <c r="V1062" s="201" t="s">
        <v>75</v>
      </c>
      <c r="W1062" s="130"/>
      <c r="X1062" s="93" t="s">
        <v>200</v>
      </c>
      <c r="Y1062" s="168" t="s">
        <v>6133</v>
      </c>
      <c r="Z1062" s="168" t="s">
        <v>6130</v>
      </c>
      <c r="AA1062" s="202" t="s">
        <v>6131</v>
      </c>
    </row>
    <row r="1063" spans="1:27" ht="36" x14ac:dyDescent="0.3">
      <c r="A1063" s="95">
        <v>40403203</v>
      </c>
      <c r="B1063" s="89" t="s">
        <v>1884</v>
      </c>
      <c r="C1063" s="289">
        <v>37.152000000000001</v>
      </c>
      <c r="D1063" s="94" t="s">
        <v>419</v>
      </c>
      <c r="E1063" s="94">
        <v>4.2</v>
      </c>
      <c r="F1063" s="95"/>
      <c r="G1063" s="95"/>
      <c r="H1063" s="95"/>
      <c r="I1063" s="96"/>
      <c r="J1063" s="95">
        <v>27040615</v>
      </c>
      <c r="K1063" s="89" t="s">
        <v>1885</v>
      </c>
      <c r="L1063" s="95">
        <v>150</v>
      </c>
      <c r="M1063" s="95">
        <v>0</v>
      </c>
      <c r="N1063" s="289">
        <v>37.152000000000001</v>
      </c>
      <c r="O1063" s="95"/>
      <c r="P1063" s="289"/>
      <c r="Q1063" s="95"/>
      <c r="R1063" s="289"/>
      <c r="S1063" s="96"/>
      <c r="T1063" s="95"/>
      <c r="U1063" s="181"/>
      <c r="V1063" s="201" t="s">
        <v>75</v>
      </c>
      <c r="W1063" s="130"/>
      <c r="X1063" s="93" t="s">
        <v>200</v>
      </c>
      <c r="Y1063" s="168" t="s">
        <v>6133</v>
      </c>
      <c r="Z1063" s="168" t="s">
        <v>6130</v>
      </c>
      <c r="AA1063" s="202" t="s">
        <v>6131</v>
      </c>
    </row>
    <row r="1064" spans="1:27" ht="24" x14ac:dyDescent="0.3">
      <c r="A1064" s="278">
        <v>40403211</v>
      </c>
      <c r="B1064" s="279" t="s">
        <v>1886</v>
      </c>
      <c r="C1064" s="289">
        <v>27.49248</v>
      </c>
      <c r="D1064" s="94" t="s">
        <v>419</v>
      </c>
      <c r="E1064" s="94">
        <v>3.91</v>
      </c>
      <c r="F1064" s="95"/>
      <c r="G1064" s="95"/>
      <c r="H1064" s="95"/>
      <c r="I1064" s="96"/>
      <c r="J1064" s="95">
        <v>27040550</v>
      </c>
      <c r="K1064" s="89" t="s">
        <v>1887</v>
      </c>
      <c r="L1064" s="95">
        <v>111</v>
      </c>
      <c r="M1064" s="95">
        <v>0</v>
      </c>
      <c r="N1064" s="289">
        <v>27.49248</v>
      </c>
      <c r="O1064" s="95"/>
      <c r="P1064" s="289"/>
      <c r="Q1064" s="95"/>
      <c r="R1064" s="289"/>
      <c r="S1064" s="96"/>
      <c r="T1064" s="95"/>
      <c r="U1064" s="181"/>
      <c r="V1064" s="201" t="s">
        <v>75</v>
      </c>
      <c r="W1064" s="130"/>
      <c r="X1064" s="93" t="s">
        <v>200</v>
      </c>
      <c r="Y1064" s="168" t="s">
        <v>6133</v>
      </c>
      <c r="Z1064" s="168" t="s">
        <v>6130</v>
      </c>
      <c r="AA1064" s="202" t="s">
        <v>6131</v>
      </c>
    </row>
    <row r="1065" spans="1:27" ht="36" x14ac:dyDescent="0.3">
      <c r="A1065" s="91">
        <v>40403220</v>
      </c>
      <c r="B1065" s="93" t="s">
        <v>1888</v>
      </c>
      <c r="C1065" s="289">
        <v>28.978559999999998</v>
      </c>
      <c r="D1065" s="94" t="s">
        <v>419</v>
      </c>
      <c r="E1065" s="94">
        <v>4.5999999999999996</v>
      </c>
      <c r="F1065" s="95"/>
      <c r="G1065" s="95"/>
      <c r="H1065" s="95"/>
      <c r="I1065" s="96"/>
      <c r="J1065" s="95">
        <v>27040569</v>
      </c>
      <c r="K1065" s="89" t="s">
        <v>1889</v>
      </c>
      <c r="L1065" s="95">
        <v>117</v>
      </c>
      <c r="M1065" s="95">
        <v>0</v>
      </c>
      <c r="N1065" s="289">
        <v>28.978559999999998</v>
      </c>
      <c r="O1065" s="95"/>
      <c r="P1065" s="289"/>
      <c r="Q1065" s="95"/>
      <c r="R1065" s="289"/>
      <c r="S1065" s="96"/>
      <c r="T1065" s="95"/>
      <c r="U1065" s="181"/>
      <c r="V1065" s="201" t="s">
        <v>75</v>
      </c>
      <c r="W1065" s="130"/>
      <c r="X1065" s="93" t="s">
        <v>200</v>
      </c>
      <c r="Y1065" s="168" t="s">
        <v>6133</v>
      </c>
      <c r="Z1065" s="168" t="s">
        <v>6130</v>
      </c>
      <c r="AA1065" s="202" t="s">
        <v>6131</v>
      </c>
    </row>
    <row r="1066" spans="1:27" ht="24" x14ac:dyDescent="0.3">
      <c r="A1066" s="91">
        <v>40403238</v>
      </c>
      <c r="B1066" s="93" t="s">
        <v>1890</v>
      </c>
      <c r="C1066" s="289">
        <v>27.49248</v>
      </c>
      <c r="D1066" s="94" t="s">
        <v>419</v>
      </c>
      <c r="E1066" s="94">
        <v>4.2</v>
      </c>
      <c r="F1066" s="95"/>
      <c r="G1066" s="95"/>
      <c r="H1066" s="95"/>
      <c r="I1066" s="96"/>
      <c r="J1066" s="95">
        <v>27040550</v>
      </c>
      <c r="K1066" s="89" t="s">
        <v>1891</v>
      </c>
      <c r="L1066" s="95">
        <v>111</v>
      </c>
      <c r="M1066" s="95">
        <v>0</v>
      </c>
      <c r="N1066" s="289">
        <v>27.49248</v>
      </c>
      <c r="O1066" s="95" t="s">
        <v>59</v>
      </c>
      <c r="P1066" s="289" t="s">
        <v>59</v>
      </c>
      <c r="Q1066" s="95" t="s">
        <v>59</v>
      </c>
      <c r="R1066" s="289" t="s">
        <v>59</v>
      </c>
      <c r="S1066" s="96"/>
      <c r="T1066" s="95"/>
      <c r="U1066" s="181"/>
      <c r="V1066" s="201" t="s">
        <v>75</v>
      </c>
      <c r="W1066" s="130"/>
      <c r="X1066" s="93" t="s">
        <v>200</v>
      </c>
      <c r="Y1066" s="168" t="s">
        <v>6133</v>
      </c>
      <c r="Z1066" s="168" t="s">
        <v>6130</v>
      </c>
      <c r="AA1066" s="202" t="s">
        <v>6131</v>
      </c>
    </row>
    <row r="1067" spans="1:27" ht="24" x14ac:dyDescent="0.3">
      <c r="A1067" s="95">
        <v>40403246</v>
      </c>
      <c r="B1067" s="89" t="s">
        <v>1892</v>
      </c>
      <c r="C1067" s="289">
        <v>144.39743999999999</v>
      </c>
      <c r="D1067" s="94" t="s">
        <v>9</v>
      </c>
      <c r="E1067" s="94">
        <v>15.38</v>
      </c>
      <c r="F1067" s="95"/>
      <c r="G1067" s="95"/>
      <c r="H1067" s="95"/>
      <c r="I1067" s="96"/>
      <c r="J1067" s="95">
        <v>27040879</v>
      </c>
      <c r="K1067" s="89" t="s">
        <v>1893</v>
      </c>
      <c r="L1067" s="95">
        <v>583</v>
      </c>
      <c r="M1067" s="95">
        <v>0</v>
      </c>
      <c r="N1067" s="289">
        <v>144.39743999999999</v>
      </c>
      <c r="O1067" s="95"/>
      <c r="P1067" s="289"/>
      <c r="Q1067" s="95"/>
      <c r="R1067" s="289"/>
      <c r="S1067" s="96"/>
      <c r="T1067" s="95"/>
      <c r="U1067" s="181"/>
      <c r="V1067" s="201" t="s">
        <v>75</v>
      </c>
      <c r="W1067" s="130"/>
      <c r="X1067" s="93" t="s">
        <v>200</v>
      </c>
      <c r="Y1067" s="168" t="s">
        <v>6124</v>
      </c>
      <c r="Z1067" s="168" t="s">
        <v>6125</v>
      </c>
      <c r="AA1067" s="202" t="s">
        <v>6126</v>
      </c>
    </row>
    <row r="1068" spans="1:27" ht="24" x14ac:dyDescent="0.3">
      <c r="A1068" s="278">
        <v>40403254</v>
      </c>
      <c r="B1068" s="279" t="s">
        <v>1894</v>
      </c>
      <c r="C1068" s="289">
        <v>268.23744000000005</v>
      </c>
      <c r="D1068" s="94" t="s">
        <v>9</v>
      </c>
      <c r="E1068" s="94">
        <v>48.5</v>
      </c>
      <c r="F1068" s="95"/>
      <c r="G1068" s="95"/>
      <c r="H1068" s="95"/>
      <c r="I1068" s="96"/>
      <c r="J1068" s="95">
        <v>27040852</v>
      </c>
      <c r="K1068" s="89" t="s">
        <v>1895</v>
      </c>
      <c r="L1068" s="95">
        <v>1083</v>
      </c>
      <c r="M1068" s="95">
        <v>0</v>
      </c>
      <c r="N1068" s="289">
        <v>268.23744000000005</v>
      </c>
      <c r="O1068" s="95"/>
      <c r="P1068" s="289"/>
      <c r="Q1068" s="95"/>
      <c r="R1068" s="289"/>
      <c r="S1068" s="96"/>
      <c r="T1068" s="95"/>
      <c r="U1068" s="181"/>
      <c r="V1068" s="201" t="s">
        <v>75</v>
      </c>
      <c r="W1068" s="130"/>
      <c r="X1068" s="93" t="s">
        <v>200</v>
      </c>
      <c r="Y1068" s="168" t="s">
        <v>6124</v>
      </c>
      <c r="Z1068" s="168" t="s">
        <v>6125</v>
      </c>
      <c r="AA1068" s="202" t="s">
        <v>6126</v>
      </c>
    </row>
    <row r="1069" spans="1:27" ht="24" x14ac:dyDescent="0.3">
      <c r="A1069" s="91">
        <v>40403262</v>
      </c>
      <c r="B1069" s="93" t="s">
        <v>1896</v>
      </c>
      <c r="C1069" s="289">
        <v>28</v>
      </c>
      <c r="D1069" s="94" t="s">
        <v>419</v>
      </c>
      <c r="E1069" s="94">
        <v>11.87</v>
      </c>
      <c r="F1069" s="95"/>
      <c r="G1069" s="95"/>
      <c r="H1069" s="95"/>
      <c r="I1069" s="96"/>
      <c r="J1069" s="95">
        <v>40403262</v>
      </c>
      <c r="K1069" s="89" t="s">
        <v>1896</v>
      </c>
      <c r="L1069" s="95">
        <v>117</v>
      </c>
      <c r="M1069" s="95">
        <v>0</v>
      </c>
      <c r="N1069" s="289">
        <v>28</v>
      </c>
      <c r="O1069" s="95"/>
      <c r="P1069" s="289"/>
      <c r="Q1069" s="95"/>
      <c r="R1069" s="289"/>
      <c r="S1069" s="96"/>
      <c r="T1069" s="95"/>
      <c r="U1069" s="181"/>
      <c r="V1069" s="201" t="s">
        <v>4787</v>
      </c>
      <c r="W1069" s="130">
        <v>4</v>
      </c>
      <c r="X1069" s="93"/>
      <c r="Y1069" s="168" t="s">
        <v>4789</v>
      </c>
      <c r="Z1069" s="168" t="s">
        <v>4854</v>
      </c>
      <c r="AA1069" s="202" t="s">
        <v>4789</v>
      </c>
    </row>
    <row r="1070" spans="1:27" ht="24" x14ac:dyDescent="0.3">
      <c r="A1070" s="95">
        <v>40403289</v>
      </c>
      <c r="B1070" s="89" t="s">
        <v>1898</v>
      </c>
      <c r="C1070" s="289">
        <v>28</v>
      </c>
      <c r="D1070" s="94" t="s">
        <v>419</v>
      </c>
      <c r="E1070" s="94">
        <v>11.87</v>
      </c>
      <c r="F1070" s="95"/>
      <c r="G1070" s="95"/>
      <c r="H1070" s="95"/>
      <c r="I1070" s="96"/>
      <c r="J1070" s="95">
        <v>40403289</v>
      </c>
      <c r="K1070" s="89" t="s">
        <v>1898</v>
      </c>
      <c r="L1070" s="95">
        <v>117</v>
      </c>
      <c r="M1070" s="95">
        <v>0</v>
      </c>
      <c r="N1070" s="289">
        <v>28</v>
      </c>
      <c r="O1070" s="95"/>
      <c r="P1070" s="289"/>
      <c r="Q1070" s="95"/>
      <c r="R1070" s="289"/>
      <c r="S1070" s="96"/>
      <c r="T1070" s="95"/>
      <c r="U1070" s="181"/>
      <c r="V1070" s="201" t="s">
        <v>4787</v>
      </c>
      <c r="W1070" s="130">
        <v>4</v>
      </c>
      <c r="X1070" s="93"/>
      <c r="Y1070" s="168" t="s">
        <v>4789</v>
      </c>
      <c r="Z1070" s="168" t="s">
        <v>4854</v>
      </c>
      <c r="AA1070" s="202" t="s">
        <v>4789</v>
      </c>
    </row>
    <row r="1071" spans="1:27" ht="24" x14ac:dyDescent="0.3">
      <c r="A1071" s="91">
        <v>40403300</v>
      </c>
      <c r="B1071" s="93" t="s">
        <v>1900</v>
      </c>
      <c r="C1071" s="289">
        <v>74.304000000000002</v>
      </c>
      <c r="D1071" s="94" t="s">
        <v>34</v>
      </c>
      <c r="E1071" s="94">
        <v>0</v>
      </c>
      <c r="F1071" s="95"/>
      <c r="G1071" s="95"/>
      <c r="H1071" s="95"/>
      <c r="I1071" s="96"/>
      <c r="J1071" s="95">
        <v>27030032</v>
      </c>
      <c r="K1071" s="89" t="s">
        <v>1901</v>
      </c>
      <c r="L1071" s="95">
        <v>300</v>
      </c>
      <c r="M1071" s="95">
        <v>0</v>
      </c>
      <c r="N1071" s="289">
        <v>74.304000000000002</v>
      </c>
      <c r="O1071" s="95"/>
      <c r="P1071" s="289"/>
      <c r="Q1071" s="95"/>
      <c r="R1071" s="289"/>
      <c r="S1071" s="96"/>
      <c r="T1071" s="95"/>
      <c r="U1071" s="181"/>
      <c r="V1071" s="201" t="s">
        <v>4787</v>
      </c>
      <c r="W1071" s="130">
        <v>4</v>
      </c>
      <c r="X1071" s="93"/>
      <c r="Y1071" s="168" t="s">
        <v>4789</v>
      </c>
      <c r="Z1071" s="168" t="s">
        <v>4854</v>
      </c>
      <c r="AA1071" s="202" t="s">
        <v>4789</v>
      </c>
    </row>
    <row r="1072" spans="1:27" ht="24" x14ac:dyDescent="0.3">
      <c r="A1072" s="91">
        <v>40403319</v>
      </c>
      <c r="B1072" s="93" t="s">
        <v>1902</v>
      </c>
      <c r="C1072" s="289">
        <v>123.84</v>
      </c>
      <c r="D1072" s="94" t="s">
        <v>37</v>
      </c>
      <c r="E1072" s="94">
        <v>0</v>
      </c>
      <c r="F1072" s="95"/>
      <c r="G1072" s="95"/>
      <c r="H1072" s="95"/>
      <c r="I1072" s="96"/>
      <c r="J1072" s="95">
        <v>27030040</v>
      </c>
      <c r="K1072" s="89" t="s">
        <v>1903</v>
      </c>
      <c r="L1072" s="95">
        <v>500</v>
      </c>
      <c r="M1072" s="95">
        <v>0</v>
      </c>
      <c r="N1072" s="289">
        <v>123.84</v>
      </c>
      <c r="O1072" s="95"/>
      <c r="P1072" s="289"/>
      <c r="Q1072" s="95"/>
      <c r="R1072" s="289"/>
      <c r="S1072" s="96"/>
      <c r="T1072" s="95"/>
      <c r="U1072" s="181"/>
      <c r="V1072" s="201" t="s">
        <v>4787</v>
      </c>
      <c r="W1072" s="130">
        <v>4</v>
      </c>
      <c r="X1072" s="93"/>
      <c r="Y1072" s="168" t="s">
        <v>4789</v>
      </c>
      <c r="Z1072" s="168" t="s">
        <v>4854</v>
      </c>
      <c r="AA1072" s="202" t="s">
        <v>4789</v>
      </c>
    </row>
    <row r="1073" spans="1:27" ht="24" x14ac:dyDescent="0.3">
      <c r="A1073" s="95">
        <v>40403327</v>
      </c>
      <c r="B1073" s="89" t="s">
        <v>1904</v>
      </c>
      <c r="C1073" s="289">
        <v>12.384</v>
      </c>
      <c r="D1073" s="94" t="s">
        <v>419</v>
      </c>
      <c r="E1073" s="94">
        <v>0.95</v>
      </c>
      <c r="F1073" s="95"/>
      <c r="G1073" s="95"/>
      <c r="H1073" s="95"/>
      <c r="I1073" s="96"/>
      <c r="J1073" s="95">
        <v>27040658</v>
      </c>
      <c r="K1073" s="89" t="s">
        <v>1905</v>
      </c>
      <c r="L1073" s="95">
        <v>50</v>
      </c>
      <c r="M1073" s="95">
        <v>0</v>
      </c>
      <c r="N1073" s="289">
        <v>12.384</v>
      </c>
      <c r="O1073" s="95"/>
      <c r="P1073" s="289"/>
      <c r="Q1073" s="95"/>
      <c r="R1073" s="289"/>
      <c r="S1073" s="96"/>
      <c r="T1073" s="95"/>
      <c r="U1073" s="181"/>
      <c r="V1073" s="201" t="s">
        <v>75</v>
      </c>
      <c r="W1073" s="130"/>
      <c r="X1073" s="93" t="s">
        <v>200</v>
      </c>
      <c r="Y1073" s="168" t="s">
        <v>6133</v>
      </c>
      <c r="Z1073" s="168" t="s">
        <v>6130</v>
      </c>
      <c r="AA1073" s="202" t="s">
        <v>6131</v>
      </c>
    </row>
    <row r="1074" spans="1:27" ht="24" x14ac:dyDescent="0.3">
      <c r="A1074" s="278">
        <v>40403335</v>
      </c>
      <c r="B1074" s="279" t="s">
        <v>1906</v>
      </c>
      <c r="C1074" s="289">
        <v>8.1734399999999994</v>
      </c>
      <c r="D1074" s="94" t="s">
        <v>419</v>
      </c>
      <c r="E1074" s="94">
        <v>0.41</v>
      </c>
      <c r="F1074" s="95"/>
      <c r="G1074" s="95"/>
      <c r="H1074" s="95"/>
      <c r="I1074" s="96"/>
      <c r="J1074" s="95">
        <v>27040640</v>
      </c>
      <c r="K1074" s="89" t="s">
        <v>1907</v>
      </c>
      <c r="L1074" s="95">
        <v>33</v>
      </c>
      <c r="M1074" s="95">
        <v>0</v>
      </c>
      <c r="N1074" s="289">
        <v>8.1734399999999994</v>
      </c>
      <c r="O1074" s="95"/>
      <c r="P1074" s="289"/>
      <c r="Q1074" s="95"/>
      <c r="R1074" s="289"/>
      <c r="S1074" s="96"/>
      <c r="T1074" s="95"/>
      <c r="U1074" s="181"/>
      <c r="V1074" s="201" t="s">
        <v>4787</v>
      </c>
      <c r="W1074" s="130">
        <v>4</v>
      </c>
      <c r="X1074" s="93"/>
      <c r="Y1074" s="168" t="s">
        <v>4789</v>
      </c>
      <c r="Z1074" s="168" t="s">
        <v>4854</v>
      </c>
      <c r="AA1074" s="202" t="s">
        <v>4789</v>
      </c>
    </row>
    <row r="1075" spans="1:27" ht="24" x14ac:dyDescent="0.3">
      <c r="A1075" s="91">
        <v>40403343</v>
      </c>
      <c r="B1075" s="93" t="s">
        <v>1908</v>
      </c>
      <c r="C1075" s="289">
        <v>9.9071999999999996</v>
      </c>
      <c r="D1075" s="94" t="s">
        <v>419</v>
      </c>
      <c r="E1075" s="94">
        <v>1.4</v>
      </c>
      <c r="F1075" s="95"/>
      <c r="G1075" s="95"/>
      <c r="H1075" s="95"/>
      <c r="I1075" s="96"/>
      <c r="J1075" s="95">
        <v>27040194</v>
      </c>
      <c r="K1075" s="89" t="s">
        <v>1909</v>
      </c>
      <c r="L1075" s="95">
        <v>40</v>
      </c>
      <c r="M1075" s="95">
        <v>0</v>
      </c>
      <c r="N1075" s="289">
        <v>9.9071999999999996</v>
      </c>
      <c r="O1075" s="95"/>
      <c r="P1075" s="289"/>
      <c r="Q1075" s="95"/>
      <c r="R1075" s="289"/>
      <c r="S1075" s="96"/>
      <c r="T1075" s="95"/>
      <c r="U1075" s="181"/>
      <c r="V1075" s="201" t="s">
        <v>4787</v>
      </c>
      <c r="W1075" s="130">
        <v>4</v>
      </c>
      <c r="X1075" s="93"/>
      <c r="Y1075" s="168" t="s">
        <v>4789</v>
      </c>
      <c r="Z1075" s="168" t="s">
        <v>4854</v>
      </c>
      <c r="AA1075" s="202" t="s">
        <v>4789</v>
      </c>
    </row>
    <row r="1076" spans="1:27" ht="24" x14ac:dyDescent="0.3">
      <c r="A1076" s="91">
        <v>40403351</v>
      </c>
      <c r="B1076" s="93" t="s">
        <v>1910</v>
      </c>
      <c r="C1076" s="289">
        <v>12.384</v>
      </c>
      <c r="D1076" s="94" t="s">
        <v>419</v>
      </c>
      <c r="E1076" s="94">
        <v>1.5</v>
      </c>
      <c r="F1076" s="95"/>
      <c r="G1076" s="95"/>
      <c r="H1076" s="95"/>
      <c r="I1076" s="96"/>
      <c r="J1076" s="95">
        <v>27040607</v>
      </c>
      <c r="K1076" s="89" t="s">
        <v>1911</v>
      </c>
      <c r="L1076" s="95">
        <v>50</v>
      </c>
      <c r="M1076" s="95">
        <v>0</v>
      </c>
      <c r="N1076" s="289">
        <v>12.384</v>
      </c>
      <c r="O1076" s="95"/>
      <c r="P1076" s="289"/>
      <c r="Q1076" s="95"/>
      <c r="R1076" s="289"/>
      <c r="S1076" s="96"/>
      <c r="T1076" s="95"/>
      <c r="U1076" s="181"/>
      <c r="V1076" s="201" t="s">
        <v>75</v>
      </c>
      <c r="W1076" s="130"/>
      <c r="X1076" s="93" t="s">
        <v>200</v>
      </c>
      <c r="Y1076" s="168" t="s">
        <v>6133</v>
      </c>
      <c r="Z1076" s="168" t="s">
        <v>6130</v>
      </c>
      <c r="AA1076" s="202" t="s">
        <v>6131</v>
      </c>
    </row>
    <row r="1077" spans="1:27" ht="36" x14ac:dyDescent="0.3">
      <c r="A1077" s="95">
        <v>40403360</v>
      </c>
      <c r="B1077" s="89" t="s">
        <v>1912</v>
      </c>
      <c r="C1077" s="289">
        <v>37.152000000000001</v>
      </c>
      <c r="D1077" s="94" t="s">
        <v>419</v>
      </c>
      <c r="E1077" s="94">
        <v>1.73</v>
      </c>
      <c r="F1077" s="95"/>
      <c r="G1077" s="95"/>
      <c r="H1077" s="95"/>
      <c r="I1077" s="96"/>
      <c r="J1077" s="95">
        <v>27040615</v>
      </c>
      <c r="K1077" s="89" t="s">
        <v>1885</v>
      </c>
      <c r="L1077" s="95">
        <v>150</v>
      </c>
      <c r="M1077" s="95">
        <v>0</v>
      </c>
      <c r="N1077" s="289">
        <v>37.152000000000001</v>
      </c>
      <c r="O1077" s="95"/>
      <c r="P1077" s="289"/>
      <c r="Q1077" s="95"/>
      <c r="R1077" s="289"/>
      <c r="S1077" s="96"/>
      <c r="T1077" s="95"/>
      <c r="U1077" s="181"/>
      <c r="V1077" s="201" t="s">
        <v>75</v>
      </c>
      <c r="W1077" s="130"/>
      <c r="X1077" s="93" t="s">
        <v>200</v>
      </c>
      <c r="Y1077" s="168" t="s">
        <v>6133</v>
      </c>
      <c r="Z1077" s="168" t="s">
        <v>6130</v>
      </c>
      <c r="AA1077" s="202" t="s">
        <v>6131</v>
      </c>
    </row>
    <row r="1078" spans="1:27" ht="24" x14ac:dyDescent="0.3">
      <c r="A1078" s="278">
        <v>40403378</v>
      </c>
      <c r="B1078" s="279" t="s">
        <v>1913</v>
      </c>
      <c r="C1078" s="289">
        <v>8.1734399999999994</v>
      </c>
      <c r="D1078" s="94" t="s">
        <v>419</v>
      </c>
      <c r="E1078" s="94">
        <v>0.8</v>
      </c>
      <c r="F1078" s="95"/>
      <c r="G1078" s="95"/>
      <c r="H1078" s="95"/>
      <c r="I1078" s="96"/>
      <c r="J1078" s="95">
        <v>27040542</v>
      </c>
      <c r="K1078" s="89" t="s">
        <v>1914</v>
      </c>
      <c r="L1078" s="95">
        <v>33</v>
      </c>
      <c r="M1078" s="95">
        <v>0</v>
      </c>
      <c r="N1078" s="289">
        <v>8.1734399999999994</v>
      </c>
      <c r="O1078" s="95"/>
      <c r="P1078" s="289"/>
      <c r="Q1078" s="95"/>
      <c r="R1078" s="289"/>
      <c r="S1078" s="96"/>
      <c r="T1078" s="95"/>
      <c r="U1078" s="181"/>
      <c r="V1078" s="201" t="s">
        <v>4787</v>
      </c>
      <c r="W1078" s="130">
        <v>4</v>
      </c>
      <c r="X1078" s="93"/>
      <c r="Y1078" s="168" t="s">
        <v>4789</v>
      </c>
      <c r="Z1078" s="168" t="s">
        <v>4854</v>
      </c>
      <c r="AA1078" s="202" t="s">
        <v>4789</v>
      </c>
    </row>
    <row r="1079" spans="1:27" ht="24" x14ac:dyDescent="0.3">
      <c r="A1079" s="91">
        <v>40403386</v>
      </c>
      <c r="B1079" s="93" t="s">
        <v>1915</v>
      </c>
      <c r="C1079" s="289">
        <v>3.21984</v>
      </c>
      <c r="D1079" s="94" t="s">
        <v>419</v>
      </c>
      <c r="E1079" s="94">
        <v>2.4</v>
      </c>
      <c r="F1079" s="95"/>
      <c r="G1079" s="95"/>
      <c r="H1079" s="95"/>
      <c r="I1079" s="96"/>
      <c r="J1079" s="95">
        <v>27040518</v>
      </c>
      <c r="K1079" s="89" t="s">
        <v>1916</v>
      </c>
      <c r="L1079" s="95">
        <v>13</v>
      </c>
      <c r="M1079" s="95">
        <v>0</v>
      </c>
      <c r="N1079" s="289">
        <v>3.21984</v>
      </c>
      <c r="O1079" s="95"/>
      <c r="P1079" s="289"/>
      <c r="Q1079" s="95"/>
      <c r="R1079" s="289"/>
      <c r="S1079" s="96"/>
      <c r="T1079" s="95"/>
      <c r="U1079" s="181"/>
      <c r="V1079" s="201" t="s">
        <v>4787</v>
      </c>
      <c r="W1079" s="130">
        <v>4</v>
      </c>
      <c r="X1079" s="93"/>
      <c r="Y1079" s="168" t="s">
        <v>4789</v>
      </c>
      <c r="Z1079" s="168" t="s">
        <v>4854</v>
      </c>
      <c r="AA1079" s="202" t="s">
        <v>4789</v>
      </c>
    </row>
    <row r="1080" spans="1:27" x14ac:dyDescent="0.3">
      <c r="A1080" s="95">
        <v>40403408</v>
      </c>
      <c r="B1080" s="89" t="s">
        <v>1918</v>
      </c>
      <c r="C1080" s="289">
        <v>7.4303999999999997</v>
      </c>
      <c r="D1080" s="94" t="s">
        <v>419</v>
      </c>
      <c r="E1080" s="94">
        <v>0.97</v>
      </c>
      <c r="F1080" s="95"/>
      <c r="G1080" s="95"/>
      <c r="H1080" s="95"/>
      <c r="I1080" s="96"/>
      <c r="J1080" s="95">
        <v>27040240</v>
      </c>
      <c r="K1080" s="89" t="s">
        <v>1919</v>
      </c>
      <c r="L1080" s="95">
        <v>30</v>
      </c>
      <c r="M1080" s="95">
        <v>0</v>
      </c>
      <c r="N1080" s="289">
        <v>7.4303999999999997</v>
      </c>
      <c r="O1080" s="95"/>
      <c r="P1080" s="289"/>
      <c r="Q1080" s="95"/>
      <c r="R1080" s="289"/>
      <c r="S1080" s="96"/>
      <c r="T1080" s="95"/>
      <c r="U1080" s="181"/>
      <c r="V1080" s="201" t="s">
        <v>4787</v>
      </c>
      <c r="W1080" s="130">
        <v>4</v>
      </c>
      <c r="X1080" s="93"/>
      <c r="Y1080" s="168" t="s">
        <v>4789</v>
      </c>
      <c r="Z1080" s="168" t="s">
        <v>4854</v>
      </c>
      <c r="AA1080" s="202" t="s">
        <v>4789</v>
      </c>
    </row>
    <row r="1081" spans="1:27" ht="24" x14ac:dyDescent="0.3">
      <c r="A1081" s="278">
        <v>40403416</v>
      </c>
      <c r="B1081" s="279" t="s">
        <v>1920</v>
      </c>
      <c r="C1081" s="289">
        <v>9.4118399999999998</v>
      </c>
      <c r="D1081" s="94" t="s">
        <v>419</v>
      </c>
      <c r="E1081" s="94">
        <v>1.3</v>
      </c>
      <c r="F1081" s="95"/>
      <c r="G1081" s="95"/>
      <c r="H1081" s="95"/>
      <c r="I1081" s="96"/>
      <c r="J1081" s="95">
        <v>27040666</v>
      </c>
      <c r="K1081" s="89" t="s">
        <v>1921</v>
      </c>
      <c r="L1081" s="95">
        <v>38</v>
      </c>
      <c r="M1081" s="95">
        <v>0</v>
      </c>
      <c r="N1081" s="289">
        <v>9.4118399999999998</v>
      </c>
      <c r="O1081" s="95"/>
      <c r="P1081" s="289"/>
      <c r="Q1081" s="95"/>
      <c r="R1081" s="289"/>
      <c r="S1081" s="96"/>
      <c r="T1081" s="95"/>
      <c r="U1081" s="181"/>
      <c r="V1081" s="201" t="s">
        <v>4787</v>
      </c>
      <c r="W1081" s="130">
        <v>4</v>
      </c>
      <c r="X1081" s="93"/>
      <c r="Y1081" s="168" t="s">
        <v>4789</v>
      </c>
      <c r="Z1081" s="168" t="s">
        <v>4854</v>
      </c>
      <c r="AA1081" s="202" t="s">
        <v>4789</v>
      </c>
    </row>
    <row r="1082" spans="1:27" ht="24" x14ac:dyDescent="0.3">
      <c r="A1082" s="91">
        <v>40403424</v>
      </c>
      <c r="B1082" s="93" t="s">
        <v>1922</v>
      </c>
      <c r="C1082" s="289">
        <v>24.768000000000001</v>
      </c>
      <c r="D1082" s="94" t="s">
        <v>419</v>
      </c>
      <c r="E1082" s="94">
        <v>3.01</v>
      </c>
      <c r="F1082" s="95"/>
      <c r="G1082" s="95"/>
      <c r="H1082" s="95"/>
      <c r="I1082" s="96"/>
      <c r="J1082" s="95">
        <v>27040453</v>
      </c>
      <c r="K1082" s="89" t="s">
        <v>1923</v>
      </c>
      <c r="L1082" s="95">
        <v>100</v>
      </c>
      <c r="M1082" s="95">
        <v>0</v>
      </c>
      <c r="N1082" s="289">
        <v>24.768000000000001</v>
      </c>
      <c r="O1082" s="95"/>
      <c r="P1082" s="289"/>
      <c r="Q1082" s="95"/>
      <c r="R1082" s="289"/>
      <c r="S1082" s="96"/>
      <c r="T1082" s="95"/>
      <c r="U1082" s="181"/>
      <c r="V1082" s="201" t="s">
        <v>4787</v>
      </c>
      <c r="W1082" s="130">
        <v>4</v>
      </c>
      <c r="X1082" s="93"/>
      <c r="Y1082" s="168" t="s">
        <v>4789</v>
      </c>
      <c r="Z1082" s="168" t="s">
        <v>4854</v>
      </c>
      <c r="AA1082" s="202" t="s">
        <v>4789</v>
      </c>
    </row>
    <row r="1083" spans="1:27" ht="24" x14ac:dyDescent="0.3">
      <c r="A1083" s="95">
        <v>40403440</v>
      </c>
      <c r="B1083" s="89" t="s">
        <v>1925</v>
      </c>
      <c r="C1083" s="289">
        <v>7.4303999999999997</v>
      </c>
      <c r="D1083" s="94" t="s">
        <v>419</v>
      </c>
      <c r="E1083" s="94">
        <v>1.4</v>
      </c>
      <c r="F1083" s="95"/>
      <c r="G1083" s="95"/>
      <c r="H1083" s="95"/>
      <c r="I1083" s="96"/>
      <c r="J1083" s="95">
        <v>27040410</v>
      </c>
      <c r="K1083" s="89" t="s">
        <v>1926</v>
      </c>
      <c r="L1083" s="95">
        <v>30</v>
      </c>
      <c r="M1083" s="95">
        <v>0</v>
      </c>
      <c r="N1083" s="289">
        <v>7.4303999999999997</v>
      </c>
      <c r="O1083" s="95"/>
      <c r="P1083" s="289"/>
      <c r="Q1083" s="95"/>
      <c r="R1083" s="289"/>
      <c r="S1083" s="96"/>
      <c r="T1083" s="95"/>
      <c r="U1083" s="181"/>
      <c r="V1083" s="201" t="s">
        <v>4787</v>
      </c>
      <c r="W1083" s="130">
        <v>4</v>
      </c>
      <c r="X1083" s="93"/>
      <c r="Y1083" s="168" t="s">
        <v>4789</v>
      </c>
      <c r="Z1083" s="168" t="s">
        <v>4854</v>
      </c>
      <c r="AA1083" s="202" t="s">
        <v>4789</v>
      </c>
    </row>
    <row r="1084" spans="1:27" ht="24" x14ac:dyDescent="0.3">
      <c r="A1084" s="91">
        <v>40403467</v>
      </c>
      <c r="B1084" s="93" t="s">
        <v>1928</v>
      </c>
      <c r="C1084" s="289">
        <v>7.4303999999999997</v>
      </c>
      <c r="D1084" s="94" t="s">
        <v>419</v>
      </c>
      <c r="E1084" s="94">
        <v>1.36</v>
      </c>
      <c r="F1084" s="95"/>
      <c r="G1084" s="95"/>
      <c r="H1084" s="95"/>
      <c r="I1084" s="96"/>
      <c r="J1084" s="95">
        <v>27040216</v>
      </c>
      <c r="K1084" s="89" t="s">
        <v>1929</v>
      </c>
      <c r="L1084" s="95">
        <v>30</v>
      </c>
      <c r="M1084" s="95">
        <v>0</v>
      </c>
      <c r="N1084" s="289">
        <v>7.4303999999999997</v>
      </c>
      <c r="O1084" s="95"/>
      <c r="P1084" s="289"/>
      <c r="Q1084" s="95"/>
      <c r="R1084" s="289"/>
      <c r="S1084" s="96"/>
      <c r="T1084" s="95"/>
      <c r="U1084" s="181"/>
      <c r="V1084" s="201" t="s">
        <v>4787</v>
      </c>
      <c r="W1084" s="130">
        <v>4</v>
      </c>
      <c r="X1084" s="93"/>
      <c r="Y1084" s="168" t="s">
        <v>4789</v>
      </c>
      <c r="Z1084" s="168" t="s">
        <v>4854</v>
      </c>
      <c r="AA1084" s="202" t="s">
        <v>4789</v>
      </c>
    </row>
    <row r="1085" spans="1:27" ht="24" x14ac:dyDescent="0.3">
      <c r="A1085" s="95">
        <v>40403483</v>
      </c>
      <c r="B1085" s="89" t="s">
        <v>1931</v>
      </c>
      <c r="C1085" s="289">
        <v>24.768000000000001</v>
      </c>
      <c r="D1085" s="94" t="s">
        <v>419</v>
      </c>
      <c r="E1085" s="94">
        <v>3.07</v>
      </c>
      <c r="F1085" s="95"/>
      <c r="G1085" s="95"/>
      <c r="H1085" s="95"/>
      <c r="I1085" s="96"/>
      <c r="J1085" s="95">
        <v>27040437</v>
      </c>
      <c r="K1085" s="89" t="s">
        <v>1932</v>
      </c>
      <c r="L1085" s="95">
        <v>100</v>
      </c>
      <c r="M1085" s="95">
        <v>0</v>
      </c>
      <c r="N1085" s="289">
        <v>24.768000000000001</v>
      </c>
      <c r="O1085" s="95"/>
      <c r="P1085" s="289"/>
      <c r="Q1085" s="95"/>
      <c r="R1085" s="289"/>
      <c r="S1085" s="96"/>
      <c r="T1085" s="95"/>
      <c r="U1085" s="181"/>
      <c r="V1085" s="201" t="s">
        <v>4787</v>
      </c>
      <c r="W1085" s="130">
        <v>4</v>
      </c>
      <c r="X1085" s="93"/>
      <c r="Y1085" s="168" t="s">
        <v>4789</v>
      </c>
      <c r="Z1085" s="168" t="s">
        <v>4854</v>
      </c>
      <c r="AA1085" s="202" t="s">
        <v>4789</v>
      </c>
    </row>
    <row r="1086" spans="1:27" ht="24" x14ac:dyDescent="0.3">
      <c r="A1086" s="91">
        <v>40403505</v>
      </c>
      <c r="B1086" s="93" t="s">
        <v>1934</v>
      </c>
      <c r="C1086" s="289">
        <v>18.576000000000001</v>
      </c>
      <c r="D1086" s="94" t="s">
        <v>419</v>
      </c>
      <c r="E1086" s="94">
        <v>2.85</v>
      </c>
      <c r="F1086" s="95"/>
      <c r="G1086" s="95"/>
      <c r="H1086" s="95"/>
      <c r="I1086" s="96"/>
      <c r="J1086" s="95">
        <v>27040232</v>
      </c>
      <c r="K1086" s="89" t="s">
        <v>1935</v>
      </c>
      <c r="L1086" s="95">
        <v>75</v>
      </c>
      <c r="M1086" s="95">
        <v>0</v>
      </c>
      <c r="N1086" s="289">
        <v>18.576000000000001</v>
      </c>
      <c r="O1086" s="95"/>
      <c r="P1086" s="289"/>
      <c r="Q1086" s="95"/>
      <c r="R1086" s="289"/>
      <c r="S1086" s="96"/>
      <c r="T1086" s="95"/>
      <c r="U1086" s="181"/>
      <c r="V1086" s="201" t="s">
        <v>4787</v>
      </c>
      <c r="W1086" s="130">
        <v>4</v>
      </c>
      <c r="X1086" s="93"/>
      <c r="Y1086" s="168" t="s">
        <v>4789</v>
      </c>
      <c r="Z1086" s="168" t="s">
        <v>4854</v>
      </c>
      <c r="AA1086" s="202" t="s">
        <v>4789</v>
      </c>
    </row>
    <row r="1087" spans="1:27" ht="24" x14ac:dyDescent="0.3">
      <c r="A1087" s="95">
        <v>40403521</v>
      </c>
      <c r="B1087" s="89" t="s">
        <v>1937</v>
      </c>
      <c r="C1087" s="289">
        <v>3.7151999999999998</v>
      </c>
      <c r="D1087" s="94" t="s">
        <v>419</v>
      </c>
      <c r="E1087" s="94">
        <v>0.74</v>
      </c>
      <c r="F1087" s="95"/>
      <c r="G1087" s="95"/>
      <c r="H1087" s="95"/>
      <c r="I1087" s="96"/>
      <c r="J1087" s="95">
        <v>27040186</v>
      </c>
      <c r="K1087" s="89" t="s">
        <v>1938</v>
      </c>
      <c r="L1087" s="95">
        <v>15</v>
      </c>
      <c r="M1087" s="95">
        <v>0</v>
      </c>
      <c r="N1087" s="289">
        <v>3.7151999999999998</v>
      </c>
      <c r="O1087" s="95"/>
      <c r="P1087" s="289"/>
      <c r="Q1087" s="95"/>
      <c r="R1087" s="289"/>
      <c r="S1087" s="96"/>
      <c r="T1087" s="95"/>
      <c r="U1087" s="181"/>
      <c r="V1087" s="201" t="s">
        <v>4787</v>
      </c>
      <c r="W1087" s="130">
        <v>4</v>
      </c>
      <c r="X1087" s="93"/>
      <c r="Y1087" s="168" t="s">
        <v>4789</v>
      </c>
      <c r="Z1087" s="168" t="s">
        <v>4854</v>
      </c>
      <c r="AA1087" s="202" t="s">
        <v>4789</v>
      </c>
    </row>
    <row r="1088" spans="1:27" ht="24" x14ac:dyDescent="0.3">
      <c r="A1088" s="91">
        <v>40403548</v>
      </c>
      <c r="B1088" s="93" t="s">
        <v>1940</v>
      </c>
      <c r="C1088" s="289">
        <v>6.1920000000000002</v>
      </c>
      <c r="D1088" s="94" t="s">
        <v>419</v>
      </c>
      <c r="E1088" s="94">
        <v>1.41</v>
      </c>
      <c r="F1088" s="95"/>
      <c r="G1088" s="95"/>
      <c r="H1088" s="95"/>
      <c r="I1088" s="96"/>
      <c r="J1088" s="95">
        <v>27040682</v>
      </c>
      <c r="K1088" s="89" t="s">
        <v>1941</v>
      </c>
      <c r="L1088" s="95">
        <v>25</v>
      </c>
      <c r="M1088" s="95">
        <v>0</v>
      </c>
      <c r="N1088" s="289">
        <v>6.1920000000000002</v>
      </c>
      <c r="O1088" s="95"/>
      <c r="P1088" s="289"/>
      <c r="Q1088" s="95"/>
      <c r="R1088" s="289"/>
      <c r="S1088" s="96"/>
      <c r="T1088" s="95"/>
      <c r="U1088" s="181"/>
      <c r="V1088" s="201" t="s">
        <v>4787</v>
      </c>
      <c r="W1088" s="130">
        <v>4</v>
      </c>
      <c r="X1088" s="93"/>
      <c r="Y1088" s="168" t="s">
        <v>4789</v>
      </c>
      <c r="Z1088" s="168" t="s">
        <v>4854</v>
      </c>
      <c r="AA1088" s="202" t="s">
        <v>4789</v>
      </c>
    </row>
    <row r="1089" spans="1:27" ht="24" x14ac:dyDescent="0.3">
      <c r="A1089" s="95">
        <v>40403564</v>
      </c>
      <c r="B1089" s="89" t="s">
        <v>1943</v>
      </c>
      <c r="C1089" s="289">
        <v>3.7151999999999998</v>
      </c>
      <c r="D1089" s="94" t="s">
        <v>419</v>
      </c>
      <c r="E1089" s="94">
        <v>1.19</v>
      </c>
      <c r="F1089" s="95"/>
      <c r="G1089" s="95"/>
      <c r="H1089" s="95"/>
      <c r="I1089" s="96"/>
      <c r="J1089" s="95">
        <v>27040267</v>
      </c>
      <c r="K1089" s="89" t="s">
        <v>1944</v>
      </c>
      <c r="L1089" s="95">
        <v>15</v>
      </c>
      <c r="M1089" s="95">
        <v>0</v>
      </c>
      <c r="N1089" s="289">
        <v>3.7151999999999998</v>
      </c>
      <c r="O1089" s="95"/>
      <c r="P1089" s="289"/>
      <c r="Q1089" s="95"/>
      <c r="R1089" s="289"/>
      <c r="S1089" s="96"/>
      <c r="T1089" s="95"/>
      <c r="U1089" s="181"/>
      <c r="V1089" s="201" t="s">
        <v>4787</v>
      </c>
      <c r="W1089" s="130">
        <v>4</v>
      </c>
      <c r="X1089" s="93"/>
      <c r="Y1089" s="168" t="s">
        <v>4789</v>
      </c>
      <c r="Z1089" s="168" t="s">
        <v>4854</v>
      </c>
      <c r="AA1089" s="202" t="s">
        <v>4789</v>
      </c>
    </row>
    <row r="1090" spans="1:27" ht="24" x14ac:dyDescent="0.3">
      <c r="A1090" s="91">
        <v>40403580</v>
      </c>
      <c r="B1090" s="93" t="s">
        <v>1946</v>
      </c>
      <c r="C1090" s="289">
        <v>3.4675199999999999</v>
      </c>
      <c r="D1090" s="94" t="s">
        <v>419</v>
      </c>
      <c r="E1090" s="94">
        <v>0.91</v>
      </c>
      <c r="F1090" s="95"/>
      <c r="G1090" s="95"/>
      <c r="H1090" s="95"/>
      <c r="I1090" s="96"/>
      <c r="J1090" s="95">
        <v>27040283</v>
      </c>
      <c r="K1090" s="89" t="s">
        <v>1947</v>
      </c>
      <c r="L1090" s="95">
        <v>14</v>
      </c>
      <c r="M1090" s="95">
        <v>0</v>
      </c>
      <c r="N1090" s="289">
        <v>3.4675199999999999</v>
      </c>
      <c r="O1090" s="95"/>
      <c r="P1090" s="289"/>
      <c r="Q1090" s="95"/>
      <c r="R1090" s="289"/>
      <c r="S1090" s="96"/>
      <c r="T1090" s="95"/>
      <c r="U1090" s="181"/>
      <c r="V1090" s="201" t="s">
        <v>4787</v>
      </c>
      <c r="W1090" s="130">
        <v>4</v>
      </c>
      <c r="X1090" s="93"/>
      <c r="Y1090" s="168" t="s">
        <v>4789</v>
      </c>
      <c r="Z1090" s="168" t="s">
        <v>4854</v>
      </c>
      <c r="AA1090" s="202" t="s">
        <v>4789</v>
      </c>
    </row>
    <row r="1091" spans="1:27" ht="24" x14ac:dyDescent="0.3">
      <c r="A1091" s="95">
        <v>40403602</v>
      </c>
      <c r="B1091" s="89" t="s">
        <v>1949</v>
      </c>
      <c r="C1091" s="289">
        <v>1.2383999999999999</v>
      </c>
      <c r="D1091" s="94" t="s">
        <v>419</v>
      </c>
      <c r="E1091" s="94">
        <v>0.22</v>
      </c>
      <c r="F1091" s="95"/>
      <c r="G1091" s="95"/>
      <c r="H1091" s="95"/>
      <c r="I1091" s="96"/>
      <c r="J1091" s="95">
        <v>27040305</v>
      </c>
      <c r="K1091" s="89" t="s">
        <v>1950</v>
      </c>
      <c r="L1091" s="95">
        <v>5</v>
      </c>
      <c r="M1091" s="95">
        <v>0</v>
      </c>
      <c r="N1091" s="289">
        <v>1.2383999999999999</v>
      </c>
      <c r="O1091" s="95"/>
      <c r="P1091" s="289"/>
      <c r="Q1091" s="95"/>
      <c r="R1091" s="289"/>
      <c r="S1091" s="96"/>
      <c r="T1091" s="95"/>
      <c r="U1091" s="181"/>
      <c r="V1091" s="201" t="s">
        <v>4787</v>
      </c>
      <c r="W1091" s="130">
        <v>4</v>
      </c>
      <c r="X1091" s="93"/>
      <c r="Y1091" s="168" t="s">
        <v>4789</v>
      </c>
      <c r="Z1091" s="168" t="s">
        <v>4854</v>
      </c>
      <c r="AA1091" s="202" t="s">
        <v>4789</v>
      </c>
    </row>
    <row r="1092" spans="1:27" ht="24" x14ac:dyDescent="0.3">
      <c r="A1092" s="91">
        <v>40403629</v>
      </c>
      <c r="B1092" s="93" t="s">
        <v>1952</v>
      </c>
      <c r="C1092" s="289">
        <v>2.7244800000000002</v>
      </c>
      <c r="D1092" s="94" t="s">
        <v>419</v>
      </c>
      <c r="E1092" s="94">
        <v>0.7</v>
      </c>
      <c r="F1092" s="95"/>
      <c r="G1092" s="95"/>
      <c r="H1092" s="95"/>
      <c r="I1092" s="96"/>
      <c r="J1092" s="95">
        <v>27040062</v>
      </c>
      <c r="K1092" s="89" t="s">
        <v>1953</v>
      </c>
      <c r="L1092" s="95">
        <v>11</v>
      </c>
      <c r="M1092" s="95">
        <v>0</v>
      </c>
      <c r="N1092" s="289">
        <v>2.7244800000000002</v>
      </c>
      <c r="O1092" s="95"/>
      <c r="P1092" s="289"/>
      <c r="Q1092" s="95"/>
      <c r="R1092" s="289"/>
      <c r="S1092" s="96"/>
      <c r="T1092" s="95"/>
      <c r="U1092" s="181"/>
      <c r="V1092" s="201" t="s">
        <v>4787</v>
      </c>
      <c r="W1092" s="130">
        <v>4</v>
      </c>
      <c r="X1092" s="93"/>
      <c r="Y1092" s="168" t="s">
        <v>4789</v>
      </c>
      <c r="Z1092" s="168" t="s">
        <v>4854</v>
      </c>
      <c r="AA1092" s="202" t="s">
        <v>4789</v>
      </c>
    </row>
    <row r="1093" spans="1:27" ht="24" x14ac:dyDescent="0.3">
      <c r="A1093" s="95">
        <v>40403645</v>
      </c>
      <c r="B1093" s="89" t="s">
        <v>1955</v>
      </c>
      <c r="C1093" s="289">
        <v>3.7151999999999998</v>
      </c>
      <c r="D1093" s="94" t="s">
        <v>419</v>
      </c>
      <c r="E1093" s="94">
        <v>1.07</v>
      </c>
      <c r="F1093" s="95"/>
      <c r="G1093" s="95"/>
      <c r="H1093" s="95"/>
      <c r="I1093" s="96"/>
      <c r="J1093" s="95">
        <v>27040089</v>
      </c>
      <c r="K1093" s="89" t="s">
        <v>1956</v>
      </c>
      <c r="L1093" s="95">
        <v>15</v>
      </c>
      <c r="M1093" s="95">
        <v>0</v>
      </c>
      <c r="N1093" s="289">
        <v>3.7151999999999998</v>
      </c>
      <c r="O1093" s="95"/>
      <c r="P1093" s="289"/>
      <c r="Q1093" s="95"/>
      <c r="R1093" s="289"/>
      <c r="S1093" s="96"/>
      <c r="T1093" s="95"/>
      <c r="U1093" s="181"/>
      <c r="V1093" s="201" t="s">
        <v>4787</v>
      </c>
      <c r="W1093" s="130">
        <v>4</v>
      </c>
      <c r="X1093" s="93"/>
      <c r="Y1093" s="168" t="s">
        <v>4789</v>
      </c>
      <c r="Z1093" s="168" t="s">
        <v>4854</v>
      </c>
      <c r="AA1093" s="202" t="s">
        <v>4789</v>
      </c>
    </row>
    <row r="1094" spans="1:27" ht="24" x14ac:dyDescent="0.3">
      <c r="A1094" s="91">
        <v>40403661</v>
      </c>
      <c r="B1094" s="93" t="s">
        <v>1958</v>
      </c>
      <c r="C1094" s="289">
        <v>6.1920000000000002</v>
      </c>
      <c r="D1094" s="94" t="s">
        <v>419</v>
      </c>
      <c r="E1094" s="94">
        <v>1.26</v>
      </c>
      <c r="F1094" s="95"/>
      <c r="G1094" s="95"/>
      <c r="H1094" s="95"/>
      <c r="I1094" s="96"/>
      <c r="J1094" s="95">
        <v>27040046</v>
      </c>
      <c r="K1094" s="89" t="s">
        <v>1959</v>
      </c>
      <c r="L1094" s="95">
        <v>25</v>
      </c>
      <c r="M1094" s="95">
        <v>0</v>
      </c>
      <c r="N1094" s="289">
        <v>6.1920000000000002</v>
      </c>
      <c r="O1094" s="95"/>
      <c r="P1094" s="289"/>
      <c r="Q1094" s="95"/>
      <c r="R1094" s="289"/>
      <c r="S1094" s="96"/>
      <c r="T1094" s="95"/>
      <c r="U1094" s="181"/>
      <c r="V1094" s="201" t="s">
        <v>4787</v>
      </c>
      <c r="W1094" s="130">
        <v>4</v>
      </c>
      <c r="X1094" s="93"/>
      <c r="Y1094" s="168" t="s">
        <v>4789</v>
      </c>
      <c r="Z1094" s="168" t="s">
        <v>4854</v>
      </c>
      <c r="AA1094" s="202" t="s">
        <v>4789</v>
      </c>
    </row>
    <row r="1095" spans="1:27" x14ac:dyDescent="0.3">
      <c r="A1095" s="95">
        <v>40403688</v>
      </c>
      <c r="B1095" s="89" t="s">
        <v>1961</v>
      </c>
      <c r="C1095" s="289">
        <v>4.9535999999999998</v>
      </c>
      <c r="D1095" s="94" t="s">
        <v>419</v>
      </c>
      <c r="E1095" s="94">
        <v>0.8</v>
      </c>
      <c r="F1095" s="95"/>
      <c r="G1095" s="95"/>
      <c r="H1095" s="95"/>
      <c r="I1095" s="96"/>
      <c r="J1095" s="95">
        <v>27040364</v>
      </c>
      <c r="K1095" s="89" t="s">
        <v>1962</v>
      </c>
      <c r="L1095" s="95">
        <v>20</v>
      </c>
      <c r="M1095" s="95">
        <v>0</v>
      </c>
      <c r="N1095" s="289">
        <v>4.9535999999999998</v>
      </c>
      <c r="O1095" s="95"/>
      <c r="P1095" s="289"/>
      <c r="Q1095" s="95"/>
      <c r="R1095" s="289"/>
      <c r="S1095" s="96"/>
      <c r="T1095" s="95"/>
      <c r="U1095" s="181"/>
      <c r="V1095" s="201" t="s">
        <v>4787</v>
      </c>
      <c r="W1095" s="130">
        <v>1</v>
      </c>
      <c r="X1095" s="93"/>
      <c r="Y1095" s="168" t="s">
        <v>4789</v>
      </c>
      <c r="Z1095" s="168" t="s">
        <v>4854</v>
      </c>
      <c r="AA1095" s="202" t="s">
        <v>4789</v>
      </c>
    </row>
    <row r="1096" spans="1:27" x14ac:dyDescent="0.3">
      <c r="A1096" s="278">
        <v>40403696</v>
      </c>
      <c r="B1096" s="279" t="s">
        <v>1963</v>
      </c>
      <c r="C1096" s="289">
        <v>6.1920000000000002</v>
      </c>
      <c r="D1096" s="94" t="s">
        <v>419</v>
      </c>
      <c r="E1096" s="94">
        <v>0.53</v>
      </c>
      <c r="F1096" s="95"/>
      <c r="G1096" s="95"/>
      <c r="H1096" s="95"/>
      <c r="I1096" s="96"/>
      <c r="J1096" s="95">
        <v>27040704</v>
      </c>
      <c r="K1096" s="89" t="s">
        <v>1964</v>
      </c>
      <c r="L1096" s="95">
        <v>25</v>
      </c>
      <c r="M1096" s="95">
        <v>0</v>
      </c>
      <c r="N1096" s="289">
        <v>6.1920000000000002</v>
      </c>
      <c r="O1096" s="95"/>
      <c r="P1096" s="289"/>
      <c r="Q1096" s="95"/>
      <c r="R1096" s="289"/>
      <c r="S1096" s="96"/>
      <c r="T1096" s="95"/>
      <c r="U1096" s="181"/>
      <c r="V1096" s="201" t="s">
        <v>75</v>
      </c>
      <c r="W1096" s="130"/>
      <c r="X1096" s="93" t="s">
        <v>200</v>
      </c>
      <c r="Y1096" s="168" t="s">
        <v>6133</v>
      </c>
      <c r="Z1096" s="168" t="s">
        <v>6130</v>
      </c>
      <c r="AA1096" s="202" t="s">
        <v>6131</v>
      </c>
    </row>
    <row r="1097" spans="1:27" ht="24" x14ac:dyDescent="0.3">
      <c r="A1097" s="91">
        <v>40403700</v>
      </c>
      <c r="B1097" s="93" t="s">
        <v>1965</v>
      </c>
      <c r="C1097" s="289">
        <v>30.96</v>
      </c>
      <c r="D1097" s="94" t="s">
        <v>419</v>
      </c>
      <c r="E1097" s="94">
        <v>3.47</v>
      </c>
      <c r="F1097" s="95"/>
      <c r="G1097" s="95"/>
      <c r="H1097" s="95"/>
      <c r="I1097" s="96"/>
      <c r="J1097" s="95">
        <v>27040712</v>
      </c>
      <c r="K1097" s="89" t="s">
        <v>1966</v>
      </c>
      <c r="L1097" s="95">
        <v>125</v>
      </c>
      <c r="M1097" s="95">
        <v>0</v>
      </c>
      <c r="N1097" s="289">
        <v>30.96</v>
      </c>
      <c r="O1097" s="95"/>
      <c r="P1097" s="289"/>
      <c r="Q1097" s="95"/>
      <c r="R1097" s="289"/>
      <c r="S1097" s="96"/>
      <c r="T1097" s="95"/>
      <c r="U1097" s="181"/>
      <c r="V1097" s="201" t="s">
        <v>75</v>
      </c>
      <c r="W1097" s="130"/>
      <c r="X1097" s="93" t="s">
        <v>200</v>
      </c>
      <c r="Y1097" s="168" t="s">
        <v>6133</v>
      </c>
      <c r="Z1097" s="168" t="s">
        <v>6130</v>
      </c>
      <c r="AA1097" s="202" t="s">
        <v>6131</v>
      </c>
    </row>
    <row r="1098" spans="1:27" ht="24" x14ac:dyDescent="0.3">
      <c r="A1098" s="91">
        <v>40403718</v>
      </c>
      <c r="B1098" s="93" t="s">
        <v>1967</v>
      </c>
      <c r="C1098" s="289">
        <v>46.563839999999999</v>
      </c>
      <c r="D1098" s="94" t="s">
        <v>419</v>
      </c>
      <c r="E1098" s="94">
        <v>3.47</v>
      </c>
      <c r="F1098" s="95"/>
      <c r="G1098" s="95"/>
      <c r="H1098" s="95"/>
      <c r="I1098" s="96"/>
      <c r="J1098" s="95">
        <v>27040739</v>
      </c>
      <c r="K1098" s="89" t="s">
        <v>1968</v>
      </c>
      <c r="L1098" s="95">
        <v>188</v>
      </c>
      <c r="M1098" s="95">
        <v>0</v>
      </c>
      <c r="N1098" s="289">
        <v>46.563839999999999</v>
      </c>
      <c r="O1098" s="95"/>
      <c r="P1098" s="289"/>
      <c r="Q1098" s="95"/>
      <c r="R1098" s="289"/>
      <c r="S1098" s="96"/>
      <c r="T1098" s="95"/>
      <c r="U1098" s="181"/>
      <c r="V1098" s="201" t="s">
        <v>75</v>
      </c>
      <c r="W1098" s="130"/>
      <c r="X1098" s="93" t="s">
        <v>200</v>
      </c>
      <c r="Y1098" s="168" t="s">
        <v>6133</v>
      </c>
      <c r="Z1098" s="168" t="s">
        <v>6130</v>
      </c>
      <c r="AA1098" s="202" t="s">
        <v>6131</v>
      </c>
    </row>
    <row r="1099" spans="1:27" ht="36" x14ac:dyDescent="0.3">
      <c r="A1099" s="95">
        <v>40403726</v>
      </c>
      <c r="B1099" s="89" t="s">
        <v>1969</v>
      </c>
      <c r="C1099" s="289">
        <v>206.31744</v>
      </c>
      <c r="D1099" s="94" t="s">
        <v>419</v>
      </c>
      <c r="E1099" s="94">
        <v>48.4</v>
      </c>
      <c r="F1099" s="95"/>
      <c r="G1099" s="95"/>
      <c r="H1099" s="95"/>
      <c r="I1099" s="96"/>
      <c r="J1099" s="95">
        <v>27041042</v>
      </c>
      <c r="K1099" s="89" t="s">
        <v>1970</v>
      </c>
      <c r="L1099" s="95">
        <v>833</v>
      </c>
      <c r="M1099" s="95">
        <v>0</v>
      </c>
      <c r="N1099" s="289">
        <v>206.31744</v>
      </c>
      <c r="O1099" s="95"/>
      <c r="P1099" s="289"/>
      <c r="Q1099" s="95"/>
      <c r="R1099" s="289"/>
      <c r="S1099" s="96"/>
      <c r="T1099" s="95"/>
      <c r="U1099" s="181"/>
      <c r="V1099" s="201" t="s">
        <v>75</v>
      </c>
      <c r="W1099" s="130"/>
      <c r="X1099" s="93" t="s">
        <v>83</v>
      </c>
      <c r="Y1099" s="168" t="s">
        <v>6124</v>
      </c>
      <c r="Z1099" s="168" t="s">
        <v>6125</v>
      </c>
      <c r="AA1099" s="202" t="s">
        <v>6126</v>
      </c>
    </row>
    <row r="1100" spans="1:27" ht="24" x14ac:dyDescent="0.3">
      <c r="A1100" s="278">
        <v>40403734</v>
      </c>
      <c r="B1100" s="279" t="s">
        <v>1971</v>
      </c>
      <c r="C1100" s="289">
        <v>330.15744000000001</v>
      </c>
      <c r="D1100" s="94" t="s">
        <v>419</v>
      </c>
      <c r="E1100" s="94">
        <v>22.9</v>
      </c>
      <c r="F1100" s="95"/>
      <c r="G1100" s="95"/>
      <c r="H1100" s="95"/>
      <c r="I1100" s="96"/>
      <c r="J1100" s="95">
        <v>27040844</v>
      </c>
      <c r="K1100" s="89" t="s">
        <v>1972</v>
      </c>
      <c r="L1100" s="95">
        <v>1333.33</v>
      </c>
      <c r="M1100" s="95"/>
      <c r="N1100" s="289">
        <v>330.15744000000001</v>
      </c>
      <c r="O1100" s="95" t="s">
        <v>59</v>
      </c>
      <c r="P1100" s="289" t="s">
        <v>59</v>
      </c>
      <c r="Q1100" s="95" t="s">
        <v>59</v>
      </c>
      <c r="R1100" s="289" t="s">
        <v>59</v>
      </c>
      <c r="S1100" s="96"/>
      <c r="T1100" s="95"/>
      <c r="U1100" s="181"/>
      <c r="V1100" s="201" t="s">
        <v>75</v>
      </c>
      <c r="W1100" s="130"/>
      <c r="X1100" s="93" t="s">
        <v>83</v>
      </c>
      <c r="Y1100" s="168" t="s">
        <v>6124</v>
      </c>
      <c r="Z1100" s="168" t="s">
        <v>6125</v>
      </c>
      <c r="AA1100" s="202" t="s">
        <v>6126</v>
      </c>
    </row>
    <row r="1101" spans="1:27" ht="24" x14ac:dyDescent="0.3">
      <c r="A1101" s="91">
        <v>40403742</v>
      </c>
      <c r="B1101" s="93" t="s">
        <v>1973</v>
      </c>
      <c r="C1101" s="289">
        <v>51.517440000000001</v>
      </c>
      <c r="D1101" s="94" t="s">
        <v>419</v>
      </c>
      <c r="E1101" s="94">
        <v>7.14</v>
      </c>
      <c r="F1101" s="95"/>
      <c r="G1101" s="95"/>
      <c r="H1101" s="95"/>
      <c r="I1101" s="96"/>
      <c r="J1101" s="95">
        <v>27041069</v>
      </c>
      <c r="K1101" s="89" t="s">
        <v>1974</v>
      </c>
      <c r="L1101" s="95">
        <v>208</v>
      </c>
      <c r="M1101" s="95">
        <v>0</v>
      </c>
      <c r="N1101" s="289">
        <v>51.517440000000001</v>
      </c>
      <c r="O1101" s="95"/>
      <c r="P1101" s="289"/>
      <c r="Q1101" s="95"/>
      <c r="R1101" s="289"/>
      <c r="S1101" s="96"/>
      <c r="T1101" s="95"/>
      <c r="U1101" s="181"/>
      <c r="V1101" s="201" t="s">
        <v>75</v>
      </c>
      <c r="W1101" s="130"/>
      <c r="X1101" s="93" t="s">
        <v>83</v>
      </c>
      <c r="Y1101" s="168" t="s">
        <v>6124</v>
      </c>
      <c r="Z1101" s="168" t="s">
        <v>6125</v>
      </c>
      <c r="AA1101" s="202" t="s">
        <v>6126</v>
      </c>
    </row>
    <row r="1102" spans="1:27" ht="36" x14ac:dyDescent="0.3">
      <c r="A1102" s="91">
        <v>40403750</v>
      </c>
      <c r="B1102" s="93" t="s">
        <v>1975</v>
      </c>
      <c r="C1102" s="289">
        <v>196.16256000000001</v>
      </c>
      <c r="D1102" s="94" t="s">
        <v>419</v>
      </c>
      <c r="E1102" s="94">
        <v>62.4</v>
      </c>
      <c r="F1102" s="95"/>
      <c r="G1102" s="95"/>
      <c r="H1102" s="95"/>
      <c r="I1102" s="96"/>
      <c r="J1102" s="95">
        <v>27040810</v>
      </c>
      <c r="K1102" s="89" t="s">
        <v>1976</v>
      </c>
      <c r="L1102" s="95">
        <v>792</v>
      </c>
      <c r="M1102" s="95">
        <v>0</v>
      </c>
      <c r="N1102" s="289">
        <v>196.16256000000001</v>
      </c>
      <c r="O1102" s="95"/>
      <c r="P1102" s="289"/>
      <c r="Q1102" s="95"/>
      <c r="R1102" s="289"/>
      <c r="S1102" s="96"/>
      <c r="T1102" s="95"/>
      <c r="U1102" s="181"/>
      <c r="V1102" s="201" t="s">
        <v>75</v>
      </c>
      <c r="W1102" s="130"/>
      <c r="X1102" s="93" t="s">
        <v>83</v>
      </c>
      <c r="Y1102" s="168" t="s">
        <v>6132</v>
      </c>
      <c r="Z1102" s="168" t="s">
        <v>6125</v>
      </c>
      <c r="AA1102" s="202" t="s">
        <v>6126</v>
      </c>
    </row>
    <row r="1103" spans="1:27" ht="36" x14ac:dyDescent="0.3">
      <c r="A1103" s="95">
        <v>40403769</v>
      </c>
      <c r="B1103" s="89" t="s">
        <v>1977</v>
      </c>
      <c r="C1103" s="289">
        <v>196.16256000000001</v>
      </c>
      <c r="D1103" s="94" t="s">
        <v>419</v>
      </c>
      <c r="E1103" s="94">
        <v>28.8</v>
      </c>
      <c r="F1103" s="95"/>
      <c r="G1103" s="95"/>
      <c r="H1103" s="95"/>
      <c r="I1103" s="96"/>
      <c r="J1103" s="95">
        <v>27040801</v>
      </c>
      <c r="K1103" s="89" t="s">
        <v>1978</v>
      </c>
      <c r="L1103" s="95">
        <v>792</v>
      </c>
      <c r="M1103" s="95">
        <v>0</v>
      </c>
      <c r="N1103" s="289">
        <v>196.16256000000001</v>
      </c>
      <c r="O1103" s="95"/>
      <c r="P1103" s="289"/>
      <c r="Q1103" s="95"/>
      <c r="R1103" s="289"/>
      <c r="S1103" s="96"/>
      <c r="T1103" s="95"/>
      <c r="U1103" s="181"/>
      <c r="V1103" s="201" t="s">
        <v>75</v>
      </c>
      <c r="W1103" s="130"/>
      <c r="X1103" s="93" t="s">
        <v>83</v>
      </c>
      <c r="Y1103" s="168" t="s">
        <v>6124</v>
      </c>
      <c r="Z1103" s="168" t="s">
        <v>6125</v>
      </c>
      <c r="AA1103" s="202" t="s">
        <v>6126</v>
      </c>
    </row>
    <row r="1104" spans="1:27" ht="36" x14ac:dyDescent="0.3">
      <c r="A1104" s="278">
        <v>40403777</v>
      </c>
      <c r="B1104" s="279" t="s">
        <v>1979</v>
      </c>
      <c r="C1104" s="289">
        <v>326.964</v>
      </c>
      <c r="D1104" s="94" t="s">
        <v>419</v>
      </c>
      <c r="E1104" s="94">
        <v>35.47</v>
      </c>
      <c r="F1104" s="95"/>
      <c r="G1104" s="95"/>
      <c r="H1104" s="95"/>
      <c r="I1104" s="96"/>
      <c r="J1104" s="95">
        <v>40403777</v>
      </c>
      <c r="K1104" s="89" t="s">
        <v>1980</v>
      </c>
      <c r="L1104" s="95">
        <f>SUM(O1104,Q1104)</f>
        <v>1362.3500000000001</v>
      </c>
      <c r="M1104" s="95">
        <v>0</v>
      </c>
      <c r="N1104" s="289">
        <v>326.964</v>
      </c>
      <c r="O1104" s="95">
        <v>2.67</v>
      </c>
      <c r="P1104" s="289">
        <v>0.64079999999999993</v>
      </c>
      <c r="Q1104" s="95">
        <v>1359.68</v>
      </c>
      <c r="R1104" s="289">
        <v>326.32319999999999</v>
      </c>
      <c r="S1104" s="96"/>
      <c r="T1104" s="95"/>
      <c r="U1104" s="181">
        <v>0</v>
      </c>
      <c r="V1104" s="201" t="s">
        <v>75</v>
      </c>
      <c r="W1104" s="130"/>
      <c r="X1104" s="93" t="s">
        <v>83</v>
      </c>
      <c r="Y1104" s="168" t="s">
        <v>6132</v>
      </c>
      <c r="Z1104" s="168" t="s">
        <v>6125</v>
      </c>
      <c r="AA1104" s="202" t="s">
        <v>6126</v>
      </c>
    </row>
    <row r="1105" spans="1:27" s="116" customFormat="1" ht="36" x14ac:dyDescent="0.3">
      <c r="A1105" s="91">
        <v>40403785</v>
      </c>
      <c r="B1105" s="93" t="s">
        <v>1981</v>
      </c>
      <c r="C1105" s="289">
        <v>206.31744</v>
      </c>
      <c r="D1105" s="94" t="s">
        <v>419</v>
      </c>
      <c r="E1105" s="94">
        <v>11.41</v>
      </c>
      <c r="F1105" s="95"/>
      <c r="G1105" s="95"/>
      <c r="H1105" s="95"/>
      <c r="I1105" s="96"/>
      <c r="J1105" s="95">
        <v>27040798</v>
      </c>
      <c r="K1105" s="89" t="s">
        <v>1982</v>
      </c>
      <c r="L1105" s="95">
        <v>833</v>
      </c>
      <c r="M1105" s="95">
        <v>0</v>
      </c>
      <c r="N1105" s="289">
        <v>206.31744</v>
      </c>
      <c r="O1105" s="95"/>
      <c r="P1105" s="289"/>
      <c r="Q1105" s="95"/>
      <c r="R1105" s="289"/>
      <c r="S1105" s="96"/>
      <c r="T1105" s="95"/>
      <c r="U1105" s="181"/>
      <c r="V1105" s="201" t="s">
        <v>75</v>
      </c>
      <c r="W1105" s="130"/>
      <c r="X1105" s="93" t="s">
        <v>83</v>
      </c>
      <c r="Y1105" s="168" t="s">
        <v>6124</v>
      </c>
      <c r="Z1105" s="168" t="s">
        <v>6125</v>
      </c>
      <c r="AA1105" s="202" t="s">
        <v>6126</v>
      </c>
    </row>
    <row r="1106" spans="1:27" ht="24" x14ac:dyDescent="0.3">
      <c r="A1106" s="91">
        <v>40403793</v>
      </c>
      <c r="B1106" s="93" t="s">
        <v>1983</v>
      </c>
      <c r="C1106" s="289">
        <v>41.362560000000002</v>
      </c>
      <c r="D1106" s="94" t="s">
        <v>419</v>
      </c>
      <c r="E1106" s="94">
        <v>3.8</v>
      </c>
      <c r="F1106" s="95"/>
      <c r="G1106" s="95"/>
      <c r="H1106" s="95"/>
      <c r="I1106" s="96"/>
      <c r="J1106" s="95">
        <v>27040780</v>
      </c>
      <c r="K1106" s="89" t="s">
        <v>1984</v>
      </c>
      <c r="L1106" s="95">
        <v>167</v>
      </c>
      <c r="M1106" s="95">
        <v>0</v>
      </c>
      <c r="N1106" s="289">
        <v>41.362560000000002</v>
      </c>
      <c r="O1106" s="95"/>
      <c r="P1106" s="289"/>
      <c r="Q1106" s="95"/>
      <c r="R1106" s="289"/>
      <c r="S1106" s="96"/>
      <c r="T1106" s="95"/>
      <c r="U1106" s="181"/>
      <c r="V1106" s="201" t="s">
        <v>75</v>
      </c>
      <c r="W1106" s="130"/>
      <c r="X1106" s="93" t="s">
        <v>83</v>
      </c>
      <c r="Y1106" s="168" t="s">
        <v>6124</v>
      </c>
      <c r="Z1106" s="168" t="s">
        <v>6125</v>
      </c>
      <c r="AA1106" s="202" t="s">
        <v>6126</v>
      </c>
    </row>
    <row r="1107" spans="1:27" s="116" customFormat="1" ht="36" x14ac:dyDescent="0.3">
      <c r="A1107" s="91">
        <v>40403807</v>
      </c>
      <c r="B1107" s="93" t="s">
        <v>1985</v>
      </c>
      <c r="C1107" s="288">
        <v>206.31744</v>
      </c>
      <c r="D1107" s="90" t="s">
        <v>419</v>
      </c>
      <c r="E1107" s="90">
        <v>20</v>
      </c>
      <c r="F1107" s="91"/>
      <c r="G1107" s="91"/>
      <c r="H1107" s="91"/>
      <c r="I1107" s="92"/>
      <c r="J1107" s="91">
        <v>27041050</v>
      </c>
      <c r="K1107" s="93" t="s">
        <v>1986</v>
      </c>
      <c r="L1107" s="91">
        <v>833</v>
      </c>
      <c r="M1107" s="91">
        <v>0</v>
      </c>
      <c r="N1107" s="288">
        <v>206.31744</v>
      </c>
      <c r="O1107" s="91"/>
      <c r="P1107" s="288"/>
      <c r="Q1107" s="91"/>
      <c r="R1107" s="288"/>
      <c r="S1107" s="92"/>
      <c r="T1107" s="91"/>
      <c r="U1107" s="180"/>
      <c r="V1107" s="201" t="s">
        <v>75</v>
      </c>
      <c r="W1107" s="130"/>
      <c r="X1107" s="93" t="s">
        <v>83</v>
      </c>
      <c r="Y1107" s="168" t="s">
        <v>6124</v>
      </c>
      <c r="Z1107" s="168" t="s">
        <v>6125</v>
      </c>
      <c r="AA1107" s="202" t="s">
        <v>6126</v>
      </c>
    </row>
    <row r="1108" spans="1:27" s="116" customFormat="1" ht="36" x14ac:dyDescent="0.3">
      <c r="A1108" s="185">
        <v>40403815</v>
      </c>
      <c r="B1108" s="186" t="s">
        <v>1987</v>
      </c>
      <c r="C1108" s="288">
        <v>103.28256</v>
      </c>
      <c r="D1108" s="90" t="s">
        <v>419</v>
      </c>
      <c r="E1108" s="90">
        <v>18.88</v>
      </c>
      <c r="F1108" s="91"/>
      <c r="G1108" s="91"/>
      <c r="H1108" s="91"/>
      <c r="I1108" s="92"/>
      <c r="J1108" s="91">
        <v>27041034</v>
      </c>
      <c r="K1108" s="93" t="s">
        <v>1988</v>
      </c>
      <c r="L1108" s="91">
        <v>417</v>
      </c>
      <c r="M1108" s="91">
        <v>0</v>
      </c>
      <c r="N1108" s="288">
        <v>103.28256</v>
      </c>
      <c r="O1108" s="91"/>
      <c r="P1108" s="288"/>
      <c r="Q1108" s="91"/>
      <c r="R1108" s="288"/>
      <c r="S1108" s="92"/>
      <c r="T1108" s="91"/>
      <c r="U1108" s="180"/>
      <c r="V1108" s="201" t="s">
        <v>75</v>
      </c>
      <c r="W1108" s="130"/>
      <c r="X1108" s="93" t="s">
        <v>83</v>
      </c>
      <c r="Y1108" s="168" t="s">
        <v>6124</v>
      </c>
      <c r="Z1108" s="168" t="s">
        <v>6125</v>
      </c>
      <c r="AA1108" s="202" t="s">
        <v>6126</v>
      </c>
    </row>
    <row r="1109" spans="1:27" ht="36" x14ac:dyDescent="0.3">
      <c r="A1109" s="91">
        <v>40403823</v>
      </c>
      <c r="B1109" s="93" t="s">
        <v>1989</v>
      </c>
      <c r="C1109" s="289">
        <v>92.88</v>
      </c>
      <c r="D1109" s="94" t="s">
        <v>419</v>
      </c>
      <c r="E1109" s="94">
        <v>18.88</v>
      </c>
      <c r="F1109" s="95"/>
      <c r="G1109" s="95"/>
      <c r="H1109" s="95"/>
      <c r="I1109" s="96"/>
      <c r="J1109" s="95">
        <v>27040747</v>
      </c>
      <c r="K1109" s="89" t="s">
        <v>1990</v>
      </c>
      <c r="L1109" s="95">
        <v>375</v>
      </c>
      <c r="M1109" s="95">
        <v>0</v>
      </c>
      <c r="N1109" s="289">
        <v>92.88</v>
      </c>
      <c r="O1109" s="95"/>
      <c r="P1109" s="289"/>
      <c r="Q1109" s="95"/>
      <c r="R1109" s="289"/>
      <c r="S1109" s="96"/>
      <c r="T1109" s="95"/>
      <c r="U1109" s="181"/>
      <c r="V1109" s="201" t="s">
        <v>75</v>
      </c>
      <c r="W1109" s="130"/>
      <c r="X1109" s="93" t="s">
        <v>83</v>
      </c>
      <c r="Y1109" s="168" t="s">
        <v>6124</v>
      </c>
      <c r="Z1109" s="168" t="s">
        <v>6125</v>
      </c>
      <c r="AA1109" s="202" t="s">
        <v>6126</v>
      </c>
    </row>
    <row r="1110" spans="1:27" ht="48" x14ac:dyDescent="0.3">
      <c r="A1110" s="91">
        <v>40403831</v>
      </c>
      <c r="B1110" s="93" t="s">
        <v>1991</v>
      </c>
      <c r="C1110" s="289">
        <v>144.47917440000001</v>
      </c>
      <c r="D1110" s="94" t="s">
        <v>9</v>
      </c>
      <c r="E1110" s="94">
        <v>0</v>
      </c>
      <c r="F1110" s="95"/>
      <c r="G1110" s="95"/>
      <c r="H1110" s="95"/>
      <c r="I1110" s="96"/>
      <c r="J1110" s="95">
        <v>27040763</v>
      </c>
      <c r="K1110" s="89" t="s">
        <v>1992</v>
      </c>
      <c r="L1110" s="95">
        <v>583.33000000000004</v>
      </c>
      <c r="M1110" s="95">
        <v>0</v>
      </c>
      <c r="N1110" s="289">
        <v>144.47917440000001</v>
      </c>
      <c r="O1110" s="95"/>
      <c r="P1110" s="289"/>
      <c r="Q1110" s="95"/>
      <c r="R1110" s="289"/>
      <c r="S1110" s="96"/>
      <c r="T1110" s="95"/>
      <c r="U1110" s="181"/>
      <c r="V1110" s="201" t="s">
        <v>75</v>
      </c>
      <c r="W1110" s="130"/>
      <c r="X1110" s="93" t="s">
        <v>83</v>
      </c>
      <c r="Y1110" s="168" t="s">
        <v>6124</v>
      </c>
      <c r="Z1110" s="168" t="s">
        <v>6125</v>
      </c>
      <c r="AA1110" s="202" t="s">
        <v>6126</v>
      </c>
    </row>
    <row r="1111" spans="1:27" x14ac:dyDescent="0.3">
      <c r="A1111" s="95">
        <v>40403866</v>
      </c>
      <c r="B1111" s="89" t="s">
        <v>1993</v>
      </c>
      <c r="C1111" s="288">
        <v>128</v>
      </c>
      <c r="D1111" s="90" t="s">
        <v>34</v>
      </c>
      <c r="E1111" s="90">
        <v>0</v>
      </c>
      <c r="F1111" s="91"/>
      <c r="G1111" s="91"/>
      <c r="H1111" s="91"/>
      <c r="I1111" s="92"/>
      <c r="J1111" s="91">
        <v>40403866</v>
      </c>
      <c r="K1111" s="93" t="s">
        <v>1993</v>
      </c>
      <c r="L1111" s="91">
        <v>533</v>
      </c>
      <c r="M1111" s="91">
        <v>0</v>
      </c>
      <c r="N1111" s="288">
        <v>128</v>
      </c>
      <c r="O1111" s="91"/>
      <c r="P1111" s="288"/>
      <c r="Q1111" s="91"/>
      <c r="R1111" s="288"/>
      <c r="S1111" s="92"/>
      <c r="T1111" s="91"/>
      <c r="U1111" s="180">
        <v>0</v>
      </c>
      <c r="V1111" s="201" t="s">
        <v>4858</v>
      </c>
      <c r="W1111" s="130">
        <v>1</v>
      </c>
      <c r="X1111" s="93"/>
      <c r="Y1111" s="168" t="s">
        <v>4845</v>
      </c>
      <c r="Z1111" s="168" t="s">
        <v>4854</v>
      </c>
      <c r="AA1111" s="202" t="s">
        <v>4845</v>
      </c>
    </row>
    <row r="1112" spans="1:27" ht="24" x14ac:dyDescent="0.3">
      <c r="A1112" s="185">
        <v>40403890</v>
      </c>
      <c r="B1112" s="186" t="s">
        <v>3407</v>
      </c>
      <c r="C1112" s="288">
        <v>28</v>
      </c>
      <c r="D1112" s="90" t="s">
        <v>419</v>
      </c>
      <c r="E1112" s="90">
        <v>11.87</v>
      </c>
      <c r="F1112" s="91"/>
      <c r="G1112" s="91"/>
      <c r="H1112" s="91"/>
      <c r="I1112" s="92"/>
      <c r="J1112" s="91">
        <v>40403890</v>
      </c>
      <c r="K1112" s="93" t="s">
        <v>3407</v>
      </c>
      <c r="L1112" s="91">
        <v>117</v>
      </c>
      <c r="M1112" s="91">
        <v>0</v>
      </c>
      <c r="N1112" s="288">
        <v>28</v>
      </c>
      <c r="O1112" s="91"/>
      <c r="P1112" s="288"/>
      <c r="Q1112" s="91"/>
      <c r="R1112" s="288"/>
      <c r="S1112" s="92"/>
      <c r="T1112" s="91"/>
      <c r="U1112" s="180"/>
      <c r="V1112" s="201" t="s">
        <v>4787</v>
      </c>
      <c r="W1112" s="130">
        <v>4</v>
      </c>
      <c r="X1112" s="93"/>
      <c r="Y1112" s="168" t="s">
        <v>4789</v>
      </c>
      <c r="Z1112" s="168" t="s">
        <v>4854</v>
      </c>
      <c r="AA1112" s="202" t="s">
        <v>4789</v>
      </c>
    </row>
    <row r="1113" spans="1:27" s="116" customFormat="1" ht="24" x14ac:dyDescent="0.3">
      <c r="A1113" s="91">
        <v>40403912</v>
      </c>
      <c r="B1113" s="93" t="s">
        <v>1994</v>
      </c>
      <c r="C1113" s="289">
        <v>4236.72</v>
      </c>
      <c r="D1113" s="94" t="s">
        <v>21</v>
      </c>
      <c r="E1113" s="94">
        <v>456.16</v>
      </c>
      <c r="F1113" s="95"/>
      <c r="G1113" s="95"/>
      <c r="H1113" s="95"/>
      <c r="I1113" s="96"/>
      <c r="J1113" s="95">
        <v>40403912</v>
      </c>
      <c r="K1113" s="89" t="s">
        <v>1995</v>
      </c>
      <c r="L1113" s="95">
        <v>17653</v>
      </c>
      <c r="M1113" s="95">
        <v>0</v>
      </c>
      <c r="N1113" s="289">
        <v>4236.72</v>
      </c>
      <c r="O1113" s="95">
        <v>167</v>
      </c>
      <c r="P1113" s="289">
        <v>40.08</v>
      </c>
      <c r="Q1113" s="95">
        <v>17486</v>
      </c>
      <c r="R1113" s="289">
        <v>4196.6400000000003</v>
      </c>
      <c r="S1113" s="96"/>
      <c r="T1113" s="95"/>
      <c r="U1113" s="181">
        <v>0</v>
      </c>
      <c r="V1113" s="201" t="s">
        <v>75</v>
      </c>
      <c r="W1113" s="130"/>
      <c r="X1113" s="93" t="s">
        <v>83</v>
      </c>
      <c r="Y1113" s="168" t="s">
        <v>6124</v>
      </c>
      <c r="Z1113" s="168" t="s">
        <v>6125</v>
      </c>
      <c r="AA1113" s="202" t="s">
        <v>6126</v>
      </c>
    </row>
    <row r="1114" spans="1:27" ht="24" x14ac:dyDescent="0.3">
      <c r="A1114" s="95">
        <v>40403920</v>
      </c>
      <c r="B1114" s="89" t="s">
        <v>1996</v>
      </c>
      <c r="C1114" s="289">
        <v>5.76</v>
      </c>
      <c r="D1114" s="94" t="s">
        <v>419</v>
      </c>
      <c r="E1114" s="94">
        <v>0.55800000000000005</v>
      </c>
      <c r="F1114" s="95"/>
      <c r="G1114" s="95"/>
      <c r="H1114" s="95"/>
      <c r="I1114" s="96"/>
      <c r="J1114" s="95">
        <v>40403920</v>
      </c>
      <c r="K1114" s="89" t="s">
        <v>1996</v>
      </c>
      <c r="L1114" s="95">
        <v>24</v>
      </c>
      <c r="M1114" s="95">
        <v>0</v>
      </c>
      <c r="N1114" s="289">
        <v>5.76</v>
      </c>
      <c r="O1114" s="95">
        <v>3</v>
      </c>
      <c r="P1114" s="289">
        <v>0.72</v>
      </c>
      <c r="Q1114" s="95">
        <v>21</v>
      </c>
      <c r="R1114" s="289">
        <v>5.04</v>
      </c>
      <c r="S1114" s="96"/>
      <c r="T1114" s="95"/>
      <c r="U1114" s="181">
        <v>0</v>
      </c>
      <c r="V1114" s="201" t="s">
        <v>75</v>
      </c>
      <c r="W1114" s="130"/>
      <c r="X1114" s="93" t="s">
        <v>1997</v>
      </c>
      <c r="Y1114" s="168" t="s">
        <v>6133</v>
      </c>
      <c r="Z1114" s="168" t="s">
        <v>6130</v>
      </c>
      <c r="AA1114" s="202" t="s">
        <v>6131</v>
      </c>
    </row>
    <row r="1115" spans="1:27" ht="24" x14ac:dyDescent="0.3">
      <c r="A1115" s="278">
        <v>40403939</v>
      </c>
      <c r="B1115" s="279" t="s">
        <v>1998</v>
      </c>
      <c r="C1115" s="289">
        <v>1116.72</v>
      </c>
      <c r="D1115" s="94" t="s">
        <v>37</v>
      </c>
      <c r="E1115" s="94">
        <v>104</v>
      </c>
      <c r="F1115" s="95"/>
      <c r="G1115" s="95"/>
      <c r="H1115" s="95"/>
      <c r="I1115" s="96"/>
      <c r="J1115" s="95">
        <v>40403939</v>
      </c>
      <c r="K1115" s="89" t="s">
        <v>1998</v>
      </c>
      <c r="L1115" s="95">
        <v>4653</v>
      </c>
      <c r="M1115" s="95">
        <v>0</v>
      </c>
      <c r="N1115" s="289">
        <v>1116.72</v>
      </c>
      <c r="O1115" s="95">
        <v>667</v>
      </c>
      <c r="P1115" s="289">
        <v>160.08000000000001</v>
      </c>
      <c r="Q1115" s="95">
        <v>3986</v>
      </c>
      <c r="R1115" s="289">
        <v>956.64</v>
      </c>
      <c r="S1115" s="96"/>
      <c r="T1115" s="95"/>
      <c r="U1115" s="181">
        <v>0</v>
      </c>
      <c r="V1115" s="201" t="s">
        <v>75</v>
      </c>
      <c r="W1115" s="130"/>
      <c r="X1115" s="93" t="s">
        <v>1997</v>
      </c>
      <c r="Y1115" s="168" t="s">
        <v>6133</v>
      </c>
      <c r="Z1115" s="168" t="s">
        <v>6130</v>
      </c>
      <c r="AA1115" s="202" t="s">
        <v>6131</v>
      </c>
    </row>
    <row r="1116" spans="1:27" ht="24" x14ac:dyDescent="0.3">
      <c r="A1116" s="91">
        <v>40403947</v>
      </c>
      <c r="B1116" s="93" t="s">
        <v>1999</v>
      </c>
      <c r="C1116" s="289">
        <v>59.28</v>
      </c>
      <c r="D1116" s="94" t="s">
        <v>12</v>
      </c>
      <c r="E1116" s="94">
        <v>4.3499999999999996</v>
      </c>
      <c r="F1116" s="95"/>
      <c r="G1116" s="95"/>
      <c r="H1116" s="95"/>
      <c r="I1116" s="96"/>
      <c r="J1116" s="95">
        <v>40403947</v>
      </c>
      <c r="K1116" s="89" t="s">
        <v>1999</v>
      </c>
      <c r="L1116" s="95">
        <v>247</v>
      </c>
      <c r="M1116" s="95">
        <v>0</v>
      </c>
      <c r="N1116" s="289">
        <v>59.28</v>
      </c>
      <c r="O1116" s="95">
        <v>80</v>
      </c>
      <c r="P1116" s="289">
        <v>19.2</v>
      </c>
      <c r="Q1116" s="95">
        <v>167</v>
      </c>
      <c r="R1116" s="289">
        <v>40.08</v>
      </c>
      <c r="S1116" s="96"/>
      <c r="T1116" s="95"/>
      <c r="U1116" s="181">
        <v>0</v>
      </c>
      <c r="V1116" s="201" t="s">
        <v>75</v>
      </c>
      <c r="W1116" s="130"/>
      <c r="X1116" s="93" t="s">
        <v>1997</v>
      </c>
      <c r="Y1116" s="168" t="s">
        <v>6133</v>
      </c>
      <c r="Z1116" s="168" t="s">
        <v>6130</v>
      </c>
      <c r="AA1116" s="202" t="s">
        <v>6131</v>
      </c>
    </row>
    <row r="1117" spans="1:27" ht="24" x14ac:dyDescent="0.3">
      <c r="A1117" s="91">
        <v>40403955</v>
      </c>
      <c r="B1117" s="93" t="s">
        <v>2000</v>
      </c>
      <c r="C1117" s="289">
        <v>272.16000000000003</v>
      </c>
      <c r="D1117" s="94" t="s">
        <v>9</v>
      </c>
      <c r="E1117" s="94">
        <v>28.18</v>
      </c>
      <c r="F1117" s="95"/>
      <c r="G1117" s="95"/>
      <c r="H1117" s="95"/>
      <c r="I1117" s="96"/>
      <c r="J1117" s="95">
        <v>40403955</v>
      </c>
      <c r="K1117" s="89" t="s">
        <v>2000</v>
      </c>
      <c r="L1117" s="95">
        <v>1134</v>
      </c>
      <c r="M1117" s="95">
        <v>0</v>
      </c>
      <c r="N1117" s="289">
        <v>272.16000000000003</v>
      </c>
      <c r="O1117" s="95">
        <v>53</v>
      </c>
      <c r="P1117" s="289">
        <v>12.72</v>
      </c>
      <c r="Q1117" s="95">
        <v>1081</v>
      </c>
      <c r="R1117" s="289">
        <v>259.44</v>
      </c>
      <c r="S1117" s="96"/>
      <c r="T1117" s="95"/>
      <c r="U1117" s="181">
        <v>0</v>
      </c>
      <c r="V1117" s="201" t="s">
        <v>75</v>
      </c>
      <c r="W1117" s="130"/>
      <c r="X1117" s="93" t="s">
        <v>1997</v>
      </c>
      <c r="Y1117" s="168" t="s">
        <v>6133</v>
      </c>
      <c r="Z1117" s="168" t="s">
        <v>6130</v>
      </c>
      <c r="AA1117" s="202" t="s">
        <v>6131</v>
      </c>
    </row>
    <row r="1118" spans="1:27" ht="36" x14ac:dyDescent="0.3">
      <c r="A1118" s="95">
        <v>40403963</v>
      </c>
      <c r="B1118" s="89" t="s">
        <v>2001</v>
      </c>
      <c r="C1118" s="289">
        <v>17.28</v>
      </c>
      <c r="D1118" s="94" t="s">
        <v>2002</v>
      </c>
      <c r="E1118" s="94">
        <v>1.73</v>
      </c>
      <c r="F1118" s="95"/>
      <c r="G1118" s="95"/>
      <c r="H1118" s="95"/>
      <c r="I1118" s="96"/>
      <c r="J1118" s="95">
        <v>40403963</v>
      </c>
      <c r="K1118" s="89" t="s">
        <v>2001</v>
      </c>
      <c r="L1118" s="95">
        <v>72</v>
      </c>
      <c r="M1118" s="95">
        <v>0</v>
      </c>
      <c r="N1118" s="289">
        <v>17.28</v>
      </c>
      <c r="O1118" s="95">
        <v>5</v>
      </c>
      <c r="P1118" s="289">
        <v>1.2</v>
      </c>
      <c r="Q1118" s="95">
        <v>67</v>
      </c>
      <c r="R1118" s="289">
        <v>16.079999999999998</v>
      </c>
      <c r="S1118" s="96"/>
      <c r="T1118" s="95"/>
      <c r="U1118" s="181">
        <v>0</v>
      </c>
      <c r="V1118" s="201" t="s">
        <v>4787</v>
      </c>
      <c r="W1118" s="130">
        <v>3</v>
      </c>
      <c r="X1118" s="93"/>
      <c r="Y1118" s="168" t="s">
        <v>4789</v>
      </c>
      <c r="Z1118" s="168" t="s">
        <v>4854</v>
      </c>
      <c r="AA1118" s="202" t="s">
        <v>4789</v>
      </c>
    </row>
    <row r="1119" spans="1:27" ht="60" x14ac:dyDescent="0.3">
      <c r="A1119" s="278">
        <v>40403971</v>
      </c>
      <c r="B1119" s="279" t="s">
        <v>2003</v>
      </c>
      <c r="C1119" s="289">
        <v>59.28</v>
      </c>
      <c r="D1119" s="94" t="s">
        <v>2004</v>
      </c>
      <c r="E1119" s="94">
        <v>6.24</v>
      </c>
      <c r="F1119" s="95"/>
      <c r="G1119" s="95"/>
      <c r="H1119" s="95"/>
      <c r="I1119" s="96"/>
      <c r="J1119" s="95">
        <v>40403971</v>
      </c>
      <c r="K1119" s="89" t="s">
        <v>2003</v>
      </c>
      <c r="L1119" s="95">
        <v>247</v>
      </c>
      <c r="M1119" s="95">
        <v>0</v>
      </c>
      <c r="N1119" s="289">
        <v>59.28</v>
      </c>
      <c r="O1119" s="95">
        <v>8</v>
      </c>
      <c r="P1119" s="289">
        <v>1.92</v>
      </c>
      <c r="Q1119" s="95">
        <v>239</v>
      </c>
      <c r="R1119" s="289">
        <v>57.36</v>
      </c>
      <c r="S1119" s="96"/>
      <c r="T1119" s="95"/>
      <c r="U1119" s="181">
        <v>0</v>
      </c>
      <c r="V1119" s="201" t="s">
        <v>4787</v>
      </c>
      <c r="W1119" s="130">
        <v>2</v>
      </c>
      <c r="X1119" s="93"/>
      <c r="Y1119" s="168" t="s">
        <v>4789</v>
      </c>
      <c r="Z1119" s="168" t="s">
        <v>4854</v>
      </c>
      <c r="AA1119" s="202" t="s">
        <v>4789</v>
      </c>
    </row>
    <row r="1120" spans="1:27" ht="36" x14ac:dyDescent="0.3">
      <c r="A1120" s="91">
        <v>40403980</v>
      </c>
      <c r="B1120" s="93" t="s">
        <v>2005</v>
      </c>
      <c r="C1120" s="289">
        <v>20.64</v>
      </c>
      <c r="D1120" s="94" t="s">
        <v>419</v>
      </c>
      <c r="E1120" s="94">
        <v>2.17</v>
      </c>
      <c r="F1120" s="95"/>
      <c r="G1120" s="95"/>
      <c r="H1120" s="95"/>
      <c r="I1120" s="96"/>
      <c r="J1120" s="95">
        <v>40403980</v>
      </c>
      <c r="K1120" s="89" t="s">
        <v>2005</v>
      </c>
      <c r="L1120" s="95">
        <v>86</v>
      </c>
      <c r="M1120" s="95">
        <v>0</v>
      </c>
      <c r="N1120" s="289">
        <v>20.64</v>
      </c>
      <c r="O1120" s="95">
        <v>3</v>
      </c>
      <c r="P1120" s="289">
        <v>0.72</v>
      </c>
      <c r="Q1120" s="95">
        <v>83</v>
      </c>
      <c r="R1120" s="289">
        <v>19.920000000000002</v>
      </c>
      <c r="S1120" s="96"/>
      <c r="T1120" s="95"/>
      <c r="U1120" s="181">
        <v>0</v>
      </c>
      <c r="V1120" s="201" t="s">
        <v>4787</v>
      </c>
      <c r="W1120" s="130">
        <v>2</v>
      </c>
      <c r="X1120" s="93"/>
      <c r="Y1120" s="168" t="s">
        <v>4789</v>
      </c>
      <c r="Z1120" s="168" t="s">
        <v>4854</v>
      </c>
      <c r="AA1120" s="202" t="s">
        <v>4789</v>
      </c>
    </row>
    <row r="1121" spans="1:27" ht="36" x14ac:dyDescent="0.3">
      <c r="A1121" s="91">
        <v>40403998</v>
      </c>
      <c r="B1121" s="93" t="s">
        <v>2006</v>
      </c>
      <c r="C1121" s="289">
        <v>5.76</v>
      </c>
      <c r="D1121" s="94" t="s">
        <v>419</v>
      </c>
      <c r="E1121" s="94">
        <v>0.55800000000000005</v>
      </c>
      <c r="F1121" s="95"/>
      <c r="G1121" s="95"/>
      <c r="H1121" s="95"/>
      <c r="I1121" s="96"/>
      <c r="J1121" s="95">
        <v>40403998</v>
      </c>
      <c r="K1121" s="89" t="s">
        <v>2006</v>
      </c>
      <c r="L1121" s="95">
        <v>24</v>
      </c>
      <c r="M1121" s="95">
        <v>0</v>
      </c>
      <c r="N1121" s="289">
        <v>5.76</v>
      </c>
      <c r="O1121" s="95">
        <v>3</v>
      </c>
      <c r="P1121" s="289">
        <v>0.72</v>
      </c>
      <c r="Q1121" s="95">
        <v>21</v>
      </c>
      <c r="R1121" s="289">
        <v>5.04</v>
      </c>
      <c r="S1121" s="96"/>
      <c r="T1121" s="95"/>
      <c r="U1121" s="181">
        <v>0</v>
      </c>
      <c r="V1121" s="201" t="s">
        <v>4787</v>
      </c>
      <c r="W1121" s="130">
        <v>1</v>
      </c>
      <c r="X1121" s="93"/>
      <c r="Y1121" s="168" t="s">
        <v>4789</v>
      </c>
      <c r="Z1121" s="168" t="s">
        <v>4854</v>
      </c>
      <c r="AA1121" s="202" t="s">
        <v>4789</v>
      </c>
    </row>
    <row r="1122" spans="1:27" ht="36" x14ac:dyDescent="0.3">
      <c r="A1122" s="95">
        <v>40404030</v>
      </c>
      <c r="B1122" s="89" t="s">
        <v>2007</v>
      </c>
      <c r="C1122" s="289">
        <v>233.85599999999999</v>
      </c>
      <c r="D1122" s="94" t="s">
        <v>438</v>
      </c>
      <c r="E1122" s="94">
        <v>25.245000000000001</v>
      </c>
      <c r="F1122" s="95"/>
      <c r="G1122" s="95"/>
      <c r="H1122" s="95"/>
      <c r="I1122" s="96"/>
      <c r="J1122" s="95">
        <v>40404030</v>
      </c>
      <c r="K1122" s="89" t="s">
        <v>2008</v>
      </c>
      <c r="L1122" s="95">
        <f t="shared" ref="L1122:L1144" si="0">SUM(O1122,Q1122)</f>
        <v>974.4</v>
      </c>
      <c r="M1122" s="95">
        <v>0</v>
      </c>
      <c r="N1122" s="289">
        <v>233.85599999999999</v>
      </c>
      <c r="O1122" s="95">
        <v>6.67</v>
      </c>
      <c r="P1122" s="289">
        <v>1.6008</v>
      </c>
      <c r="Q1122" s="95">
        <v>967.73</v>
      </c>
      <c r="R1122" s="289">
        <v>232.2552</v>
      </c>
      <c r="S1122" s="96"/>
      <c r="T1122" s="95"/>
      <c r="U1122" s="181">
        <v>0</v>
      </c>
      <c r="V1122" s="201" t="s">
        <v>75</v>
      </c>
      <c r="W1122" s="130"/>
      <c r="X1122" s="93" t="s">
        <v>83</v>
      </c>
      <c r="Y1122" s="168" t="s">
        <v>6124</v>
      </c>
      <c r="Z1122" s="168" t="s">
        <v>6125</v>
      </c>
      <c r="AA1122" s="202" t="s">
        <v>6126</v>
      </c>
    </row>
    <row r="1123" spans="1:27" ht="36" x14ac:dyDescent="0.3">
      <c r="A1123" s="278">
        <v>40404048</v>
      </c>
      <c r="B1123" s="279" t="s">
        <v>2009</v>
      </c>
      <c r="C1123" s="289">
        <v>574.72079999999994</v>
      </c>
      <c r="D1123" s="94" t="s">
        <v>419</v>
      </c>
      <c r="E1123" s="94">
        <v>62.4</v>
      </c>
      <c r="F1123" s="95"/>
      <c r="G1123" s="95"/>
      <c r="H1123" s="95"/>
      <c r="I1123" s="96"/>
      <c r="J1123" s="95">
        <v>40404048</v>
      </c>
      <c r="K1123" s="89" t="s">
        <v>2010</v>
      </c>
      <c r="L1123" s="95">
        <f t="shared" si="0"/>
        <v>2394.67</v>
      </c>
      <c r="M1123" s="95">
        <v>0</v>
      </c>
      <c r="N1123" s="289">
        <v>574.72079999999994</v>
      </c>
      <c r="O1123" s="95">
        <v>2.67</v>
      </c>
      <c r="P1123" s="289">
        <v>0.64079999999999993</v>
      </c>
      <c r="Q1123" s="95">
        <v>2392</v>
      </c>
      <c r="R1123" s="289">
        <v>574.07999999999993</v>
      </c>
      <c r="S1123" s="96"/>
      <c r="T1123" s="95"/>
      <c r="U1123" s="181">
        <v>0</v>
      </c>
      <c r="V1123" s="201" t="s">
        <v>75</v>
      </c>
      <c r="W1123" s="130"/>
      <c r="X1123" s="93" t="s">
        <v>83</v>
      </c>
      <c r="Y1123" s="168" t="s">
        <v>6124</v>
      </c>
      <c r="Z1123" s="168" t="s">
        <v>6125</v>
      </c>
      <c r="AA1123" s="202" t="s">
        <v>6126</v>
      </c>
    </row>
    <row r="1124" spans="1:27" ht="36" x14ac:dyDescent="0.3">
      <c r="A1124" s="91">
        <v>40404056</v>
      </c>
      <c r="B1124" s="93" t="s">
        <v>2011</v>
      </c>
      <c r="C1124" s="289">
        <v>574.72079999999994</v>
      </c>
      <c r="D1124" s="94" t="s">
        <v>419</v>
      </c>
      <c r="E1124" s="94">
        <v>62.4</v>
      </c>
      <c r="F1124" s="95"/>
      <c r="G1124" s="95"/>
      <c r="H1124" s="95"/>
      <c r="I1124" s="96"/>
      <c r="J1124" s="95">
        <v>40404056</v>
      </c>
      <c r="K1124" s="89" t="s">
        <v>2012</v>
      </c>
      <c r="L1124" s="95">
        <f t="shared" si="0"/>
        <v>2394.67</v>
      </c>
      <c r="M1124" s="95">
        <v>0</v>
      </c>
      <c r="N1124" s="289">
        <v>574.72079999999994</v>
      </c>
      <c r="O1124" s="95">
        <v>2.67</v>
      </c>
      <c r="P1124" s="289">
        <v>0.64079999999999993</v>
      </c>
      <c r="Q1124" s="95">
        <v>2392</v>
      </c>
      <c r="R1124" s="289">
        <v>574.07999999999993</v>
      </c>
      <c r="S1124" s="96"/>
      <c r="T1124" s="95"/>
      <c r="U1124" s="181">
        <v>0</v>
      </c>
      <c r="V1124" s="201" t="s">
        <v>75</v>
      </c>
      <c r="W1124" s="130"/>
      <c r="X1124" s="93" t="s">
        <v>83</v>
      </c>
      <c r="Y1124" s="168" t="s">
        <v>6124</v>
      </c>
      <c r="Z1124" s="168" t="s">
        <v>6125</v>
      </c>
      <c r="AA1124" s="202" t="s">
        <v>6126</v>
      </c>
    </row>
    <row r="1125" spans="1:27" ht="36" x14ac:dyDescent="0.3">
      <c r="A1125" s="91">
        <v>40404064</v>
      </c>
      <c r="B1125" s="93" t="s">
        <v>2013</v>
      </c>
      <c r="C1125" s="289">
        <v>574.72079999999994</v>
      </c>
      <c r="D1125" s="94" t="s">
        <v>419</v>
      </c>
      <c r="E1125" s="94">
        <v>62.4</v>
      </c>
      <c r="F1125" s="95"/>
      <c r="G1125" s="95"/>
      <c r="H1125" s="95"/>
      <c r="I1125" s="96"/>
      <c r="J1125" s="95">
        <v>40404064</v>
      </c>
      <c r="K1125" s="89" t="s">
        <v>2014</v>
      </c>
      <c r="L1125" s="95">
        <f t="shared" si="0"/>
        <v>2394.67</v>
      </c>
      <c r="M1125" s="95">
        <v>0</v>
      </c>
      <c r="N1125" s="289">
        <v>574.72079999999994</v>
      </c>
      <c r="O1125" s="95">
        <v>2.67</v>
      </c>
      <c r="P1125" s="289">
        <v>0.64079999999999993</v>
      </c>
      <c r="Q1125" s="95">
        <v>2392</v>
      </c>
      <c r="R1125" s="289">
        <v>574.07999999999993</v>
      </c>
      <c r="S1125" s="96"/>
      <c r="T1125" s="95"/>
      <c r="U1125" s="181">
        <v>0</v>
      </c>
      <c r="V1125" s="201" t="s">
        <v>75</v>
      </c>
      <c r="W1125" s="130"/>
      <c r="X1125" s="93" t="s">
        <v>83</v>
      </c>
      <c r="Y1125" s="168" t="s">
        <v>6124</v>
      </c>
      <c r="Z1125" s="168" t="s">
        <v>6125</v>
      </c>
      <c r="AA1125" s="202" t="s">
        <v>6126</v>
      </c>
    </row>
    <row r="1126" spans="1:27" ht="36" x14ac:dyDescent="0.3">
      <c r="A1126" s="95">
        <v>40404072</v>
      </c>
      <c r="B1126" s="89" t="s">
        <v>2015</v>
      </c>
      <c r="C1126" s="289">
        <v>1057.2</v>
      </c>
      <c r="D1126" s="94" t="s">
        <v>34</v>
      </c>
      <c r="E1126" s="94">
        <v>101</v>
      </c>
      <c r="F1126" s="95"/>
      <c r="G1126" s="95"/>
      <c r="H1126" s="95"/>
      <c r="I1126" s="96"/>
      <c r="J1126" s="95">
        <v>40404072</v>
      </c>
      <c r="K1126" s="89" t="s">
        <v>2016</v>
      </c>
      <c r="L1126" s="95">
        <f t="shared" si="0"/>
        <v>4405</v>
      </c>
      <c r="M1126" s="95">
        <v>0</v>
      </c>
      <c r="N1126" s="289">
        <v>1057.2</v>
      </c>
      <c r="O1126" s="95">
        <v>533.33000000000004</v>
      </c>
      <c r="P1126" s="289">
        <v>127.9992</v>
      </c>
      <c r="Q1126" s="95">
        <v>3871.67</v>
      </c>
      <c r="R1126" s="289">
        <v>929.20079999999996</v>
      </c>
      <c r="S1126" s="96"/>
      <c r="T1126" s="95"/>
      <c r="U1126" s="181">
        <v>0</v>
      </c>
      <c r="V1126" s="201" t="s">
        <v>75</v>
      </c>
      <c r="W1126" s="130"/>
      <c r="X1126" s="93" t="s">
        <v>83</v>
      </c>
      <c r="Y1126" s="168" t="s">
        <v>6124</v>
      </c>
      <c r="Z1126" s="168" t="s">
        <v>6125</v>
      </c>
      <c r="AA1126" s="202" t="s">
        <v>6126</v>
      </c>
    </row>
    <row r="1127" spans="1:27" ht="24" x14ac:dyDescent="0.3">
      <c r="A1127" s="278">
        <v>40404080</v>
      </c>
      <c r="B1127" s="279" t="s">
        <v>2017</v>
      </c>
      <c r="C1127" s="289">
        <v>29.8704</v>
      </c>
      <c r="D1127" s="94" t="s">
        <v>419</v>
      </c>
      <c r="E1127" s="94">
        <v>3.177</v>
      </c>
      <c r="F1127" s="95"/>
      <c r="G1127" s="95"/>
      <c r="H1127" s="95"/>
      <c r="I1127" s="96"/>
      <c r="J1127" s="95">
        <v>40404080</v>
      </c>
      <c r="K1127" s="89" t="s">
        <v>2018</v>
      </c>
      <c r="L1127" s="95">
        <f t="shared" si="0"/>
        <v>124.46000000000001</v>
      </c>
      <c r="M1127" s="95">
        <v>0</v>
      </c>
      <c r="N1127" s="289">
        <v>29.8704</v>
      </c>
      <c r="O1127" s="95">
        <v>2.67</v>
      </c>
      <c r="P1127" s="289">
        <v>0.64079999999999993</v>
      </c>
      <c r="Q1127" s="95">
        <v>121.79</v>
      </c>
      <c r="R1127" s="289">
        <v>29.229600000000001</v>
      </c>
      <c r="S1127" s="96"/>
      <c r="T1127" s="95"/>
      <c r="U1127" s="181">
        <v>0</v>
      </c>
      <c r="V1127" s="201" t="s">
        <v>75</v>
      </c>
      <c r="W1127" s="130"/>
      <c r="X1127" s="93" t="s">
        <v>83</v>
      </c>
      <c r="Y1127" s="168" t="s">
        <v>6124</v>
      </c>
      <c r="Z1127" s="168" t="s">
        <v>6125</v>
      </c>
      <c r="AA1127" s="202" t="s">
        <v>6126</v>
      </c>
    </row>
    <row r="1128" spans="1:27" ht="36" x14ac:dyDescent="0.3">
      <c r="A1128" s="91">
        <v>40404099</v>
      </c>
      <c r="B1128" s="93" t="s">
        <v>2019</v>
      </c>
      <c r="C1128" s="289">
        <v>29.8704</v>
      </c>
      <c r="D1128" s="94" t="s">
        <v>419</v>
      </c>
      <c r="E1128" s="94">
        <v>3.177</v>
      </c>
      <c r="F1128" s="95"/>
      <c r="G1128" s="95"/>
      <c r="H1128" s="95"/>
      <c r="I1128" s="96"/>
      <c r="J1128" s="95">
        <v>40404099</v>
      </c>
      <c r="K1128" s="89" t="s">
        <v>2020</v>
      </c>
      <c r="L1128" s="95">
        <f t="shared" si="0"/>
        <v>124.46000000000001</v>
      </c>
      <c r="M1128" s="95">
        <v>0</v>
      </c>
      <c r="N1128" s="289">
        <v>29.8704</v>
      </c>
      <c r="O1128" s="95">
        <v>2.67</v>
      </c>
      <c r="P1128" s="289">
        <v>0.64079999999999993</v>
      </c>
      <c r="Q1128" s="95">
        <v>121.79</v>
      </c>
      <c r="R1128" s="289">
        <v>29.229600000000001</v>
      </c>
      <c r="S1128" s="96"/>
      <c r="T1128" s="95"/>
      <c r="U1128" s="181">
        <v>0</v>
      </c>
      <c r="V1128" s="201" t="s">
        <v>75</v>
      </c>
      <c r="W1128" s="130"/>
      <c r="X1128" s="93" t="s">
        <v>83</v>
      </c>
      <c r="Y1128" s="168" t="s">
        <v>6124</v>
      </c>
      <c r="Z1128" s="168" t="s">
        <v>6125</v>
      </c>
      <c r="AA1128" s="202" t="s">
        <v>6126</v>
      </c>
    </row>
    <row r="1129" spans="1:27" ht="36" x14ac:dyDescent="0.3">
      <c r="A1129" s="91">
        <v>40404102</v>
      </c>
      <c r="B1129" s="93" t="s">
        <v>2021</v>
      </c>
      <c r="C1129" s="289">
        <v>127.9992</v>
      </c>
      <c r="D1129" s="94" t="s">
        <v>34</v>
      </c>
      <c r="E1129" s="94">
        <v>0</v>
      </c>
      <c r="F1129" s="95"/>
      <c r="G1129" s="95"/>
      <c r="H1129" s="95"/>
      <c r="I1129" s="96"/>
      <c r="J1129" s="95">
        <v>40404102</v>
      </c>
      <c r="K1129" s="89" t="s">
        <v>2022</v>
      </c>
      <c r="L1129" s="95">
        <f t="shared" si="0"/>
        <v>533.33000000000004</v>
      </c>
      <c r="M1129" s="95">
        <v>0</v>
      </c>
      <c r="N1129" s="289">
        <v>127.9992</v>
      </c>
      <c r="O1129" s="95">
        <v>533.33000000000004</v>
      </c>
      <c r="P1129" s="289">
        <v>127.9992</v>
      </c>
      <c r="Q1129" s="95"/>
      <c r="R1129" s="289"/>
      <c r="S1129" s="96"/>
      <c r="T1129" s="95"/>
      <c r="U1129" s="181">
        <v>0</v>
      </c>
      <c r="V1129" s="201" t="s">
        <v>75</v>
      </c>
      <c r="W1129" s="130"/>
      <c r="X1129" s="93" t="s">
        <v>83</v>
      </c>
      <c r="Y1129" s="168" t="s">
        <v>6124</v>
      </c>
      <c r="Z1129" s="168" t="s">
        <v>6125</v>
      </c>
      <c r="AA1129" s="202" t="s">
        <v>6126</v>
      </c>
    </row>
    <row r="1130" spans="1:27" ht="36" x14ac:dyDescent="0.3">
      <c r="A1130" s="95">
        <v>40404129</v>
      </c>
      <c r="B1130" s="89" t="s">
        <v>2023</v>
      </c>
      <c r="C1130" s="289">
        <v>233.85599999999999</v>
      </c>
      <c r="D1130" s="94" t="s">
        <v>438</v>
      </c>
      <c r="E1130" s="94">
        <v>25.245000000000001</v>
      </c>
      <c r="F1130" s="95"/>
      <c r="G1130" s="95"/>
      <c r="H1130" s="95"/>
      <c r="I1130" s="96"/>
      <c r="J1130" s="95">
        <v>40404129</v>
      </c>
      <c r="K1130" s="89" t="s">
        <v>2024</v>
      </c>
      <c r="L1130" s="95">
        <f t="shared" si="0"/>
        <v>974.4</v>
      </c>
      <c r="M1130" s="95">
        <v>0</v>
      </c>
      <c r="N1130" s="289">
        <v>233.85599999999999</v>
      </c>
      <c r="O1130" s="95">
        <v>6.67</v>
      </c>
      <c r="P1130" s="289">
        <v>1.6008</v>
      </c>
      <c r="Q1130" s="95">
        <v>967.73</v>
      </c>
      <c r="R1130" s="289">
        <v>232.2552</v>
      </c>
      <c r="S1130" s="96"/>
      <c r="T1130" s="95"/>
      <c r="U1130" s="181">
        <v>0</v>
      </c>
      <c r="V1130" s="201" t="s">
        <v>75</v>
      </c>
      <c r="W1130" s="130"/>
      <c r="X1130" s="93" t="s">
        <v>83</v>
      </c>
      <c r="Y1130" s="168" t="s">
        <v>6124</v>
      </c>
      <c r="Z1130" s="168" t="s">
        <v>6125</v>
      </c>
      <c r="AA1130" s="202" t="s">
        <v>6126</v>
      </c>
    </row>
    <row r="1131" spans="1:27" ht="36" x14ac:dyDescent="0.3">
      <c r="A1131" s="278">
        <v>40404137</v>
      </c>
      <c r="B1131" s="279" t="s">
        <v>2025</v>
      </c>
      <c r="C1131" s="289">
        <v>233.85599999999999</v>
      </c>
      <c r="D1131" s="94" t="s">
        <v>438</v>
      </c>
      <c r="E1131" s="94">
        <v>25.245000000000001</v>
      </c>
      <c r="F1131" s="95"/>
      <c r="G1131" s="95"/>
      <c r="H1131" s="95"/>
      <c r="I1131" s="96"/>
      <c r="J1131" s="95">
        <v>40404137</v>
      </c>
      <c r="K1131" s="89" t="s">
        <v>2026</v>
      </c>
      <c r="L1131" s="95">
        <f t="shared" si="0"/>
        <v>974.4</v>
      </c>
      <c r="M1131" s="95">
        <v>0</v>
      </c>
      <c r="N1131" s="289">
        <v>233.85599999999999</v>
      </c>
      <c r="O1131" s="95">
        <v>6.67</v>
      </c>
      <c r="P1131" s="289">
        <v>1.6008</v>
      </c>
      <c r="Q1131" s="95">
        <v>967.73</v>
      </c>
      <c r="R1131" s="289">
        <v>232.2552</v>
      </c>
      <c r="S1131" s="96"/>
      <c r="T1131" s="95"/>
      <c r="U1131" s="181">
        <v>0</v>
      </c>
      <c r="V1131" s="201" t="s">
        <v>75</v>
      </c>
      <c r="W1131" s="130"/>
      <c r="X1131" s="93" t="s">
        <v>83</v>
      </c>
      <c r="Y1131" s="168" t="s">
        <v>6124</v>
      </c>
      <c r="Z1131" s="168" t="s">
        <v>6125</v>
      </c>
      <c r="AA1131" s="202" t="s">
        <v>6126</v>
      </c>
    </row>
    <row r="1132" spans="1:27" ht="36" x14ac:dyDescent="0.3">
      <c r="A1132" s="91">
        <v>40404145</v>
      </c>
      <c r="B1132" s="93" t="s">
        <v>2027</v>
      </c>
      <c r="C1132" s="289">
        <v>233.85599999999999</v>
      </c>
      <c r="D1132" s="94" t="s">
        <v>438</v>
      </c>
      <c r="E1132" s="94">
        <v>25.245000000000001</v>
      </c>
      <c r="F1132" s="95"/>
      <c r="G1132" s="95"/>
      <c r="H1132" s="95"/>
      <c r="I1132" s="96"/>
      <c r="J1132" s="95">
        <v>40404145</v>
      </c>
      <c r="K1132" s="89" t="s">
        <v>2028</v>
      </c>
      <c r="L1132" s="95">
        <f t="shared" si="0"/>
        <v>974.4</v>
      </c>
      <c r="M1132" s="95">
        <v>0</v>
      </c>
      <c r="N1132" s="289">
        <v>233.85599999999999</v>
      </c>
      <c r="O1132" s="95">
        <v>6.67</v>
      </c>
      <c r="P1132" s="289">
        <v>1.6008</v>
      </c>
      <c r="Q1132" s="95">
        <v>967.73</v>
      </c>
      <c r="R1132" s="289">
        <v>232.2552</v>
      </c>
      <c r="S1132" s="96"/>
      <c r="T1132" s="95"/>
      <c r="U1132" s="181">
        <v>0</v>
      </c>
      <c r="V1132" s="201" t="s">
        <v>75</v>
      </c>
      <c r="W1132" s="130"/>
      <c r="X1132" s="93" t="s">
        <v>83</v>
      </c>
      <c r="Y1132" s="168" t="s">
        <v>6124</v>
      </c>
      <c r="Z1132" s="168" t="s">
        <v>6125</v>
      </c>
      <c r="AA1132" s="202" t="s">
        <v>6126</v>
      </c>
    </row>
    <row r="1133" spans="1:27" ht="36" x14ac:dyDescent="0.3">
      <c r="A1133" s="91">
        <v>40404170</v>
      </c>
      <c r="B1133" s="93" t="s">
        <v>2029</v>
      </c>
      <c r="C1133" s="289">
        <v>150.79919999999998</v>
      </c>
      <c r="D1133" s="94" t="s">
        <v>9</v>
      </c>
      <c r="E1133" s="94">
        <v>15</v>
      </c>
      <c r="F1133" s="95"/>
      <c r="G1133" s="95"/>
      <c r="H1133" s="95"/>
      <c r="I1133" s="96"/>
      <c r="J1133" s="95">
        <v>40404170</v>
      </c>
      <c r="K1133" s="89" t="s">
        <v>2030</v>
      </c>
      <c r="L1133" s="95">
        <f t="shared" si="0"/>
        <v>628.33000000000004</v>
      </c>
      <c r="M1133" s="95">
        <v>0</v>
      </c>
      <c r="N1133" s="289">
        <v>150.79919999999998</v>
      </c>
      <c r="O1133" s="95">
        <v>53.33</v>
      </c>
      <c r="P1133" s="289">
        <v>12.799199999999999</v>
      </c>
      <c r="Q1133" s="95">
        <v>575</v>
      </c>
      <c r="R1133" s="289">
        <v>138</v>
      </c>
      <c r="S1133" s="96"/>
      <c r="T1133" s="95"/>
      <c r="U1133" s="181">
        <v>0</v>
      </c>
      <c r="V1133" s="201" t="s">
        <v>75</v>
      </c>
      <c r="W1133" s="130"/>
      <c r="X1133" s="93" t="s">
        <v>83</v>
      </c>
      <c r="Y1133" s="168" t="s">
        <v>6124</v>
      </c>
      <c r="Z1133" s="168" t="s">
        <v>6125</v>
      </c>
      <c r="AA1133" s="202" t="s">
        <v>6126</v>
      </c>
    </row>
    <row r="1134" spans="1:27" ht="36" x14ac:dyDescent="0.3">
      <c r="A1134" s="95">
        <v>40404188</v>
      </c>
      <c r="B1134" s="89" t="s">
        <v>2031</v>
      </c>
      <c r="C1134" s="289">
        <v>150.79919999999998</v>
      </c>
      <c r="D1134" s="94" t="s">
        <v>9</v>
      </c>
      <c r="E1134" s="94">
        <v>15</v>
      </c>
      <c r="F1134" s="95"/>
      <c r="G1134" s="95"/>
      <c r="H1134" s="95"/>
      <c r="I1134" s="96"/>
      <c r="J1134" s="95">
        <v>40404188</v>
      </c>
      <c r="K1134" s="89" t="s">
        <v>2032</v>
      </c>
      <c r="L1134" s="95">
        <f t="shared" si="0"/>
        <v>628.33000000000004</v>
      </c>
      <c r="M1134" s="95">
        <v>0</v>
      </c>
      <c r="N1134" s="289">
        <v>150.79919999999998</v>
      </c>
      <c r="O1134" s="95">
        <v>53.33</v>
      </c>
      <c r="P1134" s="289">
        <v>12.799199999999999</v>
      </c>
      <c r="Q1134" s="95">
        <v>575</v>
      </c>
      <c r="R1134" s="289">
        <v>138</v>
      </c>
      <c r="S1134" s="96"/>
      <c r="T1134" s="95"/>
      <c r="U1134" s="181">
        <v>0</v>
      </c>
      <c r="V1134" s="201" t="s">
        <v>75</v>
      </c>
      <c r="W1134" s="130"/>
      <c r="X1134" s="93" t="s">
        <v>83</v>
      </c>
      <c r="Y1134" s="168" t="s">
        <v>6124</v>
      </c>
      <c r="Z1134" s="168" t="s">
        <v>6125</v>
      </c>
      <c r="AA1134" s="202" t="s">
        <v>6126</v>
      </c>
    </row>
    <row r="1135" spans="1:27" ht="36" x14ac:dyDescent="0.3">
      <c r="A1135" s="278">
        <v>40404196</v>
      </c>
      <c r="B1135" s="279" t="s">
        <v>2033</v>
      </c>
      <c r="C1135" s="289">
        <v>150.79919999999998</v>
      </c>
      <c r="D1135" s="94" t="s">
        <v>9</v>
      </c>
      <c r="E1135" s="94">
        <v>15</v>
      </c>
      <c r="F1135" s="95"/>
      <c r="G1135" s="95"/>
      <c r="H1135" s="95"/>
      <c r="I1135" s="96"/>
      <c r="J1135" s="95">
        <v>40404196</v>
      </c>
      <c r="K1135" s="89" t="s">
        <v>2034</v>
      </c>
      <c r="L1135" s="95">
        <f t="shared" si="0"/>
        <v>628.33000000000004</v>
      </c>
      <c r="M1135" s="95">
        <v>0</v>
      </c>
      <c r="N1135" s="289">
        <v>150.79919999999998</v>
      </c>
      <c r="O1135" s="95">
        <v>53.33</v>
      </c>
      <c r="P1135" s="289">
        <v>12.799199999999999</v>
      </c>
      <c r="Q1135" s="95">
        <v>575</v>
      </c>
      <c r="R1135" s="289">
        <v>138</v>
      </c>
      <c r="S1135" s="96"/>
      <c r="T1135" s="95"/>
      <c r="U1135" s="181">
        <v>0</v>
      </c>
      <c r="V1135" s="201" t="s">
        <v>75</v>
      </c>
      <c r="W1135" s="130"/>
      <c r="X1135" s="93" t="s">
        <v>83</v>
      </c>
      <c r="Y1135" s="168" t="s">
        <v>6124</v>
      </c>
      <c r="Z1135" s="168" t="s">
        <v>6125</v>
      </c>
      <c r="AA1135" s="202" t="s">
        <v>6126</v>
      </c>
    </row>
    <row r="1136" spans="1:27" ht="36" x14ac:dyDescent="0.3">
      <c r="A1136" s="91">
        <v>40404200</v>
      </c>
      <c r="B1136" s="93" t="s">
        <v>2035</v>
      </c>
      <c r="C1136" s="289">
        <v>150.79919999999998</v>
      </c>
      <c r="D1136" s="94" t="s">
        <v>9</v>
      </c>
      <c r="E1136" s="94">
        <v>15</v>
      </c>
      <c r="F1136" s="95"/>
      <c r="G1136" s="95"/>
      <c r="H1136" s="95"/>
      <c r="I1136" s="96"/>
      <c r="J1136" s="95">
        <v>40404200</v>
      </c>
      <c r="K1136" s="89" t="s">
        <v>2036</v>
      </c>
      <c r="L1136" s="95">
        <f t="shared" si="0"/>
        <v>628.33000000000004</v>
      </c>
      <c r="M1136" s="95">
        <v>0</v>
      </c>
      <c r="N1136" s="289">
        <v>150.79919999999998</v>
      </c>
      <c r="O1136" s="95">
        <v>53.33</v>
      </c>
      <c r="P1136" s="289">
        <v>12.799199999999999</v>
      </c>
      <c r="Q1136" s="95">
        <v>575</v>
      </c>
      <c r="R1136" s="289">
        <v>138</v>
      </c>
      <c r="S1136" s="96"/>
      <c r="T1136" s="95"/>
      <c r="U1136" s="181">
        <v>0</v>
      </c>
      <c r="V1136" s="201" t="s">
        <v>75</v>
      </c>
      <c r="W1136" s="130"/>
      <c r="X1136" s="93" t="s">
        <v>83</v>
      </c>
      <c r="Y1136" s="168" t="s">
        <v>6124</v>
      </c>
      <c r="Z1136" s="168" t="s">
        <v>6125</v>
      </c>
      <c r="AA1136" s="202" t="s">
        <v>6126</v>
      </c>
    </row>
    <row r="1137" spans="1:27" ht="36" x14ac:dyDescent="0.3">
      <c r="A1137" s="91">
        <v>40404218</v>
      </c>
      <c r="B1137" s="93" t="s">
        <v>2037</v>
      </c>
      <c r="C1137" s="289">
        <v>150.79919999999998</v>
      </c>
      <c r="D1137" s="94" t="s">
        <v>9</v>
      </c>
      <c r="E1137" s="94">
        <v>15</v>
      </c>
      <c r="F1137" s="95"/>
      <c r="G1137" s="95"/>
      <c r="H1137" s="95"/>
      <c r="I1137" s="96"/>
      <c r="J1137" s="95">
        <v>40404218</v>
      </c>
      <c r="K1137" s="89" t="s">
        <v>2038</v>
      </c>
      <c r="L1137" s="95">
        <f t="shared" si="0"/>
        <v>628.33000000000004</v>
      </c>
      <c r="M1137" s="95">
        <v>0</v>
      </c>
      <c r="N1137" s="289">
        <v>150.79919999999998</v>
      </c>
      <c r="O1137" s="95">
        <v>53.33</v>
      </c>
      <c r="P1137" s="289">
        <v>12.799199999999999</v>
      </c>
      <c r="Q1137" s="95">
        <v>575</v>
      </c>
      <c r="R1137" s="289">
        <v>138</v>
      </c>
      <c r="S1137" s="96"/>
      <c r="T1137" s="95"/>
      <c r="U1137" s="181">
        <v>0</v>
      </c>
      <c r="V1137" s="201" t="s">
        <v>75</v>
      </c>
      <c r="W1137" s="130"/>
      <c r="X1137" s="93" t="s">
        <v>83</v>
      </c>
      <c r="Y1137" s="168" t="s">
        <v>6124</v>
      </c>
      <c r="Z1137" s="168" t="s">
        <v>6125</v>
      </c>
      <c r="AA1137" s="202" t="s">
        <v>6126</v>
      </c>
    </row>
    <row r="1138" spans="1:27" ht="36" x14ac:dyDescent="0.3">
      <c r="A1138" s="95">
        <v>40404226</v>
      </c>
      <c r="B1138" s="89" t="s">
        <v>2039</v>
      </c>
      <c r="C1138" s="289">
        <v>150.79919999999998</v>
      </c>
      <c r="D1138" s="94" t="s">
        <v>9</v>
      </c>
      <c r="E1138" s="94">
        <v>15</v>
      </c>
      <c r="F1138" s="95"/>
      <c r="G1138" s="95"/>
      <c r="H1138" s="95"/>
      <c r="I1138" s="96"/>
      <c r="J1138" s="95">
        <v>40404226</v>
      </c>
      <c r="K1138" s="89" t="s">
        <v>2040</v>
      </c>
      <c r="L1138" s="95">
        <f t="shared" si="0"/>
        <v>628.33000000000004</v>
      </c>
      <c r="M1138" s="95">
        <v>0</v>
      </c>
      <c r="N1138" s="289">
        <v>150.79919999999998</v>
      </c>
      <c r="O1138" s="95">
        <v>53.33</v>
      </c>
      <c r="P1138" s="289">
        <v>12.799199999999999</v>
      </c>
      <c r="Q1138" s="95">
        <v>575</v>
      </c>
      <c r="R1138" s="289">
        <v>138</v>
      </c>
      <c r="S1138" s="96"/>
      <c r="T1138" s="95"/>
      <c r="U1138" s="181">
        <v>0</v>
      </c>
      <c r="V1138" s="201" t="s">
        <v>75</v>
      </c>
      <c r="W1138" s="130"/>
      <c r="X1138" s="93" t="s">
        <v>83</v>
      </c>
      <c r="Y1138" s="168" t="s">
        <v>6124</v>
      </c>
      <c r="Z1138" s="168" t="s">
        <v>6125</v>
      </c>
      <c r="AA1138" s="202" t="s">
        <v>6126</v>
      </c>
    </row>
    <row r="1139" spans="1:27" ht="36" x14ac:dyDescent="0.3">
      <c r="A1139" s="278">
        <v>40404234</v>
      </c>
      <c r="B1139" s="279" t="s">
        <v>2041</v>
      </c>
      <c r="C1139" s="289">
        <v>5.8607999999999993</v>
      </c>
      <c r="D1139" s="94" t="s">
        <v>430</v>
      </c>
      <c r="E1139" s="94">
        <v>0.63</v>
      </c>
      <c r="F1139" s="95"/>
      <c r="G1139" s="95"/>
      <c r="H1139" s="95"/>
      <c r="I1139" s="96"/>
      <c r="J1139" s="95">
        <v>40404234</v>
      </c>
      <c r="K1139" s="89" t="s">
        <v>2042</v>
      </c>
      <c r="L1139" s="95">
        <f t="shared" si="0"/>
        <v>24.419999999999998</v>
      </c>
      <c r="M1139" s="95">
        <v>0</v>
      </c>
      <c r="N1139" s="289">
        <v>5.8607999999999993</v>
      </c>
      <c r="O1139" s="95">
        <v>0.27</v>
      </c>
      <c r="P1139" s="289">
        <v>6.4799999999999996E-2</v>
      </c>
      <c r="Q1139" s="95">
        <v>24.15</v>
      </c>
      <c r="R1139" s="289">
        <v>5.7959999999999994</v>
      </c>
      <c r="S1139" s="96"/>
      <c r="T1139" s="95"/>
      <c r="U1139" s="181">
        <v>0</v>
      </c>
      <c r="V1139" s="201" t="s">
        <v>75</v>
      </c>
      <c r="W1139" s="130"/>
      <c r="X1139" s="93" t="s">
        <v>83</v>
      </c>
      <c r="Y1139" s="168" t="s">
        <v>6124</v>
      </c>
      <c r="Z1139" s="168" t="s">
        <v>6125</v>
      </c>
      <c r="AA1139" s="202" t="s">
        <v>6126</v>
      </c>
    </row>
    <row r="1140" spans="1:27" ht="36" x14ac:dyDescent="0.3">
      <c r="A1140" s="91">
        <v>40404242</v>
      </c>
      <c r="B1140" s="93" t="s">
        <v>2043</v>
      </c>
      <c r="C1140" s="289">
        <v>5.8607999999999993</v>
      </c>
      <c r="D1140" s="94" t="s">
        <v>430</v>
      </c>
      <c r="E1140" s="94">
        <v>0.63</v>
      </c>
      <c r="F1140" s="95"/>
      <c r="G1140" s="95"/>
      <c r="H1140" s="95"/>
      <c r="I1140" s="96"/>
      <c r="J1140" s="95">
        <v>40404242</v>
      </c>
      <c r="K1140" s="89" t="s">
        <v>2044</v>
      </c>
      <c r="L1140" s="95">
        <f t="shared" si="0"/>
        <v>24.419999999999998</v>
      </c>
      <c r="M1140" s="95">
        <v>0</v>
      </c>
      <c r="N1140" s="289">
        <v>5.8607999999999993</v>
      </c>
      <c r="O1140" s="95">
        <v>0.27</v>
      </c>
      <c r="P1140" s="289">
        <v>6.4799999999999996E-2</v>
      </c>
      <c r="Q1140" s="95">
        <v>24.15</v>
      </c>
      <c r="R1140" s="289">
        <v>5.7959999999999994</v>
      </c>
      <c r="S1140" s="96"/>
      <c r="T1140" s="95"/>
      <c r="U1140" s="181">
        <v>0</v>
      </c>
      <c r="V1140" s="201" t="s">
        <v>75</v>
      </c>
      <c r="W1140" s="130"/>
      <c r="X1140" s="93" t="s">
        <v>83</v>
      </c>
      <c r="Y1140" s="168" t="s">
        <v>6124</v>
      </c>
      <c r="Z1140" s="168" t="s">
        <v>6125</v>
      </c>
      <c r="AA1140" s="202" t="s">
        <v>6126</v>
      </c>
    </row>
    <row r="1141" spans="1:27" s="116" customFormat="1" ht="36" x14ac:dyDescent="0.3">
      <c r="A1141" s="91">
        <v>40404250</v>
      </c>
      <c r="B1141" s="93" t="s">
        <v>2045</v>
      </c>
      <c r="C1141" s="289">
        <v>127.9992</v>
      </c>
      <c r="D1141" s="94" t="s">
        <v>34</v>
      </c>
      <c r="E1141" s="94">
        <v>0</v>
      </c>
      <c r="F1141" s="95"/>
      <c r="G1141" s="95"/>
      <c r="H1141" s="95"/>
      <c r="I1141" s="96"/>
      <c r="J1141" s="95">
        <v>40404250</v>
      </c>
      <c r="K1141" s="89" t="s">
        <v>2046</v>
      </c>
      <c r="L1141" s="95">
        <f t="shared" si="0"/>
        <v>533.33000000000004</v>
      </c>
      <c r="M1141" s="95">
        <v>0</v>
      </c>
      <c r="N1141" s="289">
        <v>127.9992</v>
      </c>
      <c r="O1141" s="95">
        <v>533.33000000000004</v>
      </c>
      <c r="P1141" s="289">
        <v>127.9992</v>
      </c>
      <c r="Q1141" s="95"/>
      <c r="R1141" s="289"/>
      <c r="S1141" s="96"/>
      <c r="T1141" s="95"/>
      <c r="U1141" s="181">
        <v>0</v>
      </c>
      <c r="V1141" s="201" t="s">
        <v>75</v>
      </c>
      <c r="W1141" s="130"/>
      <c r="X1141" s="93" t="s">
        <v>83</v>
      </c>
      <c r="Y1141" s="168" t="s">
        <v>6124</v>
      </c>
      <c r="Z1141" s="168" t="s">
        <v>6125</v>
      </c>
      <c r="AA1141" s="202" t="s">
        <v>6126</v>
      </c>
    </row>
    <row r="1142" spans="1:27" s="116" customFormat="1" ht="48" x14ac:dyDescent="0.3">
      <c r="A1142" s="95">
        <v>40404269</v>
      </c>
      <c r="B1142" s="89" t="s">
        <v>2047</v>
      </c>
      <c r="C1142" s="289">
        <v>150.79919999999998</v>
      </c>
      <c r="D1142" s="94" t="s">
        <v>9</v>
      </c>
      <c r="E1142" s="94">
        <v>15</v>
      </c>
      <c r="F1142" s="95"/>
      <c r="G1142" s="95"/>
      <c r="H1142" s="95"/>
      <c r="I1142" s="96"/>
      <c r="J1142" s="95">
        <v>40404269</v>
      </c>
      <c r="K1142" s="89" t="s">
        <v>2048</v>
      </c>
      <c r="L1142" s="95">
        <f t="shared" si="0"/>
        <v>628.33000000000004</v>
      </c>
      <c r="M1142" s="95">
        <v>0</v>
      </c>
      <c r="N1142" s="289">
        <v>150.79919999999998</v>
      </c>
      <c r="O1142" s="95">
        <v>53.33</v>
      </c>
      <c r="P1142" s="289">
        <v>12.799199999999999</v>
      </c>
      <c r="Q1142" s="95">
        <v>575</v>
      </c>
      <c r="R1142" s="289">
        <v>138</v>
      </c>
      <c r="S1142" s="96"/>
      <c r="T1142" s="95"/>
      <c r="U1142" s="181">
        <v>0</v>
      </c>
      <c r="V1142" s="201" t="s">
        <v>75</v>
      </c>
      <c r="W1142" s="130"/>
      <c r="X1142" s="93" t="s">
        <v>83</v>
      </c>
      <c r="Y1142" s="168" t="s">
        <v>6124</v>
      </c>
      <c r="Z1142" s="168" t="s">
        <v>6125</v>
      </c>
      <c r="AA1142" s="202" t="s">
        <v>6126</v>
      </c>
    </row>
    <row r="1143" spans="1:27" ht="36" x14ac:dyDescent="0.3">
      <c r="A1143" s="278">
        <v>40404277</v>
      </c>
      <c r="B1143" s="279" t="s">
        <v>2049</v>
      </c>
      <c r="C1143" s="289">
        <v>150.79919999999998</v>
      </c>
      <c r="D1143" s="94" t="s">
        <v>9</v>
      </c>
      <c r="E1143" s="94">
        <v>15</v>
      </c>
      <c r="F1143" s="95"/>
      <c r="G1143" s="95"/>
      <c r="H1143" s="95"/>
      <c r="I1143" s="96"/>
      <c r="J1143" s="95">
        <v>40404277</v>
      </c>
      <c r="K1143" s="89" t="s">
        <v>2050</v>
      </c>
      <c r="L1143" s="95">
        <f t="shared" si="0"/>
        <v>628.33000000000004</v>
      </c>
      <c r="M1143" s="95">
        <v>0</v>
      </c>
      <c r="N1143" s="289">
        <v>150.79919999999998</v>
      </c>
      <c r="O1143" s="95">
        <v>53.33</v>
      </c>
      <c r="P1143" s="289">
        <v>12.799199999999999</v>
      </c>
      <c r="Q1143" s="95">
        <v>575</v>
      </c>
      <c r="R1143" s="289">
        <v>138</v>
      </c>
      <c r="S1143" s="96"/>
      <c r="T1143" s="95"/>
      <c r="U1143" s="181">
        <v>0</v>
      </c>
      <c r="V1143" s="201" t="s">
        <v>75</v>
      </c>
      <c r="W1143" s="130"/>
      <c r="X1143" s="93" t="s">
        <v>83</v>
      </c>
      <c r="Y1143" s="168" t="s">
        <v>6124</v>
      </c>
      <c r="Z1143" s="168" t="s">
        <v>6125</v>
      </c>
      <c r="AA1143" s="202" t="s">
        <v>6126</v>
      </c>
    </row>
    <row r="1144" spans="1:27" ht="36" x14ac:dyDescent="0.3">
      <c r="A1144" s="91">
        <v>40404285</v>
      </c>
      <c r="B1144" s="93" t="s">
        <v>2051</v>
      </c>
      <c r="C1144" s="289">
        <v>150.79919999999998</v>
      </c>
      <c r="D1144" s="94" t="s">
        <v>9</v>
      </c>
      <c r="E1144" s="94">
        <v>15</v>
      </c>
      <c r="F1144" s="95"/>
      <c r="G1144" s="95"/>
      <c r="H1144" s="95"/>
      <c r="I1144" s="96"/>
      <c r="J1144" s="95">
        <v>40404285</v>
      </c>
      <c r="K1144" s="89" t="s">
        <v>2052</v>
      </c>
      <c r="L1144" s="95">
        <f t="shared" si="0"/>
        <v>628.33000000000004</v>
      </c>
      <c r="M1144" s="95">
        <v>0</v>
      </c>
      <c r="N1144" s="289">
        <v>150.79919999999998</v>
      </c>
      <c r="O1144" s="95">
        <v>53.33</v>
      </c>
      <c r="P1144" s="289">
        <v>12.799199999999999</v>
      </c>
      <c r="Q1144" s="95">
        <v>575</v>
      </c>
      <c r="R1144" s="289">
        <v>138</v>
      </c>
      <c r="S1144" s="96"/>
      <c r="T1144" s="95"/>
      <c r="U1144" s="181">
        <v>0</v>
      </c>
      <c r="V1144" s="201" t="s">
        <v>75</v>
      </c>
      <c r="W1144" s="130"/>
      <c r="X1144" s="93" t="s">
        <v>83</v>
      </c>
      <c r="Y1144" s="168" t="s">
        <v>6124</v>
      </c>
      <c r="Z1144" s="168" t="s">
        <v>6125</v>
      </c>
      <c r="AA1144" s="202" t="s">
        <v>6126</v>
      </c>
    </row>
    <row r="1145" spans="1:27" ht="24" x14ac:dyDescent="0.3">
      <c r="A1145" s="91">
        <v>40404404</v>
      </c>
      <c r="B1145" s="93" t="s">
        <v>2053</v>
      </c>
      <c r="C1145" s="289">
        <v>16.079999999999998</v>
      </c>
      <c r="D1145" s="94"/>
      <c r="E1145" s="94"/>
      <c r="F1145" s="95"/>
      <c r="G1145" s="95"/>
      <c r="H1145" s="95"/>
      <c r="I1145" s="96"/>
      <c r="J1145" s="95">
        <v>28040325</v>
      </c>
      <c r="K1145" s="89" t="s">
        <v>782</v>
      </c>
      <c r="L1145" s="95">
        <v>67</v>
      </c>
      <c r="M1145" s="95">
        <v>0</v>
      </c>
      <c r="N1145" s="289">
        <v>16.079999999999998</v>
      </c>
      <c r="O1145" s="95"/>
      <c r="P1145" s="289"/>
      <c r="Q1145" s="95"/>
      <c r="R1145" s="289"/>
      <c r="S1145" s="96"/>
      <c r="T1145" s="95"/>
      <c r="U1145" s="181"/>
      <c r="V1145" s="201" t="s">
        <v>75</v>
      </c>
      <c r="W1145" s="130"/>
      <c r="X1145" s="93" t="s">
        <v>2054</v>
      </c>
      <c r="Y1145" s="168" t="s">
        <v>6133</v>
      </c>
      <c r="Z1145" s="168" t="s">
        <v>6130</v>
      </c>
      <c r="AA1145" s="202" t="s">
        <v>6131</v>
      </c>
    </row>
    <row r="1146" spans="1:27" ht="24" x14ac:dyDescent="0.3">
      <c r="A1146" s="95">
        <v>40501019</v>
      </c>
      <c r="B1146" s="89" t="s">
        <v>2055</v>
      </c>
      <c r="C1146" s="289">
        <v>168</v>
      </c>
      <c r="D1146" s="94" t="s">
        <v>18</v>
      </c>
      <c r="E1146" s="94">
        <v>63.6</v>
      </c>
      <c r="F1146" s="95"/>
      <c r="G1146" s="95"/>
      <c r="H1146" s="95"/>
      <c r="I1146" s="96"/>
      <c r="J1146" s="95">
        <v>26020033</v>
      </c>
      <c r="K1146" s="89" t="s">
        <v>2056</v>
      </c>
      <c r="L1146" s="95">
        <v>700</v>
      </c>
      <c r="M1146" s="95">
        <v>0</v>
      </c>
      <c r="N1146" s="289">
        <v>168</v>
      </c>
      <c r="O1146" s="95"/>
      <c r="P1146" s="289"/>
      <c r="Q1146" s="95"/>
      <c r="R1146" s="289"/>
      <c r="S1146" s="96"/>
      <c r="T1146" s="95"/>
      <c r="U1146" s="181"/>
      <c r="V1146" s="201" t="s">
        <v>75</v>
      </c>
      <c r="W1146" s="130"/>
      <c r="X1146" s="93" t="s">
        <v>200</v>
      </c>
      <c r="Y1146" s="168" t="s">
        <v>6133</v>
      </c>
      <c r="Z1146" s="168" t="s">
        <v>6130</v>
      </c>
      <c r="AA1146" s="202" t="s">
        <v>6131</v>
      </c>
    </row>
    <row r="1147" spans="1:27" x14ac:dyDescent="0.3">
      <c r="A1147" s="278">
        <v>40501027</v>
      </c>
      <c r="B1147" s="279" t="s">
        <v>2057</v>
      </c>
      <c r="C1147" s="289">
        <v>220.07999999999998</v>
      </c>
      <c r="D1147" s="94" t="s">
        <v>11</v>
      </c>
      <c r="E1147" s="94">
        <v>38.24</v>
      </c>
      <c r="F1147" s="95"/>
      <c r="G1147" s="95"/>
      <c r="H1147" s="95"/>
      <c r="I1147" s="96"/>
      <c r="J1147" s="95">
        <v>26030063</v>
      </c>
      <c r="K1147" s="89" t="s">
        <v>2058</v>
      </c>
      <c r="L1147" s="95">
        <v>917</v>
      </c>
      <c r="M1147" s="95">
        <v>0</v>
      </c>
      <c r="N1147" s="289">
        <v>220.07999999999998</v>
      </c>
      <c r="O1147" s="95"/>
      <c r="P1147" s="289"/>
      <c r="Q1147" s="95"/>
      <c r="R1147" s="289"/>
      <c r="S1147" s="96"/>
      <c r="T1147" s="95"/>
      <c r="U1147" s="181"/>
      <c r="V1147" s="201" t="s">
        <v>75</v>
      </c>
      <c r="W1147" s="130"/>
      <c r="X1147" s="93" t="s">
        <v>200</v>
      </c>
      <c r="Y1147" s="168" t="s">
        <v>6133</v>
      </c>
      <c r="Z1147" s="168" t="s">
        <v>6130</v>
      </c>
      <c r="AA1147" s="202" t="s">
        <v>6131</v>
      </c>
    </row>
    <row r="1148" spans="1:27" x14ac:dyDescent="0.3">
      <c r="A1148" s="91">
        <v>40501035</v>
      </c>
      <c r="B1148" s="93" t="s">
        <v>2059</v>
      </c>
      <c r="C1148" s="289">
        <v>250.07999999999998</v>
      </c>
      <c r="D1148" s="94" t="s">
        <v>11</v>
      </c>
      <c r="E1148" s="94">
        <v>51.47</v>
      </c>
      <c r="F1148" s="95"/>
      <c r="G1148" s="95"/>
      <c r="H1148" s="95"/>
      <c r="I1148" s="96"/>
      <c r="J1148" s="95">
        <v>26030047</v>
      </c>
      <c r="K1148" s="89" t="s">
        <v>2060</v>
      </c>
      <c r="L1148" s="95">
        <v>1042</v>
      </c>
      <c r="M1148" s="95">
        <v>0</v>
      </c>
      <c r="N1148" s="289">
        <v>250.07999999999998</v>
      </c>
      <c r="O1148" s="95"/>
      <c r="P1148" s="289"/>
      <c r="Q1148" s="95"/>
      <c r="R1148" s="289"/>
      <c r="S1148" s="96"/>
      <c r="T1148" s="95"/>
      <c r="U1148" s="181"/>
      <c r="V1148" s="201" t="s">
        <v>75</v>
      </c>
      <c r="W1148" s="130"/>
      <c r="X1148" s="93" t="s">
        <v>200</v>
      </c>
      <c r="Y1148" s="168" t="s">
        <v>6133</v>
      </c>
      <c r="Z1148" s="168" t="s">
        <v>6130</v>
      </c>
      <c r="AA1148" s="202" t="s">
        <v>6131</v>
      </c>
    </row>
    <row r="1149" spans="1:27" x14ac:dyDescent="0.3">
      <c r="A1149" s="91">
        <v>40501043</v>
      </c>
      <c r="B1149" s="93" t="s">
        <v>2061</v>
      </c>
      <c r="C1149" s="288">
        <v>96</v>
      </c>
      <c r="D1149" s="90" t="s">
        <v>11</v>
      </c>
      <c r="E1149" s="90">
        <v>40.479999999999997</v>
      </c>
      <c r="F1149" s="91"/>
      <c r="G1149" s="91"/>
      <c r="H1149" s="91"/>
      <c r="I1149" s="92"/>
      <c r="J1149" s="91">
        <v>26020025</v>
      </c>
      <c r="K1149" s="93" t="s">
        <v>2062</v>
      </c>
      <c r="L1149" s="91">
        <v>400</v>
      </c>
      <c r="M1149" s="91">
        <v>0</v>
      </c>
      <c r="N1149" s="288">
        <v>96</v>
      </c>
      <c r="O1149" s="91"/>
      <c r="P1149" s="288"/>
      <c r="Q1149" s="91"/>
      <c r="R1149" s="288"/>
      <c r="S1149" s="92"/>
      <c r="T1149" s="91"/>
      <c r="U1149" s="180"/>
      <c r="V1149" s="201" t="s">
        <v>4787</v>
      </c>
      <c r="W1149" s="130">
        <v>1</v>
      </c>
      <c r="X1149" s="93"/>
      <c r="Y1149" s="168" t="s">
        <v>4789</v>
      </c>
      <c r="Z1149" s="168" t="s">
        <v>4854</v>
      </c>
      <c r="AA1149" s="202" t="s">
        <v>4789</v>
      </c>
    </row>
    <row r="1150" spans="1:27" x14ac:dyDescent="0.3">
      <c r="A1150" s="95">
        <v>40501051</v>
      </c>
      <c r="B1150" s="89" t="s">
        <v>2063</v>
      </c>
      <c r="C1150" s="288">
        <v>60</v>
      </c>
      <c r="D1150" s="90" t="s">
        <v>11</v>
      </c>
      <c r="E1150" s="90">
        <v>28.35</v>
      </c>
      <c r="F1150" s="91"/>
      <c r="G1150" s="91"/>
      <c r="H1150" s="91"/>
      <c r="I1150" s="92"/>
      <c r="J1150" s="91">
        <v>26020017</v>
      </c>
      <c r="K1150" s="93" t="s">
        <v>2064</v>
      </c>
      <c r="L1150" s="91">
        <v>250</v>
      </c>
      <c r="M1150" s="91">
        <v>0</v>
      </c>
      <c r="N1150" s="288">
        <v>60</v>
      </c>
      <c r="O1150" s="91"/>
      <c r="P1150" s="288"/>
      <c r="Q1150" s="91"/>
      <c r="R1150" s="288"/>
      <c r="S1150" s="92"/>
      <c r="T1150" s="91"/>
      <c r="U1150" s="180"/>
      <c r="V1150" s="201" t="s">
        <v>4787</v>
      </c>
      <c r="W1150" s="130">
        <v>1</v>
      </c>
      <c r="X1150" s="93"/>
      <c r="Y1150" s="168" t="s">
        <v>4789</v>
      </c>
      <c r="Z1150" s="168" t="s">
        <v>4854</v>
      </c>
      <c r="AA1150" s="202" t="s">
        <v>4789</v>
      </c>
    </row>
    <row r="1151" spans="1:27" ht="24" x14ac:dyDescent="0.3">
      <c r="A1151" s="278">
        <v>40501060</v>
      </c>
      <c r="B1151" s="279" t="s">
        <v>2065</v>
      </c>
      <c r="C1151" s="289">
        <v>199.92</v>
      </c>
      <c r="D1151" s="94" t="s">
        <v>26</v>
      </c>
      <c r="E1151" s="94">
        <v>31.55</v>
      </c>
      <c r="F1151" s="95"/>
      <c r="G1151" s="95"/>
      <c r="H1151" s="95"/>
      <c r="I1151" s="96"/>
      <c r="J1151" s="95">
        <v>26030071</v>
      </c>
      <c r="K1151" s="89" t="s">
        <v>2066</v>
      </c>
      <c r="L1151" s="95">
        <v>833</v>
      </c>
      <c r="M1151" s="95">
        <v>0</v>
      </c>
      <c r="N1151" s="289">
        <v>199.92</v>
      </c>
      <c r="O1151" s="95"/>
      <c r="P1151" s="289"/>
      <c r="Q1151" s="95"/>
      <c r="R1151" s="289"/>
      <c r="S1151" s="96"/>
      <c r="T1151" s="95"/>
      <c r="U1151" s="181"/>
      <c r="V1151" s="201" t="s">
        <v>75</v>
      </c>
      <c r="W1151" s="130"/>
      <c r="X1151" s="93" t="s">
        <v>200</v>
      </c>
      <c r="Y1151" s="168" t="s">
        <v>6133</v>
      </c>
      <c r="Z1151" s="168" t="s">
        <v>6130</v>
      </c>
      <c r="AA1151" s="202" t="s">
        <v>6131</v>
      </c>
    </row>
    <row r="1152" spans="1:27" ht="24" x14ac:dyDescent="0.3">
      <c r="A1152" s="91">
        <v>40501078</v>
      </c>
      <c r="B1152" s="93" t="s">
        <v>2067</v>
      </c>
      <c r="C1152" s="289">
        <v>220.07999999999998</v>
      </c>
      <c r="D1152" s="94" t="s">
        <v>11</v>
      </c>
      <c r="E1152" s="94">
        <v>39.86</v>
      </c>
      <c r="F1152" s="95"/>
      <c r="G1152" s="95"/>
      <c r="H1152" s="95"/>
      <c r="I1152" s="96"/>
      <c r="J1152" s="95">
        <v>26030039</v>
      </c>
      <c r="K1152" s="89" t="s">
        <v>2068</v>
      </c>
      <c r="L1152" s="95">
        <v>917</v>
      </c>
      <c r="M1152" s="95">
        <v>0</v>
      </c>
      <c r="N1152" s="289">
        <v>220.07999999999998</v>
      </c>
      <c r="O1152" s="95"/>
      <c r="P1152" s="289"/>
      <c r="Q1152" s="95"/>
      <c r="R1152" s="289"/>
      <c r="S1152" s="96"/>
      <c r="T1152" s="95"/>
      <c r="U1152" s="181"/>
      <c r="V1152" s="201" t="s">
        <v>75</v>
      </c>
      <c r="W1152" s="130"/>
      <c r="X1152" s="93" t="s">
        <v>200</v>
      </c>
      <c r="Y1152" s="168" t="s">
        <v>6133</v>
      </c>
      <c r="Z1152" s="168" t="s">
        <v>6130</v>
      </c>
      <c r="AA1152" s="202" t="s">
        <v>6131</v>
      </c>
    </row>
    <row r="1153" spans="1:27" x14ac:dyDescent="0.3">
      <c r="A1153" s="91">
        <v>40501086</v>
      </c>
      <c r="B1153" s="93" t="s">
        <v>2069</v>
      </c>
      <c r="C1153" s="289">
        <v>220.07999999999998</v>
      </c>
      <c r="D1153" s="94" t="s">
        <v>11</v>
      </c>
      <c r="E1153" s="94">
        <v>39.380000000000003</v>
      </c>
      <c r="F1153" s="95"/>
      <c r="G1153" s="95"/>
      <c r="H1153" s="95"/>
      <c r="I1153" s="96"/>
      <c r="J1153" s="95">
        <v>26030020</v>
      </c>
      <c r="K1153" s="89" t="s">
        <v>2070</v>
      </c>
      <c r="L1153" s="95">
        <v>917</v>
      </c>
      <c r="M1153" s="95">
        <v>0</v>
      </c>
      <c r="N1153" s="289">
        <v>220.07999999999998</v>
      </c>
      <c r="O1153" s="95"/>
      <c r="P1153" s="289"/>
      <c r="Q1153" s="95"/>
      <c r="R1153" s="289"/>
      <c r="S1153" s="96"/>
      <c r="T1153" s="95"/>
      <c r="U1153" s="181"/>
      <c r="V1153" s="201" t="s">
        <v>75</v>
      </c>
      <c r="W1153" s="130"/>
      <c r="X1153" s="93" t="s">
        <v>200</v>
      </c>
      <c r="Y1153" s="168" t="s">
        <v>6133</v>
      </c>
      <c r="Z1153" s="168" t="s">
        <v>6130</v>
      </c>
      <c r="AA1153" s="202" t="s">
        <v>6131</v>
      </c>
    </row>
    <row r="1154" spans="1:27" ht="24" x14ac:dyDescent="0.3">
      <c r="A1154" s="95">
        <v>40501094</v>
      </c>
      <c r="B1154" s="89" t="s">
        <v>2071</v>
      </c>
      <c r="C1154" s="289">
        <v>280.08</v>
      </c>
      <c r="D1154" s="94" t="s">
        <v>26</v>
      </c>
      <c r="E1154" s="94">
        <v>56.34</v>
      </c>
      <c r="F1154" s="95"/>
      <c r="G1154" s="95"/>
      <c r="H1154" s="95"/>
      <c r="I1154" s="96"/>
      <c r="J1154" s="95">
        <v>26030160</v>
      </c>
      <c r="K1154" s="89" t="s">
        <v>2072</v>
      </c>
      <c r="L1154" s="95">
        <v>1167</v>
      </c>
      <c r="M1154" s="95">
        <v>0</v>
      </c>
      <c r="N1154" s="289">
        <v>280.08</v>
      </c>
      <c r="O1154" s="95"/>
      <c r="P1154" s="289"/>
      <c r="Q1154" s="95"/>
      <c r="R1154" s="289"/>
      <c r="S1154" s="96"/>
      <c r="T1154" s="95"/>
      <c r="U1154" s="181"/>
      <c r="V1154" s="201" t="s">
        <v>75</v>
      </c>
      <c r="W1154" s="130"/>
      <c r="X1154" s="93" t="s">
        <v>200</v>
      </c>
      <c r="Y1154" s="168" t="s">
        <v>6133</v>
      </c>
      <c r="Z1154" s="168" t="s">
        <v>6130</v>
      </c>
      <c r="AA1154" s="202" t="s">
        <v>6131</v>
      </c>
    </row>
    <row r="1155" spans="1:27" ht="24" x14ac:dyDescent="0.3">
      <c r="A1155" s="278">
        <v>40501108</v>
      </c>
      <c r="B1155" s="279" t="s">
        <v>2073</v>
      </c>
      <c r="C1155" s="289">
        <v>199.92</v>
      </c>
      <c r="D1155" s="94" t="s">
        <v>11</v>
      </c>
      <c r="E1155" s="94">
        <v>40.479999999999997</v>
      </c>
      <c r="F1155" s="95"/>
      <c r="G1155" s="95"/>
      <c r="H1155" s="95"/>
      <c r="I1155" s="96"/>
      <c r="J1155" s="95">
        <v>26030055</v>
      </c>
      <c r="K1155" s="89" t="s">
        <v>2074</v>
      </c>
      <c r="L1155" s="95">
        <v>833</v>
      </c>
      <c r="M1155" s="95">
        <v>0</v>
      </c>
      <c r="N1155" s="289">
        <v>199.92</v>
      </c>
      <c r="O1155" s="95"/>
      <c r="P1155" s="289"/>
      <c r="Q1155" s="95"/>
      <c r="R1155" s="289"/>
      <c r="S1155" s="96"/>
      <c r="T1155" s="95"/>
      <c r="U1155" s="181"/>
      <c r="V1155" s="201" t="s">
        <v>75</v>
      </c>
      <c r="W1155" s="130"/>
      <c r="X1155" s="93" t="s">
        <v>200</v>
      </c>
      <c r="Y1155" s="168" t="s">
        <v>6133</v>
      </c>
      <c r="Z1155" s="168" t="s">
        <v>6130</v>
      </c>
      <c r="AA1155" s="202" t="s">
        <v>6131</v>
      </c>
    </row>
    <row r="1156" spans="1:27" x14ac:dyDescent="0.3">
      <c r="A1156" s="91">
        <v>40501116</v>
      </c>
      <c r="B1156" s="93" t="s">
        <v>2075</v>
      </c>
      <c r="C1156" s="289">
        <v>19.919999999999998</v>
      </c>
      <c r="D1156" s="94" t="s">
        <v>6</v>
      </c>
      <c r="E1156" s="94">
        <v>5.42</v>
      </c>
      <c r="F1156" s="95"/>
      <c r="G1156" s="95"/>
      <c r="H1156" s="95"/>
      <c r="I1156" s="96"/>
      <c r="J1156" s="95">
        <v>26030080</v>
      </c>
      <c r="K1156" s="89" t="s">
        <v>2075</v>
      </c>
      <c r="L1156" s="95">
        <v>83</v>
      </c>
      <c r="M1156" s="95">
        <v>0</v>
      </c>
      <c r="N1156" s="289">
        <v>19.919999999999998</v>
      </c>
      <c r="O1156" s="95"/>
      <c r="P1156" s="289"/>
      <c r="Q1156" s="95"/>
      <c r="R1156" s="289"/>
      <c r="S1156" s="96"/>
      <c r="T1156" s="95"/>
      <c r="U1156" s="181"/>
      <c r="V1156" s="201" t="s">
        <v>75</v>
      </c>
      <c r="W1156" s="130"/>
      <c r="X1156" s="93" t="s">
        <v>200</v>
      </c>
      <c r="Y1156" s="168" t="s">
        <v>6133</v>
      </c>
      <c r="Z1156" s="168" t="s">
        <v>6130</v>
      </c>
      <c r="AA1156" s="202" t="s">
        <v>6131</v>
      </c>
    </row>
    <row r="1157" spans="1:27" x14ac:dyDescent="0.3">
      <c r="A1157" s="91">
        <v>40501124</v>
      </c>
      <c r="B1157" s="93" t="s">
        <v>2076</v>
      </c>
      <c r="C1157" s="289">
        <v>220.07999999999998</v>
      </c>
      <c r="D1157" s="94" t="s">
        <v>12</v>
      </c>
      <c r="E1157" s="94">
        <v>63.6</v>
      </c>
      <c r="F1157" s="95"/>
      <c r="G1157" s="95"/>
      <c r="H1157" s="95"/>
      <c r="I1157" s="96"/>
      <c r="J1157" s="95">
        <v>26030098</v>
      </c>
      <c r="K1157" s="89" t="s">
        <v>2077</v>
      </c>
      <c r="L1157" s="95">
        <v>917</v>
      </c>
      <c r="M1157" s="95">
        <v>0</v>
      </c>
      <c r="N1157" s="289">
        <v>220.07999999999998</v>
      </c>
      <c r="O1157" s="95"/>
      <c r="P1157" s="289"/>
      <c r="Q1157" s="95"/>
      <c r="R1157" s="289"/>
      <c r="S1157" s="96"/>
      <c r="T1157" s="95"/>
      <c r="U1157" s="181"/>
      <c r="V1157" s="201" t="s">
        <v>75</v>
      </c>
      <c r="W1157" s="130"/>
      <c r="X1157" s="93" t="s">
        <v>200</v>
      </c>
      <c r="Y1157" s="168" t="s">
        <v>6133</v>
      </c>
      <c r="Z1157" s="168" t="s">
        <v>6130</v>
      </c>
      <c r="AA1157" s="202" t="s">
        <v>6131</v>
      </c>
    </row>
    <row r="1158" spans="1:27" ht="24" x14ac:dyDescent="0.3">
      <c r="A1158" s="95">
        <v>40501132</v>
      </c>
      <c r="B1158" s="89" t="s">
        <v>2078</v>
      </c>
      <c r="C1158" s="289">
        <v>360</v>
      </c>
      <c r="D1158" s="94" t="s">
        <v>12</v>
      </c>
      <c r="E1158" s="94">
        <v>56.27</v>
      </c>
      <c r="F1158" s="95"/>
      <c r="G1158" s="95"/>
      <c r="H1158" s="95"/>
      <c r="I1158" s="96"/>
      <c r="J1158" s="95">
        <v>26030110</v>
      </c>
      <c r="K1158" s="89" t="s">
        <v>2079</v>
      </c>
      <c r="L1158" s="95">
        <v>1500</v>
      </c>
      <c r="M1158" s="95">
        <v>0</v>
      </c>
      <c r="N1158" s="289">
        <v>360</v>
      </c>
      <c r="O1158" s="95"/>
      <c r="P1158" s="289"/>
      <c r="Q1158" s="95"/>
      <c r="R1158" s="289"/>
      <c r="S1158" s="96"/>
      <c r="T1158" s="95"/>
      <c r="U1158" s="181"/>
      <c r="V1158" s="201" t="s">
        <v>75</v>
      </c>
      <c r="W1158" s="130"/>
      <c r="X1158" s="93" t="s">
        <v>200</v>
      </c>
      <c r="Y1158" s="168" t="s">
        <v>6124</v>
      </c>
      <c r="Z1158" s="168" t="s">
        <v>6125</v>
      </c>
      <c r="AA1158" s="202" t="s">
        <v>6126</v>
      </c>
    </row>
    <row r="1159" spans="1:27" ht="24" x14ac:dyDescent="0.3">
      <c r="A1159" s="278">
        <v>40501159</v>
      </c>
      <c r="B1159" s="279" t="s">
        <v>2080</v>
      </c>
      <c r="C1159" s="289">
        <v>209.68799999999999</v>
      </c>
      <c r="D1159" s="94" t="s">
        <v>18</v>
      </c>
      <c r="E1159" s="94">
        <v>19.14</v>
      </c>
      <c r="F1159" s="95"/>
      <c r="G1159" s="95"/>
      <c r="H1159" s="95"/>
      <c r="I1159" s="96"/>
      <c r="J1159" s="95">
        <v>40501159</v>
      </c>
      <c r="K1159" s="89" t="s">
        <v>2081</v>
      </c>
      <c r="L1159" s="95">
        <v>873.7</v>
      </c>
      <c r="M1159" s="95">
        <v>0</v>
      </c>
      <c r="N1159" s="289">
        <v>209.68799999999999</v>
      </c>
      <c r="O1159" s="95">
        <v>140</v>
      </c>
      <c r="P1159" s="289">
        <v>33.6</v>
      </c>
      <c r="Q1159" s="95">
        <v>733.7</v>
      </c>
      <c r="R1159" s="289">
        <v>176.08799999999999</v>
      </c>
      <c r="S1159" s="96"/>
      <c r="T1159" s="95"/>
      <c r="U1159" s="181"/>
      <c r="V1159" s="201" t="s">
        <v>75</v>
      </c>
      <c r="W1159" s="130"/>
      <c r="X1159" s="93" t="s">
        <v>83</v>
      </c>
      <c r="Y1159" s="168" t="s">
        <v>6133</v>
      </c>
      <c r="Z1159" s="168" t="s">
        <v>6130</v>
      </c>
      <c r="AA1159" s="202" t="s">
        <v>6131</v>
      </c>
    </row>
    <row r="1160" spans="1:27" ht="24" x14ac:dyDescent="0.3">
      <c r="A1160" s="91">
        <v>40501167</v>
      </c>
      <c r="B1160" s="93" t="s">
        <v>2082</v>
      </c>
      <c r="C1160" s="289">
        <v>230.39</v>
      </c>
      <c r="D1160" s="94" t="s">
        <v>26</v>
      </c>
      <c r="E1160" s="94">
        <v>17.39</v>
      </c>
      <c r="F1160" s="95"/>
      <c r="G1160" s="95"/>
      <c r="H1160" s="95"/>
      <c r="I1160" s="96"/>
      <c r="J1160" s="95">
        <v>40501167</v>
      </c>
      <c r="K1160" s="89" t="s">
        <v>2083</v>
      </c>
      <c r="L1160" s="95">
        <v>959.96</v>
      </c>
      <c r="M1160" s="95">
        <v>0</v>
      </c>
      <c r="N1160" s="289">
        <v>230.39</v>
      </c>
      <c r="O1160" s="95">
        <v>293.33</v>
      </c>
      <c r="P1160" s="289">
        <v>70.399199999999993</v>
      </c>
      <c r="Q1160" s="95">
        <v>666.63</v>
      </c>
      <c r="R1160" s="289">
        <v>159.99119999999999</v>
      </c>
      <c r="S1160" s="96"/>
      <c r="T1160" s="95"/>
      <c r="U1160" s="181"/>
      <c r="V1160" s="201" t="s">
        <v>75</v>
      </c>
      <c r="W1160" s="130"/>
      <c r="X1160" s="93" t="s">
        <v>83</v>
      </c>
      <c r="Y1160" s="168" t="s">
        <v>6124</v>
      </c>
      <c r="Z1160" s="168" t="s">
        <v>6125</v>
      </c>
      <c r="AA1160" s="202" t="s">
        <v>6126</v>
      </c>
    </row>
    <row r="1161" spans="1:27" x14ac:dyDescent="0.3">
      <c r="A1161" s="91">
        <v>40501175</v>
      </c>
      <c r="B1161" s="93" t="s">
        <v>2084</v>
      </c>
      <c r="C1161" s="289">
        <v>280.08</v>
      </c>
      <c r="D1161" s="94" t="s">
        <v>26</v>
      </c>
      <c r="E1161" s="94">
        <v>56.34</v>
      </c>
      <c r="F1161" s="95"/>
      <c r="G1161" s="95"/>
      <c r="H1161" s="95"/>
      <c r="I1161" s="96"/>
      <c r="J1161" s="95">
        <v>26030144</v>
      </c>
      <c r="K1161" s="89" t="s">
        <v>2085</v>
      </c>
      <c r="L1161" s="95">
        <v>1167</v>
      </c>
      <c r="M1161" s="95">
        <v>0</v>
      </c>
      <c r="N1161" s="289">
        <v>280.08</v>
      </c>
      <c r="O1161" s="95"/>
      <c r="P1161" s="289"/>
      <c r="Q1161" s="95"/>
      <c r="R1161" s="289"/>
      <c r="S1161" s="96"/>
      <c r="T1161" s="95"/>
      <c r="U1161" s="181"/>
      <c r="V1161" s="201" t="s">
        <v>75</v>
      </c>
      <c r="W1161" s="130"/>
      <c r="X1161" s="93" t="s">
        <v>200</v>
      </c>
      <c r="Y1161" s="168" t="s">
        <v>6133</v>
      </c>
      <c r="Z1161" s="168" t="s">
        <v>6130</v>
      </c>
      <c r="AA1161" s="202" t="s">
        <v>6131</v>
      </c>
    </row>
    <row r="1162" spans="1:27" ht="48" x14ac:dyDescent="0.3">
      <c r="A1162" s="95">
        <v>40501183</v>
      </c>
      <c r="B1162" s="89" t="s">
        <v>2086</v>
      </c>
      <c r="C1162" s="289">
        <v>60</v>
      </c>
      <c r="D1162" s="94" t="s">
        <v>12</v>
      </c>
      <c r="E1162" s="94">
        <v>42.5</v>
      </c>
      <c r="F1162" s="95"/>
      <c r="G1162" s="95"/>
      <c r="H1162" s="95"/>
      <c r="I1162" s="96"/>
      <c r="J1162" s="95">
        <v>26030152</v>
      </c>
      <c r="K1162" s="89" t="s">
        <v>2087</v>
      </c>
      <c r="L1162" s="95">
        <v>250</v>
      </c>
      <c r="M1162" s="95">
        <v>0</v>
      </c>
      <c r="N1162" s="289">
        <v>60</v>
      </c>
      <c r="O1162" s="95"/>
      <c r="P1162" s="289"/>
      <c r="Q1162" s="95"/>
      <c r="R1162" s="289"/>
      <c r="S1162" s="96"/>
      <c r="T1162" s="95"/>
      <c r="U1162" s="181"/>
      <c r="V1162" s="201" t="s">
        <v>75</v>
      </c>
      <c r="W1162" s="130"/>
      <c r="X1162" s="93" t="s">
        <v>83</v>
      </c>
      <c r="Y1162" s="168" t="s">
        <v>6124</v>
      </c>
      <c r="Z1162" s="168" t="s">
        <v>6125</v>
      </c>
      <c r="AA1162" s="202" t="s">
        <v>6126</v>
      </c>
    </row>
    <row r="1163" spans="1:27" ht="36" x14ac:dyDescent="0.3">
      <c r="A1163" s="278">
        <v>40501191</v>
      </c>
      <c r="B1163" s="279" t="s">
        <v>2088</v>
      </c>
      <c r="C1163" s="289">
        <v>60</v>
      </c>
      <c r="D1163" s="94" t="s">
        <v>12</v>
      </c>
      <c r="E1163" s="94">
        <v>42.5</v>
      </c>
      <c r="F1163" s="95"/>
      <c r="G1163" s="95"/>
      <c r="H1163" s="95"/>
      <c r="I1163" s="96"/>
      <c r="J1163" s="95">
        <v>26030128</v>
      </c>
      <c r="K1163" s="89" t="s">
        <v>2089</v>
      </c>
      <c r="L1163" s="95">
        <v>250</v>
      </c>
      <c r="M1163" s="95">
        <v>0</v>
      </c>
      <c r="N1163" s="289">
        <v>60</v>
      </c>
      <c r="O1163" s="95"/>
      <c r="P1163" s="289"/>
      <c r="Q1163" s="95"/>
      <c r="R1163" s="289"/>
      <c r="S1163" s="96"/>
      <c r="T1163" s="95"/>
      <c r="U1163" s="181"/>
      <c r="V1163" s="201" t="s">
        <v>75</v>
      </c>
      <c r="W1163" s="130"/>
      <c r="X1163" s="93" t="s">
        <v>83</v>
      </c>
      <c r="Y1163" s="168" t="s">
        <v>6130</v>
      </c>
      <c r="Z1163" s="168" t="s">
        <v>6131</v>
      </c>
      <c r="AA1163" s="202" t="s">
        <v>6129</v>
      </c>
    </row>
    <row r="1164" spans="1:27" ht="24" x14ac:dyDescent="0.3">
      <c r="A1164" s="91">
        <v>40501205</v>
      </c>
      <c r="B1164" s="93" t="s">
        <v>2090</v>
      </c>
      <c r="C1164" s="288">
        <v>209.68799999999999</v>
      </c>
      <c r="D1164" s="90" t="s">
        <v>18</v>
      </c>
      <c r="E1164" s="90">
        <v>19.14</v>
      </c>
      <c r="F1164" s="91"/>
      <c r="G1164" s="91"/>
      <c r="H1164" s="91"/>
      <c r="I1164" s="92"/>
      <c r="J1164" s="91">
        <v>40501205</v>
      </c>
      <c r="K1164" s="93" t="s">
        <v>2090</v>
      </c>
      <c r="L1164" s="91">
        <v>873.7</v>
      </c>
      <c r="M1164" s="91">
        <v>0</v>
      </c>
      <c r="N1164" s="288">
        <v>209.68799999999999</v>
      </c>
      <c r="O1164" s="91">
        <v>140</v>
      </c>
      <c r="P1164" s="288">
        <v>33.6</v>
      </c>
      <c r="Q1164" s="91">
        <v>733.7</v>
      </c>
      <c r="R1164" s="288">
        <v>176.08799999999999</v>
      </c>
      <c r="S1164" s="92"/>
      <c r="T1164" s="91"/>
      <c r="U1164" s="180"/>
      <c r="V1164" s="201" t="s">
        <v>75</v>
      </c>
      <c r="W1164" s="130"/>
      <c r="X1164" s="93" t="s">
        <v>200</v>
      </c>
      <c r="Y1164" s="168" t="s">
        <v>6124</v>
      </c>
      <c r="Z1164" s="168" t="s">
        <v>6125</v>
      </c>
      <c r="AA1164" s="202" t="s">
        <v>6126</v>
      </c>
    </row>
    <row r="1165" spans="1:27" ht="24" x14ac:dyDescent="0.3">
      <c r="A1165" s="91">
        <v>40501213</v>
      </c>
      <c r="B1165" s="93" t="s">
        <v>2091</v>
      </c>
      <c r="C1165" s="289">
        <v>195.28799999999998</v>
      </c>
      <c r="D1165" s="94" t="s">
        <v>12</v>
      </c>
      <c r="E1165" s="94">
        <v>19.14</v>
      </c>
      <c r="F1165" s="95"/>
      <c r="G1165" s="95"/>
      <c r="H1165" s="95"/>
      <c r="I1165" s="96"/>
      <c r="J1165" s="95">
        <v>40501213</v>
      </c>
      <c r="K1165" s="89" t="s">
        <v>2092</v>
      </c>
      <c r="L1165" s="95">
        <v>813.7</v>
      </c>
      <c r="M1165" s="95">
        <v>0</v>
      </c>
      <c r="N1165" s="289">
        <v>195.28799999999998</v>
      </c>
      <c r="O1165" s="95">
        <v>80</v>
      </c>
      <c r="P1165" s="289">
        <v>19.2</v>
      </c>
      <c r="Q1165" s="95">
        <v>733.7</v>
      </c>
      <c r="R1165" s="289">
        <v>176.08799999999999</v>
      </c>
      <c r="S1165" s="96"/>
      <c r="T1165" s="95"/>
      <c r="U1165" s="181"/>
      <c r="V1165" s="201" t="s">
        <v>75</v>
      </c>
      <c r="W1165" s="130"/>
      <c r="X1165" s="93" t="s">
        <v>83</v>
      </c>
      <c r="Y1165" s="168" t="s">
        <v>6124</v>
      </c>
      <c r="Z1165" s="168" t="s">
        <v>6125</v>
      </c>
      <c r="AA1165" s="202" t="s">
        <v>6126</v>
      </c>
    </row>
    <row r="1166" spans="1:27" ht="36" x14ac:dyDescent="0.3">
      <c r="A1166" s="95">
        <v>40502015</v>
      </c>
      <c r="B1166" s="89" t="s">
        <v>2093</v>
      </c>
      <c r="C1166" s="289">
        <v>89.200800000000001</v>
      </c>
      <c r="D1166" s="94" t="s">
        <v>6</v>
      </c>
      <c r="E1166" s="94">
        <v>9</v>
      </c>
      <c r="F1166" s="95"/>
      <c r="G1166" s="95"/>
      <c r="H1166" s="95"/>
      <c r="I1166" s="96"/>
      <c r="J1166" s="95">
        <v>40502015</v>
      </c>
      <c r="K1166" s="89" t="s">
        <v>2093</v>
      </c>
      <c r="L1166" s="95">
        <v>371.67</v>
      </c>
      <c r="M1166" s="95">
        <v>0</v>
      </c>
      <c r="N1166" s="289">
        <v>89.200800000000001</v>
      </c>
      <c r="O1166" s="95">
        <v>26.67</v>
      </c>
      <c r="P1166" s="289">
        <v>6.4008000000000003</v>
      </c>
      <c r="Q1166" s="95">
        <v>345</v>
      </c>
      <c r="R1166" s="289">
        <v>82.8</v>
      </c>
      <c r="S1166" s="96"/>
      <c r="T1166" s="95"/>
      <c r="U1166" s="181"/>
      <c r="V1166" s="201" t="s">
        <v>75</v>
      </c>
      <c r="W1166" s="130"/>
      <c r="X1166" s="93" t="s">
        <v>200</v>
      </c>
      <c r="Y1166" s="168" t="s">
        <v>6124</v>
      </c>
      <c r="Z1166" s="168" t="s">
        <v>6125</v>
      </c>
      <c r="AA1166" s="202" t="s">
        <v>6126</v>
      </c>
    </row>
    <row r="1167" spans="1:27" s="116" customFormat="1" ht="60" x14ac:dyDescent="0.3">
      <c r="A1167" s="185">
        <v>40502040</v>
      </c>
      <c r="B1167" s="186" t="s">
        <v>2094</v>
      </c>
      <c r="C1167" s="288">
        <v>5.2012800000000006</v>
      </c>
      <c r="D1167" s="90" t="s">
        <v>6</v>
      </c>
      <c r="E1167" s="90">
        <v>4.3680000000000003</v>
      </c>
      <c r="F1167" s="91"/>
      <c r="G1167" s="91"/>
      <c r="H1167" s="91"/>
      <c r="I1167" s="92"/>
      <c r="J1167" s="91">
        <v>26040018</v>
      </c>
      <c r="K1167" s="93" t="s">
        <v>2095</v>
      </c>
      <c r="L1167" s="91">
        <v>21</v>
      </c>
      <c r="M1167" s="91">
        <v>0</v>
      </c>
      <c r="N1167" s="288">
        <v>5.2012800000000006</v>
      </c>
      <c r="O1167" s="91"/>
      <c r="P1167" s="288"/>
      <c r="Q1167" s="91"/>
      <c r="R1167" s="288"/>
      <c r="S1167" s="92"/>
      <c r="T1167" s="91"/>
      <c r="U1167" s="180"/>
      <c r="V1167" s="201" t="s">
        <v>75</v>
      </c>
      <c r="W1167" s="130"/>
      <c r="X1167" s="93" t="s">
        <v>200</v>
      </c>
      <c r="Y1167" s="168" t="s">
        <v>6124</v>
      </c>
      <c r="Z1167" s="168" t="s">
        <v>6125</v>
      </c>
      <c r="AA1167" s="202" t="s">
        <v>6126</v>
      </c>
    </row>
    <row r="1168" spans="1:27" x14ac:dyDescent="0.3">
      <c r="A1168" s="91">
        <v>40502058</v>
      </c>
      <c r="B1168" s="93" t="s">
        <v>2096</v>
      </c>
      <c r="C1168" s="289">
        <v>26.74944</v>
      </c>
      <c r="D1168" s="94" t="s">
        <v>6</v>
      </c>
      <c r="E1168" s="94">
        <v>8.33</v>
      </c>
      <c r="F1168" s="95"/>
      <c r="G1168" s="95"/>
      <c r="H1168" s="95"/>
      <c r="I1168" s="96"/>
      <c r="J1168" s="95">
        <v>26100100</v>
      </c>
      <c r="K1168" s="89" t="s">
        <v>2097</v>
      </c>
      <c r="L1168" s="95">
        <v>108</v>
      </c>
      <c r="M1168" s="95">
        <v>0</v>
      </c>
      <c r="N1168" s="289">
        <v>26.74944</v>
      </c>
      <c r="O1168" s="95"/>
      <c r="P1168" s="289"/>
      <c r="Q1168" s="95"/>
      <c r="R1168" s="289"/>
      <c r="S1168" s="96"/>
      <c r="T1168" s="95"/>
      <c r="U1168" s="181"/>
      <c r="V1168" s="201" t="s">
        <v>75</v>
      </c>
      <c r="W1168" s="130"/>
      <c r="X1168" s="93" t="s">
        <v>200</v>
      </c>
      <c r="Y1168" s="168" t="s">
        <v>6124</v>
      </c>
      <c r="Z1168" s="168" t="s">
        <v>6125</v>
      </c>
      <c r="AA1168" s="202" t="s">
        <v>6126</v>
      </c>
    </row>
    <row r="1169" spans="1:27" s="116" customFormat="1" ht="48" x14ac:dyDescent="0.3">
      <c r="A1169" s="182">
        <v>40502066</v>
      </c>
      <c r="B1169" s="93" t="s">
        <v>2098</v>
      </c>
      <c r="C1169" s="289">
        <v>355.68</v>
      </c>
      <c r="D1169" s="94" t="s">
        <v>18</v>
      </c>
      <c r="E1169" s="94">
        <v>35</v>
      </c>
      <c r="F1169" s="95"/>
      <c r="G1169" s="95"/>
      <c r="H1169" s="95"/>
      <c r="I1169" s="96"/>
      <c r="J1169" s="95">
        <v>40502066</v>
      </c>
      <c r="K1169" s="89" t="s">
        <v>2099</v>
      </c>
      <c r="L1169" s="95">
        <v>1482</v>
      </c>
      <c r="M1169" s="95">
        <v>0</v>
      </c>
      <c r="N1169" s="289">
        <v>355.68</v>
      </c>
      <c r="O1169" s="95">
        <v>140</v>
      </c>
      <c r="P1169" s="289">
        <v>33.6</v>
      </c>
      <c r="Q1169" s="95">
        <v>1342</v>
      </c>
      <c r="R1169" s="289">
        <v>322.08</v>
      </c>
      <c r="S1169" s="96"/>
      <c r="T1169" s="95"/>
      <c r="U1169" s="181"/>
      <c r="V1169" s="201" t="s">
        <v>75</v>
      </c>
      <c r="W1169" s="130"/>
      <c r="X1169" s="93" t="s">
        <v>200</v>
      </c>
      <c r="Y1169" s="168" t="s">
        <v>6133</v>
      </c>
      <c r="Z1169" s="168" t="s">
        <v>6130</v>
      </c>
      <c r="AA1169" s="202" t="s">
        <v>6131</v>
      </c>
    </row>
    <row r="1170" spans="1:27" ht="36" x14ac:dyDescent="0.3">
      <c r="A1170" s="95">
        <v>40502074</v>
      </c>
      <c r="B1170" s="89" t="s">
        <v>2100</v>
      </c>
      <c r="C1170" s="289">
        <v>1183.5999999999999</v>
      </c>
      <c r="D1170" s="94" t="s">
        <v>18</v>
      </c>
      <c r="E1170" s="94">
        <v>125</v>
      </c>
      <c r="F1170" s="95"/>
      <c r="G1170" s="95"/>
      <c r="H1170" s="95"/>
      <c r="I1170" s="96"/>
      <c r="J1170" s="95">
        <v>40502074</v>
      </c>
      <c r="K1170" s="89" t="s">
        <v>2100</v>
      </c>
      <c r="L1170" s="95">
        <v>4932</v>
      </c>
      <c r="M1170" s="95">
        <v>0</v>
      </c>
      <c r="N1170" s="289">
        <v>1183.5999999999999</v>
      </c>
      <c r="O1170" s="95">
        <v>140</v>
      </c>
      <c r="P1170" s="289">
        <v>33.6</v>
      </c>
      <c r="Q1170" s="95">
        <v>4792</v>
      </c>
      <c r="R1170" s="289">
        <v>1150</v>
      </c>
      <c r="S1170" s="96"/>
      <c r="T1170" s="95"/>
      <c r="U1170" s="181"/>
      <c r="V1170" s="201" t="s">
        <v>75</v>
      </c>
      <c r="W1170" s="130"/>
      <c r="X1170" s="93" t="s">
        <v>200</v>
      </c>
      <c r="Y1170" s="168" t="s">
        <v>6124</v>
      </c>
      <c r="Z1170" s="168" t="s">
        <v>6125</v>
      </c>
      <c r="AA1170" s="202" t="s">
        <v>6126</v>
      </c>
    </row>
    <row r="1171" spans="1:27" ht="60" x14ac:dyDescent="0.3">
      <c r="A1171" s="278">
        <v>40502090</v>
      </c>
      <c r="B1171" s="279" t="s">
        <v>2101</v>
      </c>
      <c r="C1171" s="289">
        <v>20.55744</v>
      </c>
      <c r="D1171" s="94" t="s">
        <v>6</v>
      </c>
      <c r="E1171" s="94">
        <v>29.17</v>
      </c>
      <c r="F1171" s="95"/>
      <c r="G1171" s="95"/>
      <c r="H1171" s="95"/>
      <c r="I1171" s="96"/>
      <c r="J1171" s="95">
        <v>26050013</v>
      </c>
      <c r="K1171" s="89" t="s">
        <v>2102</v>
      </c>
      <c r="L1171" s="95">
        <v>83</v>
      </c>
      <c r="M1171" s="95">
        <v>0</v>
      </c>
      <c r="N1171" s="289">
        <v>20.55744</v>
      </c>
      <c r="O1171" s="95"/>
      <c r="P1171" s="289"/>
      <c r="Q1171" s="95"/>
      <c r="R1171" s="289"/>
      <c r="S1171" s="96"/>
      <c r="T1171" s="95"/>
      <c r="U1171" s="181"/>
      <c r="V1171" s="201" t="s">
        <v>75</v>
      </c>
      <c r="W1171" s="130"/>
      <c r="X1171" s="93" t="s">
        <v>200</v>
      </c>
      <c r="Y1171" s="168" t="s">
        <v>6124</v>
      </c>
      <c r="Z1171" s="168" t="s">
        <v>6125</v>
      </c>
      <c r="AA1171" s="202" t="s">
        <v>6126</v>
      </c>
    </row>
    <row r="1172" spans="1:27" ht="36" x14ac:dyDescent="0.3">
      <c r="A1172" s="91">
        <v>40502104</v>
      </c>
      <c r="B1172" s="93" t="s">
        <v>2103</v>
      </c>
      <c r="C1172" s="289">
        <v>165.20255999999998</v>
      </c>
      <c r="D1172" s="94" t="s">
        <v>18</v>
      </c>
      <c r="E1172" s="94">
        <v>125</v>
      </c>
      <c r="F1172" s="95"/>
      <c r="G1172" s="95"/>
      <c r="H1172" s="95"/>
      <c r="I1172" s="96"/>
      <c r="J1172" s="95">
        <v>26090023</v>
      </c>
      <c r="K1172" s="89" t="s">
        <v>2104</v>
      </c>
      <c r="L1172" s="95">
        <v>667</v>
      </c>
      <c r="M1172" s="95">
        <v>0</v>
      </c>
      <c r="N1172" s="289">
        <v>165.20255999999998</v>
      </c>
      <c r="O1172" s="95"/>
      <c r="P1172" s="289"/>
      <c r="Q1172" s="95"/>
      <c r="R1172" s="289"/>
      <c r="S1172" s="96"/>
      <c r="T1172" s="95"/>
      <c r="U1172" s="181"/>
      <c r="V1172" s="201" t="s">
        <v>75</v>
      </c>
      <c r="W1172" s="130"/>
      <c r="X1172" s="93" t="s">
        <v>200</v>
      </c>
      <c r="Y1172" s="168" t="s">
        <v>6124</v>
      </c>
      <c r="Z1172" s="168" t="s">
        <v>6125</v>
      </c>
      <c r="AA1172" s="202" t="s">
        <v>6126</v>
      </c>
    </row>
    <row r="1173" spans="1:27" ht="60" x14ac:dyDescent="0.3">
      <c r="A1173" s="91">
        <v>40502112</v>
      </c>
      <c r="B1173" s="93" t="s">
        <v>2105</v>
      </c>
      <c r="C1173" s="289">
        <v>35.170560000000002</v>
      </c>
      <c r="D1173" s="94" t="s">
        <v>18</v>
      </c>
      <c r="E1173" s="94">
        <v>108.33</v>
      </c>
      <c r="F1173" s="95"/>
      <c r="G1173" s="95"/>
      <c r="H1173" s="95"/>
      <c r="I1173" s="96"/>
      <c r="J1173" s="95">
        <v>26080010</v>
      </c>
      <c r="K1173" s="89" t="s">
        <v>2106</v>
      </c>
      <c r="L1173" s="95">
        <v>142</v>
      </c>
      <c r="M1173" s="95">
        <v>0</v>
      </c>
      <c r="N1173" s="289">
        <v>35.170560000000002</v>
      </c>
      <c r="O1173" s="95"/>
      <c r="P1173" s="289"/>
      <c r="Q1173" s="95"/>
      <c r="R1173" s="289"/>
      <c r="S1173" s="96"/>
      <c r="T1173" s="95"/>
      <c r="U1173" s="181"/>
      <c r="V1173" s="201" t="s">
        <v>75</v>
      </c>
      <c r="W1173" s="130"/>
      <c r="X1173" s="93" t="s">
        <v>200</v>
      </c>
      <c r="Y1173" s="168" t="s">
        <v>6124</v>
      </c>
      <c r="Z1173" s="168" t="s">
        <v>6125</v>
      </c>
      <c r="AA1173" s="202" t="s">
        <v>6126</v>
      </c>
    </row>
    <row r="1174" spans="1:27" ht="24" x14ac:dyDescent="0.3">
      <c r="A1174" s="95">
        <v>40502120</v>
      </c>
      <c r="B1174" s="89" t="s">
        <v>2107</v>
      </c>
      <c r="C1174" s="289">
        <v>104.4</v>
      </c>
      <c r="D1174" s="94" t="s">
        <v>18</v>
      </c>
      <c r="E1174" s="94">
        <v>7.7039999999999997</v>
      </c>
      <c r="F1174" s="95"/>
      <c r="G1174" s="95"/>
      <c r="H1174" s="95"/>
      <c r="I1174" s="96"/>
      <c r="J1174" s="95">
        <v>40502120</v>
      </c>
      <c r="K1174" s="89" t="s">
        <v>2107</v>
      </c>
      <c r="L1174" s="95">
        <v>435</v>
      </c>
      <c r="M1174" s="95">
        <v>0</v>
      </c>
      <c r="N1174" s="289">
        <v>104.4</v>
      </c>
      <c r="O1174" s="95">
        <v>140</v>
      </c>
      <c r="P1174" s="289">
        <v>33.6</v>
      </c>
      <c r="Q1174" s="95">
        <v>295</v>
      </c>
      <c r="R1174" s="289">
        <v>70.8</v>
      </c>
      <c r="S1174" s="96"/>
      <c r="T1174" s="95"/>
      <c r="U1174" s="181"/>
      <c r="V1174" s="201" t="s">
        <v>75</v>
      </c>
      <c r="W1174" s="130"/>
      <c r="X1174" s="93" t="s">
        <v>200</v>
      </c>
      <c r="Y1174" s="168" t="s">
        <v>6124</v>
      </c>
      <c r="Z1174" s="168" t="s">
        <v>6125</v>
      </c>
      <c r="AA1174" s="202" t="s">
        <v>6126</v>
      </c>
    </row>
    <row r="1175" spans="1:27" s="116" customFormat="1" ht="48" x14ac:dyDescent="0.3">
      <c r="A1175" s="278">
        <v>40502139</v>
      </c>
      <c r="B1175" s="279" t="s">
        <v>2108</v>
      </c>
      <c r="C1175" s="289">
        <v>41.362560000000002</v>
      </c>
      <c r="D1175" s="94" t="s">
        <v>6</v>
      </c>
      <c r="E1175" s="94">
        <v>41.67</v>
      </c>
      <c r="F1175" s="95"/>
      <c r="G1175" s="95"/>
      <c r="H1175" s="95"/>
      <c r="I1175" s="96"/>
      <c r="J1175" s="95">
        <v>26100029</v>
      </c>
      <c r="K1175" s="89" t="s">
        <v>2109</v>
      </c>
      <c r="L1175" s="95">
        <v>167</v>
      </c>
      <c r="M1175" s="95">
        <v>0</v>
      </c>
      <c r="N1175" s="289">
        <v>41.362560000000002</v>
      </c>
      <c r="O1175" s="95"/>
      <c r="P1175" s="289"/>
      <c r="Q1175" s="95"/>
      <c r="R1175" s="289"/>
      <c r="S1175" s="96"/>
      <c r="T1175" s="95"/>
      <c r="U1175" s="181"/>
      <c r="V1175" s="201" t="s">
        <v>75</v>
      </c>
      <c r="W1175" s="130"/>
      <c r="X1175" s="93" t="s">
        <v>200</v>
      </c>
      <c r="Y1175" s="168" t="s">
        <v>6124</v>
      </c>
      <c r="Z1175" s="168" t="s">
        <v>6125</v>
      </c>
      <c r="AA1175" s="202" t="s">
        <v>6126</v>
      </c>
    </row>
    <row r="1176" spans="1:27" ht="36" x14ac:dyDescent="0.3">
      <c r="A1176" s="91">
        <v>40502147</v>
      </c>
      <c r="B1176" s="93" t="s">
        <v>2110</v>
      </c>
      <c r="C1176" s="289">
        <v>67.616640000000004</v>
      </c>
      <c r="D1176" s="94" t="s">
        <v>6</v>
      </c>
      <c r="E1176" s="94">
        <v>41.67</v>
      </c>
      <c r="F1176" s="95"/>
      <c r="G1176" s="95"/>
      <c r="H1176" s="95"/>
      <c r="I1176" s="96"/>
      <c r="J1176" s="95">
        <v>28062639</v>
      </c>
      <c r="K1176" s="89" t="s">
        <v>2111</v>
      </c>
      <c r="L1176" s="95">
        <v>273</v>
      </c>
      <c r="M1176" s="95">
        <v>0</v>
      </c>
      <c r="N1176" s="289">
        <v>67.616640000000004</v>
      </c>
      <c r="O1176" s="95"/>
      <c r="P1176" s="289"/>
      <c r="Q1176" s="95"/>
      <c r="R1176" s="289"/>
      <c r="S1176" s="96"/>
      <c r="T1176" s="95"/>
      <c r="U1176" s="181"/>
      <c r="V1176" s="201" t="s">
        <v>75</v>
      </c>
      <c r="W1176" s="130"/>
      <c r="X1176" s="93" t="s">
        <v>200</v>
      </c>
      <c r="Y1176" s="168" t="s">
        <v>6124</v>
      </c>
      <c r="Z1176" s="168" t="s">
        <v>6125</v>
      </c>
      <c r="AA1176" s="202" t="s">
        <v>6126</v>
      </c>
    </row>
    <row r="1177" spans="1:27" ht="36" x14ac:dyDescent="0.3">
      <c r="A1177" s="91">
        <v>40502155</v>
      </c>
      <c r="B1177" s="93" t="s">
        <v>2112</v>
      </c>
      <c r="C1177" s="289">
        <v>66.130560000000003</v>
      </c>
      <c r="D1177" s="94" t="s">
        <v>6</v>
      </c>
      <c r="E1177" s="94">
        <v>50</v>
      </c>
      <c r="F1177" s="95"/>
      <c r="G1177" s="95"/>
      <c r="H1177" s="95"/>
      <c r="I1177" s="96"/>
      <c r="J1177" s="95">
        <v>26100037</v>
      </c>
      <c r="K1177" s="89" t="s">
        <v>2113</v>
      </c>
      <c r="L1177" s="95">
        <v>267</v>
      </c>
      <c r="M1177" s="95">
        <v>0</v>
      </c>
      <c r="N1177" s="289">
        <v>66.130560000000003</v>
      </c>
      <c r="O1177" s="95"/>
      <c r="P1177" s="289"/>
      <c r="Q1177" s="95"/>
      <c r="R1177" s="289"/>
      <c r="S1177" s="96"/>
      <c r="T1177" s="95"/>
      <c r="U1177" s="181"/>
      <c r="V1177" s="201" t="s">
        <v>75</v>
      </c>
      <c r="W1177" s="130"/>
      <c r="X1177" s="93" t="s">
        <v>200</v>
      </c>
      <c r="Y1177" s="168" t="s">
        <v>6124</v>
      </c>
      <c r="Z1177" s="168" t="s">
        <v>6125</v>
      </c>
      <c r="AA1177" s="202" t="s">
        <v>6126</v>
      </c>
    </row>
    <row r="1178" spans="1:27" ht="36" x14ac:dyDescent="0.3">
      <c r="A1178" s="95">
        <v>40502163</v>
      </c>
      <c r="B1178" s="89" t="s">
        <v>2114</v>
      </c>
      <c r="C1178" s="289">
        <v>8.1734399999999994</v>
      </c>
      <c r="D1178" s="94" t="s">
        <v>6</v>
      </c>
      <c r="E1178" s="94">
        <v>16.670000000000002</v>
      </c>
      <c r="F1178" s="95"/>
      <c r="G1178" s="95"/>
      <c r="H1178" s="95"/>
      <c r="I1178" s="96"/>
      <c r="J1178" s="95">
        <v>28130189</v>
      </c>
      <c r="K1178" s="89" t="s">
        <v>1416</v>
      </c>
      <c r="L1178" s="95">
        <v>33</v>
      </c>
      <c r="M1178" s="95">
        <v>0</v>
      </c>
      <c r="N1178" s="289">
        <v>8.1734399999999994</v>
      </c>
      <c r="O1178" s="95"/>
      <c r="P1178" s="289"/>
      <c r="Q1178" s="95"/>
      <c r="R1178" s="289"/>
      <c r="S1178" s="96"/>
      <c r="T1178" s="95"/>
      <c r="U1178" s="181"/>
      <c r="V1178" s="201" t="s">
        <v>75</v>
      </c>
      <c r="W1178" s="130"/>
      <c r="X1178" s="93" t="s">
        <v>200</v>
      </c>
      <c r="Y1178" s="168" t="s">
        <v>6124</v>
      </c>
      <c r="Z1178" s="168" t="s">
        <v>6125</v>
      </c>
      <c r="AA1178" s="202" t="s">
        <v>6126</v>
      </c>
    </row>
    <row r="1179" spans="1:27" ht="48" x14ac:dyDescent="0.3">
      <c r="A1179" s="278">
        <v>40502171</v>
      </c>
      <c r="B1179" s="279" t="s">
        <v>2115</v>
      </c>
      <c r="C1179" s="289">
        <v>1539.76</v>
      </c>
      <c r="D1179" s="94" t="s">
        <v>6</v>
      </c>
      <c r="E1179" s="94">
        <v>166.67</v>
      </c>
      <c r="F1179" s="95"/>
      <c r="G1179" s="95"/>
      <c r="H1179" s="95"/>
      <c r="I1179" s="96"/>
      <c r="J1179" s="95">
        <v>40502171</v>
      </c>
      <c r="K1179" s="89" t="s">
        <v>2116</v>
      </c>
      <c r="L1179" s="95">
        <v>6416</v>
      </c>
      <c r="M1179" s="95"/>
      <c r="N1179" s="289">
        <v>1539.76</v>
      </c>
      <c r="O1179" s="95">
        <v>27</v>
      </c>
      <c r="P1179" s="289">
        <v>6.4</v>
      </c>
      <c r="Q1179" s="95">
        <v>6389</v>
      </c>
      <c r="R1179" s="289">
        <v>1533.36</v>
      </c>
      <c r="S1179" s="96"/>
      <c r="T1179" s="95"/>
      <c r="U1179" s="181"/>
      <c r="V1179" s="201" t="s">
        <v>75</v>
      </c>
      <c r="W1179" s="130"/>
      <c r="X1179" s="93" t="s">
        <v>83</v>
      </c>
      <c r="Y1179" s="168" t="s">
        <v>6133</v>
      </c>
      <c r="Z1179" s="168" t="s">
        <v>6130</v>
      </c>
      <c r="AA1179" s="202" t="s">
        <v>6131</v>
      </c>
    </row>
    <row r="1180" spans="1:27" ht="24" x14ac:dyDescent="0.3">
      <c r="A1180" s="91">
        <v>40502180</v>
      </c>
      <c r="B1180" s="93" t="s">
        <v>2117</v>
      </c>
      <c r="C1180" s="289">
        <v>1923.0360000000001</v>
      </c>
      <c r="D1180" s="94" t="s">
        <v>6</v>
      </c>
      <c r="E1180" s="94">
        <v>208.33</v>
      </c>
      <c r="F1180" s="95"/>
      <c r="G1180" s="95"/>
      <c r="H1180" s="95"/>
      <c r="I1180" s="96"/>
      <c r="J1180" s="95">
        <v>40502180</v>
      </c>
      <c r="K1180" s="89" t="s">
        <v>2117</v>
      </c>
      <c r="L1180" s="301">
        <f>O1180+Q1180</f>
        <v>8012.9833333333336</v>
      </c>
      <c r="M1180" s="95">
        <v>0</v>
      </c>
      <c r="N1180" s="289">
        <v>1923.0360000000001</v>
      </c>
      <c r="O1180" s="95">
        <v>27</v>
      </c>
      <c r="P1180" s="289">
        <v>6.4</v>
      </c>
      <c r="Q1180" s="97">
        <f>R1180/0.24</f>
        <v>7985.9833333333336</v>
      </c>
      <c r="R1180" s="289">
        <v>1916.636</v>
      </c>
      <c r="S1180" s="96"/>
      <c r="T1180" s="95"/>
      <c r="U1180" s="181"/>
      <c r="V1180" s="201" t="s">
        <v>75</v>
      </c>
      <c r="W1180" s="130"/>
      <c r="X1180" s="93" t="s">
        <v>200</v>
      </c>
      <c r="Y1180" s="168" t="s">
        <v>6124</v>
      </c>
      <c r="Z1180" s="168" t="s">
        <v>6125</v>
      </c>
      <c r="AA1180" s="202" t="s">
        <v>6126</v>
      </c>
    </row>
    <row r="1181" spans="1:27" ht="48" x14ac:dyDescent="0.3">
      <c r="A1181" s="91">
        <v>40502198</v>
      </c>
      <c r="B1181" s="93" t="s">
        <v>2118</v>
      </c>
      <c r="C1181" s="289">
        <v>1769.76</v>
      </c>
      <c r="D1181" s="94" t="s">
        <v>6</v>
      </c>
      <c r="E1181" s="94">
        <v>191.67</v>
      </c>
      <c r="F1181" s="95"/>
      <c r="G1181" s="95"/>
      <c r="H1181" s="95"/>
      <c r="I1181" s="96"/>
      <c r="J1181" s="95">
        <v>40502198</v>
      </c>
      <c r="K1181" s="89" t="s">
        <v>2119</v>
      </c>
      <c r="L1181" s="95">
        <v>7374</v>
      </c>
      <c r="M1181" s="95"/>
      <c r="N1181" s="289">
        <v>1769.76</v>
      </c>
      <c r="O1181" s="95">
        <v>27</v>
      </c>
      <c r="P1181" s="289">
        <v>6.4</v>
      </c>
      <c r="Q1181" s="95">
        <v>7347</v>
      </c>
      <c r="R1181" s="289">
        <v>1763.36</v>
      </c>
      <c r="S1181" s="96"/>
      <c r="T1181" s="95"/>
      <c r="U1181" s="181"/>
      <c r="V1181" s="201" t="s">
        <v>75</v>
      </c>
      <c r="W1181" s="130"/>
      <c r="X1181" s="93" t="s">
        <v>83</v>
      </c>
      <c r="Y1181" s="168" t="s">
        <v>6124</v>
      </c>
      <c r="Z1181" s="168" t="s">
        <v>6125</v>
      </c>
      <c r="AA1181" s="202" t="s">
        <v>6126</v>
      </c>
    </row>
    <row r="1182" spans="1:27" ht="60" x14ac:dyDescent="0.3">
      <c r="A1182" s="95">
        <v>40502201</v>
      </c>
      <c r="B1182" s="89" t="s">
        <v>2120</v>
      </c>
      <c r="C1182" s="289">
        <v>1769.76</v>
      </c>
      <c r="D1182" s="94" t="s">
        <v>6</v>
      </c>
      <c r="E1182" s="94">
        <v>191.67</v>
      </c>
      <c r="F1182" s="95"/>
      <c r="G1182" s="95"/>
      <c r="H1182" s="95"/>
      <c r="I1182" s="96"/>
      <c r="J1182" s="95">
        <v>40502201</v>
      </c>
      <c r="K1182" s="89" t="s">
        <v>2121</v>
      </c>
      <c r="L1182" s="95">
        <v>7374</v>
      </c>
      <c r="M1182" s="95"/>
      <c r="N1182" s="289">
        <v>1769.76</v>
      </c>
      <c r="O1182" s="95">
        <v>27</v>
      </c>
      <c r="P1182" s="289">
        <v>6.4</v>
      </c>
      <c r="Q1182" s="95">
        <v>7347</v>
      </c>
      <c r="R1182" s="289">
        <v>1763.36</v>
      </c>
      <c r="S1182" s="96"/>
      <c r="T1182" s="95"/>
      <c r="U1182" s="181"/>
      <c r="V1182" s="201" t="s">
        <v>75</v>
      </c>
      <c r="W1182" s="130"/>
      <c r="X1182" s="93" t="s">
        <v>83</v>
      </c>
      <c r="Y1182" s="168" t="s">
        <v>6124</v>
      </c>
      <c r="Z1182" s="168" t="s">
        <v>6125</v>
      </c>
      <c r="AA1182" s="202" t="s">
        <v>6126</v>
      </c>
    </row>
    <row r="1183" spans="1:27" ht="36" x14ac:dyDescent="0.3">
      <c r="A1183" s="278">
        <v>40502236</v>
      </c>
      <c r="B1183" s="279" t="s">
        <v>2122</v>
      </c>
      <c r="C1183" s="288">
        <v>1413.6</v>
      </c>
      <c r="D1183" s="90" t="s">
        <v>18</v>
      </c>
      <c r="E1183" s="90">
        <v>150</v>
      </c>
      <c r="F1183" s="91"/>
      <c r="G1183" s="91"/>
      <c r="H1183" s="91"/>
      <c r="I1183" s="92"/>
      <c r="J1183" s="91">
        <v>40502236</v>
      </c>
      <c r="K1183" s="93" t="s">
        <v>2122</v>
      </c>
      <c r="L1183" s="91">
        <v>5890</v>
      </c>
      <c r="M1183" s="91"/>
      <c r="N1183" s="288">
        <v>1413.6</v>
      </c>
      <c r="O1183" s="91">
        <v>140</v>
      </c>
      <c r="P1183" s="288">
        <v>33.6</v>
      </c>
      <c r="Q1183" s="91">
        <v>5750</v>
      </c>
      <c r="R1183" s="288">
        <v>1380</v>
      </c>
      <c r="S1183" s="92"/>
      <c r="T1183" s="91"/>
      <c r="U1183" s="180"/>
      <c r="V1183" s="201" t="s">
        <v>75</v>
      </c>
      <c r="W1183" s="130"/>
      <c r="X1183" s="93" t="s">
        <v>200</v>
      </c>
      <c r="Y1183" s="168" t="s">
        <v>6133</v>
      </c>
      <c r="Z1183" s="168" t="s">
        <v>6130</v>
      </c>
      <c r="AA1183" s="202" t="s">
        <v>6131</v>
      </c>
    </row>
    <row r="1184" spans="1:27" ht="36" x14ac:dyDescent="0.3">
      <c r="A1184" s="91">
        <v>40503011</v>
      </c>
      <c r="B1184" s="93" t="s">
        <v>2123</v>
      </c>
      <c r="C1184" s="289">
        <v>154.80000000000001</v>
      </c>
      <c r="D1184" s="94" t="s">
        <v>12</v>
      </c>
      <c r="E1184" s="94">
        <v>17.32</v>
      </c>
      <c r="F1184" s="95"/>
      <c r="G1184" s="95"/>
      <c r="H1184" s="95"/>
      <c r="I1184" s="96"/>
      <c r="J1184" s="95">
        <v>26100096</v>
      </c>
      <c r="K1184" s="89" t="s">
        <v>2124</v>
      </c>
      <c r="L1184" s="95">
        <v>625</v>
      </c>
      <c r="M1184" s="95">
        <v>0</v>
      </c>
      <c r="N1184" s="289">
        <v>154.80000000000001</v>
      </c>
      <c r="O1184" s="95"/>
      <c r="P1184" s="289"/>
      <c r="Q1184" s="95"/>
      <c r="R1184" s="289"/>
      <c r="S1184" s="96"/>
      <c r="T1184" s="95"/>
      <c r="U1184" s="181"/>
      <c r="V1184" s="201" t="s">
        <v>75</v>
      </c>
      <c r="W1184" s="130"/>
      <c r="X1184" s="93" t="s">
        <v>83</v>
      </c>
      <c r="Y1184" s="168" t="s">
        <v>6124</v>
      </c>
      <c r="Z1184" s="168" t="s">
        <v>6125</v>
      </c>
      <c r="AA1184" s="202" t="s">
        <v>6126</v>
      </c>
    </row>
    <row r="1185" spans="1:27" ht="60" x14ac:dyDescent="0.3">
      <c r="A1185" s="91">
        <v>40503020</v>
      </c>
      <c r="B1185" s="93" t="s">
        <v>2125</v>
      </c>
      <c r="C1185" s="289">
        <v>124.32</v>
      </c>
      <c r="D1185" s="94" t="s">
        <v>14</v>
      </c>
      <c r="E1185" s="94">
        <v>4.8239999999999998</v>
      </c>
      <c r="F1185" s="95"/>
      <c r="G1185" s="95"/>
      <c r="H1185" s="95"/>
      <c r="I1185" s="96"/>
      <c r="J1185" s="95">
        <v>40503020</v>
      </c>
      <c r="K1185" s="89" t="s">
        <v>2126</v>
      </c>
      <c r="L1185" s="95">
        <v>518</v>
      </c>
      <c r="M1185" s="95">
        <v>0</v>
      </c>
      <c r="N1185" s="289">
        <v>124.32</v>
      </c>
      <c r="O1185" s="95">
        <v>333</v>
      </c>
      <c r="P1185" s="289">
        <v>79.92</v>
      </c>
      <c r="Q1185" s="95">
        <v>185</v>
      </c>
      <c r="R1185" s="289">
        <v>44.4</v>
      </c>
      <c r="S1185" s="96"/>
      <c r="T1185" s="95"/>
      <c r="U1185" s="181"/>
      <c r="V1185" s="201" t="s">
        <v>75</v>
      </c>
      <c r="W1185" s="130"/>
      <c r="X1185" s="93" t="s">
        <v>83</v>
      </c>
      <c r="Y1185" s="168" t="s">
        <v>6124</v>
      </c>
      <c r="Z1185" s="168" t="s">
        <v>6125</v>
      </c>
      <c r="AA1185" s="202" t="s">
        <v>6126</v>
      </c>
    </row>
    <row r="1186" spans="1:27" ht="24" x14ac:dyDescent="0.3">
      <c r="A1186" s="95">
        <v>40503038</v>
      </c>
      <c r="B1186" s="89" t="s">
        <v>2127</v>
      </c>
      <c r="C1186" s="289">
        <v>259.92</v>
      </c>
      <c r="D1186" s="94" t="s">
        <v>11</v>
      </c>
      <c r="E1186" s="94">
        <v>22.256</v>
      </c>
      <c r="F1186" s="95"/>
      <c r="G1186" s="95"/>
      <c r="H1186" s="95"/>
      <c r="I1186" s="96"/>
      <c r="J1186" s="95">
        <v>40503038</v>
      </c>
      <c r="K1186" s="89" t="s">
        <v>2128</v>
      </c>
      <c r="L1186" s="95">
        <v>1083</v>
      </c>
      <c r="M1186" s="95">
        <v>0</v>
      </c>
      <c r="N1186" s="289">
        <v>259.92</v>
      </c>
      <c r="O1186" s="95">
        <v>230</v>
      </c>
      <c r="P1186" s="289">
        <v>55.2</v>
      </c>
      <c r="Q1186" s="95">
        <v>853</v>
      </c>
      <c r="R1186" s="289">
        <v>204.72</v>
      </c>
      <c r="S1186" s="96"/>
      <c r="T1186" s="95"/>
      <c r="U1186" s="181"/>
      <c r="V1186" s="201" t="s">
        <v>75</v>
      </c>
      <c r="W1186" s="130"/>
      <c r="X1186" s="93" t="s">
        <v>83</v>
      </c>
      <c r="Y1186" s="168" t="s">
        <v>6124</v>
      </c>
      <c r="Z1186" s="168" t="s">
        <v>6125</v>
      </c>
      <c r="AA1186" s="202" t="s">
        <v>6126</v>
      </c>
    </row>
    <row r="1187" spans="1:27" ht="36" x14ac:dyDescent="0.3">
      <c r="A1187" s="278">
        <v>40503046</v>
      </c>
      <c r="B1187" s="279" t="s">
        <v>2129</v>
      </c>
      <c r="C1187" s="289">
        <v>10.08</v>
      </c>
      <c r="D1187" s="94" t="s">
        <v>12</v>
      </c>
      <c r="E1187" s="94">
        <v>4.8479999999999999</v>
      </c>
      <c r="F1187" s="95"/>
      <c r="G1187" s="95"/>
      <c r="H1187" s="95"/>
      <c r="I1187" s="96"/>
      <c r="J1187" s="95">
        <v>26100088</v>
      </c>
      <c r="K1187" s="89" t="s">
        <v>2130</v>
      </c>
      <c r="L1187" s="95">
        <v>42</v>
      </c>
      <c r="M1187" s="95">
        <v>0</v>
      </c>
      <c r="N1187" s="289">
        <v>10.08</v>
      </c>
      <c r="O1187" s="95"/>
      <c r="P1187" s="289"/>
      <c r="Q1187" s="95"/>
      <c r="R1187" s="289"/>
      <c r="S1187" s="96"/>
      <c r="T1187" s="95"/>
      <c r="U1187" s="181"/>
      <c r="V1187" s="201" t="s">
        <v>75</v>
      </c>
      <c r="W1187" s="130"/>
      <c r="X1187" s="93" t="s">
        <v>83</v>
      </c>
      <c r="Y1187" s="168" t="s">
        <v>6124</v>
      </c>
      <c r="Z1187" s="168" t="s">
        <v>6125</v>
      </c>
      <c r="AA1187" s="202" t="s">
        <v>6126</v>
      </c>
    </row>
    <row r="1188" spans="1:27" ht="24" x14ac:dyDescent="0.3">
      <c r="A1188" s="91">
        <v>40503054</v>
      </c>
      <c r="B1188" s="93" t="s">
        <v>2131</v>
      </c>
      <c r="C1188" s="289">
        <v>199.92</v>
      </c>
      <c r="D1188" s="94" t="s">
        <v>12</v>
      </c>
      <c r="E1188" s="94">
        <v>22.256</v>
      </c>
      <c r="F1188" s="95"/>
      <c r="G1188" s="95"/>
      <c r="H1188" s="95"/>
      <c r="I1188" s="96"/>
      <c r="J1188" s="95">
        <v>26100070</v>
      </c>
      <c r="K1188" s="89" t="s">
        <v>2132</v>
      </c>
      <c r="L1188" s="95">
        <v>833</v>
      </c>
      <c r="M1188" s="95">
        <v>0</v>
      </c>
      <c r="N1188" s="289">
        <v>199.92</v>
      </c>
      <c r="O1188" s="95"/>
      <c r="P1188" s="289"/>
      <c r="Q1188" s="95"/>
      <c r="R1188" s="289"/>
      <c r="S1188" s="96"/>
      <c r="T1188" s="95"/>
      <c r="U1188" s="181"/>
      <c r="V1188" s="201" t="s">
        <v>75</v>
      </c>
      <c r="W1188" s="130"/>
      <c r="X1188" s="93" t="s">
        <v>83</v>
      </c>
      <c r="Y1188" s="168" t="s">
        <v>6124</v>
      </c>
      <c r="Z1188" s="168" t="s">
        <v>6125</v>
      </c>
      <c r="AA1188" s="202" t="s">
        <v>6126</v>
      </c>
    </row>
    <row r="1189" spans="1:27" ht="24" x14ac:dyDescent="0.3">
      <c r="A1189" s="91">
        <v>40503062</v>
      </c>
      <c r="B1189" s="93" t="s">
        <v>2133</v>
      </c>
      <c r="C1189" s="289">
        <v>199.92</v>
      </c>
      <c r="D1189" s="94" t="s">
        <v>12</v>
      </c>
      <c r="E1189" s="94">
        <v>22.256</v>
      </c>
      <c r="F1189" s="95"/>
      <c r="G1189" s="95"/>
      <c r="H1189" s="95"/>
      <c r="I1189" s="96"/>
      <c r="J1189" s="95">
        <v>26100061</v>
      </c>
      <c r="K1189" s="89" t="s">
        <v>2134</v>
      </c>
      <c r="L1189" s="95">
        <v>833</v>
      </c>
      <c r="M1189" s="95">
        <v>0</v>
      </c>
      <c r="N1189" s="289">
        <v>199.92</v>
      </c>
      <c r="O1189" s="95"/>
      <c r="P1189" s="289"/>
      <c r="Q1189" s="95"/>
      <c r="R1189" s="289"/>
      <c r="S1189" s="96"/>
      <c r="T1189" s="95"/>
      <c r="U1189" s="181"/>
      <c r="V1189" s="201" t="s">
        <v>75</v>
      </c>
      <c r="W1189" s="130"/>
      <c r="X1189" s="93" t="s">
        <v>83</v>
      </c>
      <c r="Y1189" s="168" t="s">
        <v>6124</v>
      </c>
      <c r="Z1189" s="168" t="s">
        <v>6125</v>
      </c>
      <c r="AA1189" s="202" t="s">
        <v>6126</v>
      </c>
    </row>
    <row r="1190" spans="1:27" ht="24" x14ac:dyDescent="0.3">
      <c r="A1190" s="95">
        <v>40503089</v>
      </c>
      <c r="B1190" s="89" t="s">
        <v>2135</v>
      </c>
      <c r="C1190" s="289">
        <v>180</v>
      </c>
      <c r="D1190" s="94" t="s">
        <v>9</v>
      </c>
      <c r="E1190" s="94">
        <v>40.36</v>
      </c>
      <c r="F1190" s="95"/>
      <c r="G1190" s="95"/>
      <c r="H1190" s="95"/>
      <c r="I1190" s="96"/>
      <c r="J1190" s="95">
        <v>26100053</v>
      </c>
      <c r="K1190" s="89" t="s">
        <v>2136</v>
      </c>
      <c r="L1190" s="95">
        <v>750</v>
      </c>
      <c r="M1190" s="95">
        <v>0</v>
      </c>
      <c r="N1190" s="289">
        <v>180</v>
      </c>
      <c r="O1190" s="95"/>
      <c r="P1190" s="289"/>
      <c r="Q1190" s="95"/>
      <c r="R1190" s="289"/>
      <c r="S1190" s="96"/>
      <c r="T1190" s="95"/>
      <c r="U1190" s="181"/>
      <c r="V1190" s="201" t="s">
        <v>75</v>
      </c>
      <c r="W1190" s="130"/>
      <c r="X1190" s="93" t="s">
        <v>83</v>
      </c>
      <c r="Y1190" s="168" t="s">
        <v>6124</v>
      </c>
      <c r="Z1190" s="168" t="s">
        <v>6125</v>
      </c>
      <c r="AA1190" s="202" t="s">
        <v>6126</v>
      </c>
    </row>
    <row r="1191" spans="1:27" ht="36" x14ac:dyDescent="0.3">
      <c r="A1191" s="278">
        <v>40503097</v>
      </c>
      <c r="B1191" s="279" t="s">
        <v>2137</v>
      </c>
      <c r="C1191" s="289">
        <v>24</v>
      </c>
      <c r="D1191" s="94" t="s">
        <v>6</v>
      </c>
      <c r="E1191" s="94">
        <v>2.8159999999999998</v>
      </c>
      <c r="F1191" s="95"/>
      <c r="G1191" s="95"/>
      <c r="H1191" s="95"/>
      <c r="I1191" s="96"/>
      <c r="J1191" s="95">
        <v>26100045</v>
      </c>
      <c r="K1191" s="89" t="s">
        <v>2138</v>
      </c>
      <c r="L1191" s="95">
        <v>100</v>
      </c>
      <c r="M1191" s="95">
        <v>0</v>
      </c>
      <c r="N1191" s="289">
        <v>24</v>
      </c>
      <c r="O1191" s="95"/>
      <c r="P1191" s="289"/>
      <c r="Q1191" s="95"/>
      <c r="R1191" s="289"/>
      <c r="S1191" s="96"/>
      <c r="T1191" s="95"/>
      <c r="U1191" s="181"/>
      <c r="V1191" s="201" t="s">
        <v>75</v>
      </c>
      <c r="W1191" s="130"/>
      <c r="X1191" s="93" t="s">
        <v>83</v>
      </c>
      <c r="Y1191" s="168" t="s">
        <v>6124</v>
      </c>
      <c r="Z1191" s="168" t="s">
        <v>6125</v>
      </c>
      <c r="AA1191" s="202" t="s">
        <v>6126</v>
      </c>
    </row>
    <row r="1192" spans="1:27" ht="36" x14ac:dyDescent="0.3">
      <c r="A1192" s="91">
        <v>40503100</v>
      </c>
      <c r="B1192" s="93" t="s">
        <v>6060</v>
      </c>
      <c r="C1192" s="289">
        <v>99.200800000000015</v>
      </c>
      <c r="D1192" s="94" t="s">
        <v>15</v>
      </c>
      <c r="E1192" s="94">
        <v>8</v>
      </c>
      <c r="F1192" s="95"/>
      <c r="G1192" s="95"/>
      <c r="H1192" s="95"/>
      <c r="I1192" s="96"/>
      <c r="J1192" s="95">
        <v>40503100</v>
      </c>
      <c r="K1192" s="89" t="s">
        <v>2139</v>
      </c>
      <c r="L1192" s="95">
        <v>413.34</v>
      </c>
      <c r="M1192" s="95">
        <v>0</v>
      </c>
      <c r="N1192" s="289">
        <v>99.200800000000015</v>
      </c>
      <c r="O1192" s="95">
        <v>106.67</v>
      </c>
      <c r="P1192" s="289">
        <v>25.6</v>
      </c>
      <c r="Q1192" s="95">
        <v>306.67</v>
      </c>
      <c r="R1192" s="289">
        <v>73.600800000000007</v>
      </c>
      <c r="S1192" s="96"/>
      <c r="T1192" s="95"/>
      <c r="U1192" s="181"/>
      <c r="V1192" s="201" t="s">
        <v>75</v>
      </c>
      <c r="W1192" s="130"/>
      <c r="X1192" s="93" t="s">
        <v>83</v>
      </c>
      <c r="Y1192" s="168" t="s">
        <v>6124</v>
      </c>
      <c r="Z1192" s="168" t="s">
        <v>6125</v>
      </c>
      <c r="AA1192" s="202" t="s">
        <v>6126</v>
      </c>
    </row>
    <row r="1193" spans="1:27" ht="36" x14ac:dyDescent="0.3">
      <c r="A1193" s="91">
        <v>40503119</v>
      </c>
      <c r="B1193" s="93" t="s">
        <v>2140</v>
      </c>
      <c r="C1193" s="289">
        <v>71.760000000000005</v>
      </c>
      <c r="D1193" s="94" t="s">
        <v>12</v>
      </c>
      <c r="E1193" s="94">
        <v>5.71</v>
      </c>
      <c r="F1193" s="95"/>
      <c r="G1193" s="95"/>
      <c r="H1193" s="95"/>
      <c r="I1193" s="96"/>
      <c r="J1193" s="95">
        <v>40503119</v>
      </c>
      <c r="K1193" s="89" t="s">
        <v>2141</v>
      </c>
      <c r="L1193" s="95"/>
      <c r="M1193" s="95"/>
      <c r="N1193" s="289">
        <v>71.760000000000005</v>
      </c>
      <c r="O1193" s="95">
        <v>80</v>
      </c>
      <c r="P1193" s="289">
        <v>19.2</v>
      </c>
      <c r="Q1193" s="95">
        <v>219</v>
      </c>
      <c r="R1193" s="289">
        <v>52.56</v>
      </c>
      <c r="S1193" s="96"/>
      <c r="T1193" s="95"/>
      <c r="U1193" s="181"/>
      <c r="V1193" s="201" t="s">
        <v>75</v>
      </c>
      <c r="W1193" s="130"/>
      <c r="X1193" s="93" t="s">
        <v>83</v>
      </c>
      <c r="Y1193" s="168" t="s">
        <v>6124</v>
      </c>
      <c r="Z1193" s="168" t="s">
        <v>6125</v>
      </c>
      <c r="AA1193" s="202" t="s">
        <v>6126</v>
      </c>
    </row>
    <row r="1194" spans="1:27" ht="36" x14ac:dyDescent="0.3">
      <c r="A1194" s="95">
        <v>40503127</v>
      </c>
      <c r="B1194" s="89" t="s">
        <v>6061</v>
      </c>
      <c r="C1194" s="289">
        <v>233.76</v>
      </c>
      <c r="D1194" s="94" t="s">
        <v>17</v>
      </c>
      <c r="E1194" s="94">
        <v>12.54</v>
      </c>
      <c r="F1194" s="95"/>
      <c r="G1194" s="95"/>
      <c r="H1194" s="95"/>
      <c r="I1194" s="96"/>
      <c r="J1194" s="95">
        <v>40503127</v>
      </c>
      <c r="K1194" s="89" t="s">
        <v>2142</v>
      </c>
      <c r="L1194" s="95"/>
      <c r="M1194" s="95"/>
      <c r="N1194" s="289">
        <v>233.76</v>
      </c>
      <c r="O1194" s="95">
        <v>493</v>
      </c>
      <c r="P1194" s="289">
        <v>118.32</v>
      </c>
      <c r="Q1194" s="95">
        <v>481</v>
      </c>
      <c r="R1194" s="289">
        <v>115.44</v>
      </c>
      <c r="S1194" s="96"/>
      <c r="T1194" s="95"/>
      <c r="U1194" s="181"/>
      <c r="V1194" s="201" t="s">
        <v>75</v>
      </c>
      <c r="W1194" s="130"/>
      <c r="X1194" s="93" t="s">
        <v>83</v>
      </c>
      <c r="Y1194" s="168" t="s">
        <v>6124</v>
      </c>
      <c r="Z1194" s="168" t="s">
        <v>6125</v>
      </c>
      <c r="AA1194" s="202" t="s">
        <v>6126</v>
      </c>
    </row>
    <row r="1195" spans="1:27" ht="48" x14ac:dyDescent="0.3">
      <c r="A1195" s="278">
        <v>40503143</v>
      </c>
      <c r="B1195" s="279" t="s">
        <v>2143</v>
      </c>
      <c r="C1195" s="289">
        <v>418.56</v>
      </c>
      <c r="D1195" s="94" t="s">
        <v>17</v>
      </c>
      <c r="E1195" s="94">
        <v>32.64</v>
      </c>
      <c r="F1195" s="95"/>
      <c r="G1195" s="95"/>
      <c r="H1195" s="95"/>
      <c r="I1195" s="96"/>
      <c r="J1195" s="95">
        <v>40503143</v>
      </c>
      <c r="K1195" s="89" t="s">
        <v>2144</v>
      </c>
      <c r="L1195" s="95"/>
      <c r="M1195" s="95"/>
      <c r="N1195" s="289">
        <v>418.56</v>
      </c>
      <c r="O1195" s="95">
        <v>493</v>
      </c>
      <c r="P1195" s="289">
        <v>118.32</v>
      </c>
      <c r="Q1195" s="95">
        <v>1251</v>
      </c>
      <c r="R1195" s="289">
        <v>300.24</v>
      </c>
      <c r="S1195" s="96"/>
      <c r="T1195" s="95"/>
      <c r="U1195" s="181"/>
      <c r="V1195" s="201" t="s">
        <v>75</v>
      </c>
      <c r="W1195" s="130"/>
      <c r="X1195" s="93" t="s">
        <v>83</v>
      </c>
      <c r="Y1195" s="168" t="s">
        <v>6124</v>
      </c>
      <c r="Z1195" s="168" t="s">
        <v>6125</v>
      </c>
      <c r="AA1195" s="202" t="s">
        <v>6126</v>
      </c>
    </row>
    <row r="1196" spans="1:27" ht="36" x14ac:dyDescent="0.3">
      <c r="A1196" s="91">
        <v>40503151</v>
      </c>
      <c r="B1196" s="93" t="s">
        <v>2145</v>
      </c>
      <c r="C1196" s="289">
        <v>310.32</v>
      </c>
      <c r="D1196" s="94" t="s">
        <v>17</v>
      </c>
      <c r="E1196" s="94">
        <v>20.88</v>
      </c>
      <c r="F1196" s="95"/>
      <c r="G1196" s="95"/>
      <c r="H1196" s="95"/>
      <c r="I1196" s="96"/>
      <c r="J1196" s="95">
        <v>40503151</v>
      </c>
      <c r="K1196" s="89" t="s">
        <v>2146</v>
      </c>
      <c r="L1196" s="95">
        <v>1293</v>
      </c>
      <c r="M1196" s="95"/>
      <c r="N1196" s="289">
        <v>310.32</v>
      </c>
      <c r="O1196" s="95">
        <v>493</v>
      </c>
      <c r="P1196" s="289">
        <v>118.32</v>
      </c>
      <c r="Q1196" s="95">
        <v>800</v>
      </c>
      <c r="R1196" s="289">
        <v>192</v>
      </c>
      <c r="S1196" s="96"/>
      <c r="T1196" s="95"/>
      <c r="U1196" s="181"/>
      <c r="V1196" s="201" t="s">
        <v>75</v>
      </c>
      <c r="W1196" s="130"/>
      <c r="X1196" s="93" t="s">
        <v>83</v>
      </c>
      <c r="Y1196" s="168" t="s">
        <v>6124</v>
      </c>
      <c r="Z1196" s="168" t="s">
        <v>6125</v>
      </c>
      <c r="AA1196" s="202" t="s">
        <v>6126</v>
      </c>
    </row>
    <row r="1197" spans="1:27" ht="36" x14ac:dyDescent="0.3">
      <c r="A1197" s="91">
        <v>40503160</v>
      </c>
      <c r="B1197" s="93" t="s">
        <v>2147</v>
      </c>
      <c r="C1197" s="289">
        <v>310.32</v>
      </c>
      <c r="D1197" s="94" t="s">
        <v>17</v>
      </c>
      <c r="E1197" s="94">
        <v>20.88</v>
      </c>
      <c r="F1197" s="95"/>
      <c r="G1197" s="95"/>
      <c r="H1197" s="95"/>
      <c r="I1197" s="96"/>
      <c r="J1197" s="95">
        <v>40503160</v>
      </c>
      <c r="K1197" s="89" t="s">
        <v>2148</v>
      </c>
      <c r="L1197" s="95">
        <v>1293</v>
      </c>
      <c r="M1197" s="95"/>
      <c r="N1197" s="289">
        <v>310.32</v>
      </c>
      <c r="O1197" s="95">
        <v>493</v>
      </c>
      <c r="P1197" s="289">
        <v>118.32</v>
      </c>
      <c r="Q1197" s="95">
        <v>800</v>
      </c>
      <c r="R1197" s="289">
        <v>192</v>
      </c>
      <c r="S1197" s="96"/>
      <c r="T1197" s="95"/>
      <c r="U1197" s="181"/>
      <c r="V1197" s="201" t="s">
        <v>75</v>
      </c>
      <c r="W1197" s="130"/>
      <c r="X1197" s="93" t="s">
        <v>83</v>
      </c>
      <c r="Y1197" s="168" t="s">
        <v>6124</v>
      </c>
      <c r="Z1197" s="168" t="s">
        <v>6125</v>
      </c>
      <c r="AA1197" s="202" t="s">
        <v>6126</v>
      </c>
    </row>
    <row r="1198" spans="1:27" ht="24" x14ac:dyDescent="0.3">
      <c r="A1198" s="95">
        <v>40503178</v>
      </c>
      <c r="B1198" s="89" t="s">
        <v>2149</v>
      </c>
      <c r="C1198" s="289">
        <v>233.76</v>
      </c>
      <c r="D1198" s="94" t="s">
        <v>17</v>
      </c>
      <c r="E1198" s="94">
        <v>12.54</v>
      </c>
      <c r="F1198" s="95"/>
      <c r="G1198" s="95"/>
      <c r="H1198" s="95"/>
      <c r="I1198" s="96"/>
      <c r="J1198" s="95">
        <v>40503178</v>
      </c>
      <c r="K1198" s="89" t="s">
        <v>2150</v>
      </c>
      <c r="L1198" s="95"/>
      <c r="M1198" s="95"/>
      <c r="N1198" s="289">
        <v>233.76</v>
      </c>
      <c r="O1198" s="95">
        <v>493</v>
      </c>
      <c r="P1198" s="289">
        <v>118.32</v>
      </c>
      <c r="Q1198" s="95">
        <v>481</v>
      </c>
      <c r="R1198" s="289">
        <v>115.44</v>
      </c>
      <c r="S1198" s="96"/>
      <c r="T1198" s="95"/>
      <c r="U1198" s="181"/>
      <c r="V1198" s="201" t="s">
        <v>75</v>
      </c>
      <c r="W1198" s="130"/>
      <c r="X1198" s="93" t="s">
        <v>83</v>
      </c>
      <c r="Y1198" s="168" t="s">
        <v>6124</v>
      </c>
      <c r="Z1198" s="168" t="s">
        <v>6125</v>
      </c>
      <c r="AA1198" s="202" t="s">
        <v>6126</v>
      </c>
    </row>
    <row r="1199" spans="1:27" ht="48" x14ac:dyDescent="0.3">
      <c r="A1199" s="278">
        <v>40503186</v>
      </c>
      <c r="B1199" s="279" t="s">
        <v>2151</v>
      </c>
      <c r="C1199" s="289">
        <v>305.76</v>
      </c>
      <c r="D1199" s="94" t="s">
        <v>17</v>
      </c>
      <c r="E1199" s="94">
        <v>20.38</v>
      </c>
      <c r="F1199" s="95"/>
      <c r="G1199" s="95"/>
      <c r="H1199" s="95"/>
      <c r="I1199" s="96"/>
      <c r="J1199" s="95">
        <v>40503186</v>
      </c>
      <c r="K1199" s="89" t="s">
        <v>2152</v>
      </c>
      <c r="L1199" s="95"/>
      <c r="M1199" s="95"/>
      <c r="N1199" s="289">
        <v>305.76</v>
      </c>
      <c r="O1199" s="95">
        <v>493</v>
      </c>
      <c r="P1199" s="289">
        <v>118.32</v>
      </c>
      <c r="Q1199" s="95">
        <v>781</v>
      </c>
      <c r="R1199" s="289">
        <v>187.44</v>
      </c>
      <c r="S1199" s="96"/>
      <c r="T1199" s="95"/>
      <c r="U1199" s="181"/>
      <c r="V1199" s="201" t="s">
        <v>75</v>
      </c>
      <c r="W1199" s="130"/>
      <c r="X1199" s="93" t="s">
        <v>83</v>
      </c>
      <c r="Y1199" s="168" t="s">
        <v>6124</v>
      </c>
      <c r="Z1199" s="168" t="s">
        <v>6125</v>
      </c>
      <c r="AA1199" s="202" t="s">
        <v>6126</v>
      </c>
    </row>
    <row r="1200" spans="1:27" ht="72" x14ac:dyDescent="0.3">
      <c r="A1200" s="91">
        <v>40503194</v>
      </c>
      <c r="B1200" s="93" t="s">
        <v>2153</v>
      </c>
      <c r="C1200" s="289">
        <v>310.32</v>
      </c>
      <c r="D1200" s="94" t="s">
        <v>17</v>
      </c>
      <c r="E1200" s="94">
        <v>20.88</v>
      </c>
      <c r="F1200" s="95"/>
      <c r="G1200" s="95"/>
      <c r="H1200" s="95"/>
      <c r="I1200" s="96"/>
      <c r="J1200" s="95">
        <v>40503194</v>
      </c>
      <c r="K1200" s="89" t="s">
        <v>2154</v>
      </c>
      <c r="L1200" s="95"/>
      <c r="M1200" s="95"/>
      <c r="N1200" s="289">
        <v>310.32</v>
      </c>
      <c r="O1200" s="95">
        <v>493</v>
      </c>
      <c r="P1200" s="289">
        <v>118.32</v>
      </c>
      <c r="Q1200" s="95">
        <v>800</v>
      </c>
      <c r="R1200" s="289">
        <v>192</v>
      </c>
      <c r="S1200" s="96"/>
      <c r="T1200" s="95"/>
      <c r="U1200" s="181"/>
      <c r="V1200" s="201" t="s">
        <v>75</v>
      </c>
      <c r="W1200" s="130"/>
      <c r="X1200" s="93" t="s">
        <v>83</v>
      </c>
      <c r="Y1200" s="168" t="s">
        <v>6124</v>
      </c>
      <c r="Z1200" s="168" t="s">
        <v>6125</v>
      </c>
      <c r="AA1200" s="202" t="s">
        <v>6126</v>
      </c>
    </row>
    <row r="1201" spans="1:27" ht="36" x14ac:dyDescent="0.3">
      <c r="A1201" s="91">
        <v>40503208</v>
      </c>
      <c r="B1201" s="93" t="s">
        <v>2155</v>
      </c>
      <c r="C1201" s="289">
        <v>123.36</v>
      </c>
      <c r="D1201" s="94" t="s">
        <v>17</v>
      </c>
      <c r="E1201" s="94">
        <v>0.54</v>
      </c>
      <c r="F1201" s="95"/>
      <c r="G1201" s="95"/>
      <c r="H1201" s="95"/>
      <c r="I1201" s="96"/>
      <c r="J1201" s="95">
        <v>40503208</v>
      </c>
      <c r="K1201" s="89" t="s">
        <v>2156</v>
      </c>
      <c r="L1201" s="95"/>
      <c r="M1201" s="95"/>
      <c r="N1201" s="289">
        <v>123.36</v>
      </c>
      <c r="O1201" s="95">
        <v>493</v>
      </c>
      <c r="P1201" s="289">
        <v>118.32</v>
      </c>
      <c r="Q1201" s="95">
        <v>21</v>
      </c>
      <c r="R1201" s="289">
        <v>5.04</v>
      </c>
      <c r="S1201" s="96"/>
      <c r="T1201" s="95"/>
      <c r="U1201" s="181"/>
      <c r="V1201" s="201" t="s">
        <v>75</v>
      </c>
      <c r="W1201" s="130"/>
      <c r="X1201" s="93" t="s">
        <v>83</v>
      </c>
      <c r="Y1201" s="168" t="s">
        <v>6124</v>
      </c>
      <c r="Z1201" s="168" t="s">
        <v>6125</v>
      </c>
      <c r="AA1201" s="202" t="s">
        <v>6126</v>
      </c>
    </row>
    <row r="1202" spans="1:27" ht="36" x14ac:dyDescent="0.3">
      <c r="A1202" s="95">
        <v>40503216</v>
      </c>
      <c r="B1202" s="89" t="s">
        <v>2157</v>
      </c>
      <c r="C1202" s="289">
        <v>231.84000000000003</v>
      </c>
      <c r="D1202" s="94" t="s">
        <v>37</v>
      </c>
      <c r="E1202" s="94">
        <v>7.79</v>
      </c>
      <c r="F1202" s="95"/>
      <c r="G1202" s="95"/>
      <c r="H1202" s="95"/>
      <c r="I1202" s="96"/>
      <c r="J1202" s="95">
        <v>40503216</v>
      </c>
      <c r="K1202" s="89" t="s">
        <v>2158</v>
      </c>
      <c r="L1202" s="95"/>
      <c r="M1202" s="95"/>
      <c r="N1202" s="289">
        <v>231.84000000000003</v>
      </c>
      <c r="O1202" s="95">
        <v>667</v>
      </c>
      <c r="P1202" s="289">
        <v>160.08000000000001</v>
      </c>
      <c r="Q1202" s="95">
        <v>299</v>
      </c>
      <c r="R1202" s="289">
        <v>71.760000000000005</v>
      </c>
      <c r="S1202" s="96"/>
      <c r="T1202" s="95"/>
      <c r="U1202" s="181"/>
      <c r="V1202" s="201" t="s">
        <v>75</v>
      </c>
      <c r="W1202" s="130"/>
      <c r="X1202" s="93" t="s">
        <v>83</v>
      </c>
      <c r="Y1202" s="168" t="s">
        <v>6124</v>
      </c>
      <c r="Z1202" s="168" t="s">
        <v>6125</v>
      </c>
      <c r="AA1202" s="202" t="s">
        <v>6126</v>
      </c>
    </row>
    <row r="1203" spans="1:27" ht="36" x14ac:dyDescent="0.3">
      <c r="A1203" s="278">
        <v>40503224</v>
      </c>
      <c r="B1203" s="279" t="s">
        <v>2159</v>
      </c>
      <c r="C1203" s="289">
        <v>384</v>
      </c>
      <c r="D1203" s="94" t="s">
        <v>26</v>
      </c>
      <c r="E1203" s="94">
        <v>34.1</v>
      </c>
      <c r="F1203" s="95"/>
      <c r="G1203" s="95"/>
      <c r="H1203" s="95"/>
      <c r="I1203" s="96"/>
      <c r="J1203" s="95">
        <v>40503224</v>
      </c>
      <c r="K1203" s="89" t="s">
        <v>2160</v>
      </c>
      <c r="L1203" s="95">
        <v>1600</v>
      </c>
      <c r="M1203" s="95"/>
      <c r="N1203" s="289">
        <v>384</v>
      </c>
      <c r="O1203" s="95">
        <v>293</v>
      </c>
      <c r="P1203" s="289">
        <v>70.319999999999993</v>
      </c>
      <c r="Q1203" s="95">
        <v>1307</v>
      </c>
      <c r="R1203" s="289">
        <v>313.68</v>
      </c>
      <c r="S1203" s="96"/>
      <c r="T1203" s="95"/>
      <c r="U1203" s="181"/>
      <c r="V1203" s="201" t="s">
        <v>75</v>
      </c>
      <c r="W1203" s="130"/>
      <c r="X1203" s="93" t="s">
        <v>83</v>
      </c>
      <c r="Y1203" s="127" t="s">
        <v>6130</v>
      </c>
      <c r="Z1203" s="168" t="s">
        <v>6131</v>
      </c>
      <c r="AA1203" s="202" t="s">
        <v>6129</v>
      </c>
    </row>
    <row r="1204" spans="1:27" ht="60" x14ac:dyDescent="0.3">
      <c r="A1204" s="91">
        <v>40503232</v>
      </c>
      <c r="B1204" s="93" t="s">
        <v>2161</v>
      </c>
      <c r="C1204" s="289">
        <v>1367.52</v>
      </c>
      <c r="D1204" s="94" t="s">
        <v>26</v>
      </c>
      <c r="E1204" s="94">
        <v>141</v>
      </c>
      <c r="F1204" s="95"/>
      <c r="G1204" s="95"/>
      <c r="H1204" s="95"/>
      <c r="I1204" s="96"/>
      <c r="J1204" s="95">
        <v>40503232</v>
      </c>
      <c r="K1204" s="89" t="s">
        <v>2162</v>
      </c>
      <c r="L1204" s="95"/>
      <c r="M1204" s="95"/>
      <c r="N1204" s="289">
        <v>1367.52</v>
      </c>
      <c r="O1204" s="95">
        <v>293</v>
      </c>
      <c r="P1204" s="289">
        <v>70.319999999999993</v>
      </c>
      <c r="Q1204" s="95">
        <v>5405</v>
      </c>
      <c r="R1204" s="289">
        <v>1297.2</v>
      </c>
      <c r="S1204" s="96"/>
      <c r="T1204" s="95"/>
      <c r="U1204" s="181"/>
      <c r="V1204" s="201" t="s">
        <v>75</v>
      </c>
      <c r="W1204" s="130"/>
      <c r="X1204" s="93" t="s">
        <v>83</v>
      </c>
      <c r="Y1204" s="168" t="s">
        <v>6124</v>
      </c>
      <c r="Z1204" s="168" t="s">
        <v>6125</v>
      </c>
      <c r="AA1204" s="202" t="s">
        <v>6126</v>
      </c>
    </row>
    <row r="1205" spans="1:27" ht="60" x14ac:dyDescent="0.3">
      <c r="A1205" s="91">
        <v>40503240</v>
      </c>
      <c r="B1205" s="93" t="s">
        <v>2163</v>
      </c>
      <c r="C1205" s="289">
        <v>1.6400000000000001</v>
      </c>
      <c r="D1205" s="94" t="s">
        <v>1396</v>
      </c>
      <c r="E1205" s="94">
        <v>0.1</v>
      </c>
      <c r="F1205" s="95"/>
      <c r="G1205" s="95"/>
      <c r="H1205" s="95"/>
      <c r="I1205" s="96"/>
      <c r="J1205" s="95">
        <v>40503240</v>
      </c>
      <c r="K1205" s="89" t="s">
        <v>2164</v>
      </c>
      <c r="L1205" s="95"/>
      <c r="M1205" s="95"/>
      <c r="N1205" s="289">
        <v>1.6400000000000001</v>
      </c>
      <c r="O1205" s="95">
        <v>3</v>
      </c>
      <c r="P1205" s="289">
        <v>0.72</v>
      </c>
      <c r="Q1205" s="95">
        <v>3.83</v>
      </c>
      <c r="R1205" s="289">
        <v>0.92</v>
      </c>
      <c r="S1205" s="96"/>
      <c r="T1205" s="95"/>
      <c r="U1205" s="181"/>
      <c r="V1205" s="201" t="s">
        <v>75</v>
      </c>
      <c r="W1205" s="130"/>
      <c r="X1205" s="93" t="s">
        <v>83</v>
      </c>
      <c r="Y1205" s="168" t="s">
        <v>6124</v>
      </c>
      <c r="Z1205" s="168" t="s">
        <v>6125</v>
      </c>
      <c r="AA1205" s="202" t="s">
        <v>6126</v>
      </c>
    </row>
    <row r="1206" spans="1:27" ht="60" x14ac:dyDescent="0.3">
      <c r="A1206" s="95">
        <v>40503259</v>
      </c>
      <c r="B1206" s="89" t="s">
        <v>2165</v>
      </c>
      <c r="C1206" s="289">
        <v>1367.52</v>
      </c>
      <c r="D1206" s="94" t="s">
        <v>26</v>
      </c>
      <c r="E1206" s="94">
        <v>141</v>
      </c>
      <c r="F1206" s="95"/>
      <c r="G1206" s="95"/>
      <c r="H1206" s="95"/>
      <c r="I1206" s="96"/>
      <c r="J1206" s="95">
        <v>40503259</v>
      </c>
      <c r="K1206" s="89" t="s">
        <v>2166</v>
      </c>
      <c r="L1206" s="95"/>
      <c r="M1206" s="95"/>
      <c r="N1206" s="289">
        <v>1367.52</v>
      </c>
      <c r="O1206" s="95">
        <v>293</v>
      </c>
      <c r="P1206" s="289">
        <v>70.319999999999993</v>
      </c>
      <c r="Q1206" s="95">
        <v>5405</v>
      </c>
      <c r="R1206" s="289">
        <v>1297.2</v>
      </c>
      <c r="S1206" s="96"/>
      <c r="T1206" s="95"/>
      <c r="U1206" s="181"/>
      <c r="V1206" s="201" t="s">
        <v>75</v>
      </c>
      <c r="W1206" s="130"/>
      <c r="X1206" s="93" t="s">
        <v>83</v>
      </c>
      <c r="Y1206" s="168" t="s">
        <v>6124</v>
      </c>
      <c r="Z1206" s="168" t="s">
        <v>6125</v>
      </c>
      <c r="AA1206" s="202" t="s">
        <v>6126</v>
      </c>
    </row>
    <row r="1207" spans="1:27" ht="24" x14ac:dyDescent="0.3">
      <c r="A1207" s="278">
        <v>40601013</v>
      </c>
      <c r="B1207" s="279" t="s">
        <v>2167</v>
      </c>
      <c r="C1207" s="289">
        <v>69.875922000000003</v>
      </c>
      <c r="D1207" s="94" t="s">
        <v>14</v>
      </c>
      <c r="E1207" s="94">
        <v>5.8</v>
      </c>
      <c r="F1207" s="95"/>
      <c r="G1207" s="95"/>
      <c r="H1207" s="95"/>
      <c r="I1207" s="96"/>
      <c r="J1207" s="95">
        <v>21010013</v>
      </c>
      <c r="K1207" s="89" t="s">
        <v>2168</v>
      </c>
      <c r="L1207" s="95">
        <v>220</v>
      </c>
      <c r="M1207" s="95">
        <v>0</v>
      </c>
      <c r="N1207" s="289">
        <v>69.875922000000003</v>
      </c>
      <c r="O1207" s="95"/>
      <c r="P1207" s="289"/>
      <c r="Q1207" s="95"/>
      <c r="R1207" s="289"/>
      <c r="S1207" s="96"/>
      <c r="T1207" s="95"/>
      <c r="U1207" s="181"/>
      <c r="V1207" s="201" t="s">
        <v>4787</v>
      </c>
      <c r="W1207" s="130">
        <v>4</v>
      </c>
      <c r="X1207" s="93"/>
      <c r="Y1207" s="168" t="s">
        <v>4789</v>
      </c>
      <c r="Z1207" s="168" t="s">
        <v>4854</v>
      </c>
      <c r="AA1207" s="202" t="s">
        <v>4789</v>
      </c>
    </row>
    <row r="1208" spans="1:27" ht="24" x14ac:dyDescent="0.3">
      <c r="A1208" s="91">
        <v>40601021</v>
      </c>
      <c r="B1208" s="93" t="s">
        <v>2169</v>
      </c>
      <c r="C1208" s="289">
        <v>108.48</v>
      </c>
      <c r="D1208" s="94" t="s">
        <v>11</v>
      </c>
      <c r="E1208" s="94">
        <v>5.8</v>
      </c>
      <c r="F1208" s="95"/>
      <c r="G1208" s="95"/>
      <c r="H1208" s="95"/>
      <c r="I1208" s="96"/>
      <c r="J1208" s="95">
        <v>40601021</v>
      </c>
      <c r="K1208" s="89" t="s">
        <v>2169</v>
      </c>
      <c r="L1208" s="95">
        <f>N1208/0.24</f>
        <v>452.00000000000006</v>
      </c>
      <c r="M1208" s="95">
        <v>0</v>
      </c>
      <c r="N1208" s="289">
        <v>108.48</v>
      </c>
      <c r="O1208" s="95">
        <v>230</v>
      </c>
      <c r="P1208" s="289">
        <v>55.2</v>
      </c>
      <c r="Q1208" s="95">
        <v>222</v>
      </c>
      <c r="R1208" s="289">
        <v>53.28</v>
      </c>
      <c r="S1208" s="96"/>
      <c r="T1208" s="95"/>
      <c r="U1208" s="181"/>
      <c r="V1208" s="201" t="s">
        <v>4787</v>
      </c>
      <c r="W1208" s="130">
        <v>4</v>
      </c>
      <c r="X1208" s="93"/>
      <c r="Y1208" s="168" t="s">
        <v>4789</v>
      </c>
      <c r="Z1208" s="168" t="s">
        <v>4854</v>
      </c>
      <c r="AA1208" s="202" t="s">
        <v>4789</v>
      </c>
    </row>
    <row r="1209" spans="1:27" ht="24" x14ac:dyDescent="0.3">
      <c r="A1209" s="91">
        <v>40601030</v>
      </c>
      <c r="B1209" s="93" t="s">
        <v>2170</v>
      </c>
      <c r="C1209" s="289">
        <v>100.67441399999998</v>
      </c>
      <c r="D1209" s="94" t="s">
        <v>14</v>
      </c>
      <c r="E1209" s="94">
        <v>11.6</v>
      </c>
      <c r="F1209" s="95"/>
      <c r="G1209" s="95"/>
      <c r="H1209" s="95"/>
      <c r="I1209" s="96"/>
      <c r="J1209" s="95">
        <v>21010242</v>
      </c>
      <c r="K1209" s="89" t="s">
        <v>2171</v>
      </c>
      <c r="L1209" s="95">
        <v>317</v>
      </c>
      <c r="M1209" s="95">
        <v>0</v>
      </c>
      <c r="N1209" s="289">
        <v>100.67441399999998</v>
      </c>
      <c r="O1209" s="95"/>
      <c r="P1209" s="289"/>
      <c r="Q1209" s="95"/>
      <c r="R1209" s="289"/>
      <c r="S1209" s="96"/>
      <c r="T1209" s="95"/>
      <c r="U1209" s="181"/>
      <c r="V1209" s="201" t="s">
        <v>4787</v>
      </c>
      <c r="W1209" s="130">
        <v>4</v>
      </c>
      <c r="X1209" s="93"/>
      <c r="Y1209" s="168" t="s">
        <v>4789</v>
      </c>
      <c r="Z1209" s="168" t="s">
        <v>4854</v>
      </c>
      <c r="AA1209" s="202" t="s">
        <v>4789</v>
      </c>
    </row>
    <row r="1210" spans="1:27" ht="36" x14ac:dyDescent="0.3">
      <c r="A1210" s="95">
        <v>40601072</v>
      </c>
      <c r="B1210" s="89" t="s">
        <v>2173</v>
      </c>
      <c r="C1210" s="289">
        <v>38.108393999999997</v>
      </c>
      <c r="D1210" s="94" t="s">
        <v>15</v>
      </c>
      <c r="E1210" s="94">
        <v>4.2</v>
      </c>
      <c r="F1210" s="95"/>
      <c r="G1210" s="95"/>
      <c r="H1210" s="95"/>
      <c r="I1210" s="96"/>
      <c r="J1210" s="95">
        <v>21010170</v>
      </c>
      <c r="K1210" s="89" t="s">
        <v>2174</v>
      </c>
      <c r="L1210" s="95">
        <v>120</v>
      </c>
      <c r="M1210" s="95">
        <v>0</v>
      </c>
      <c r="N1210" s="289">
        <v>38.108393999999997</v>
      </c>
      <c r="O1210" s="95"/>
      <c r="P1210" s="289"/>
      <c r="Q1210" s="95"/>
      <c r="R1210" s="289"/>
      <c r="S1210" s="96"/>
      <c r="T1210" s="95"/>
      <c r="U1210" s="181"/>
      <c r="V1210" s="201" t="s">
        <v>4787</v>
      </c>
      <c r="W1210" s="130">
        <v>4</v>
      </c>
      <c r="X1210" s="93"/>
      <c r="Y1210" s="168" t="s">
        <v>4789</v>
      </c>
      <c r="Z1210" s="168" t="s">
        <v>4854</v>
      </c>
      <c r="AA1210" s="202" t="s">
        <v>4789</v>
      </c>
    </row>
    <row r="1211" spans="1:27" ht="36" x14ac:dyDescent="0.3">
      <c r="A1211" s="278">
        <v>40601080</v>
      </c>
      <c r="B1211" s="279" t="s">
        <v>2175</v>
      </c>
      <c r="C1211" s="289">
        <v>69.875922000000003</v>
      </c>
      <c r="D1211" s="94" t="s">
        <v>26</v>
      </c>
      <c r="E1211" s="94">
        <v>9.1</v>
      </c>
      <c r="F1211" s="95"/>
      <c r="G1211" s="95"/>
      <c r="H1211" s="95"/>
      <c r="I1211" s="96"/>
      <c r="J1211" s="95">
        <v>21010188</v>
      </c>
      <c r="K1211" s="89" t="s">
        <v>2176</v>
      </c>
      <c r="L1211" s="95">
        <v>220</v>
      </c>
      <c r="M1211" s="95">
        <v>0</v>
      </c>
      <c r="N1211" s="289">
        <v>69.875922000000003</v>
      </c>
      <c r="O1211" s="95"/>
      <c r="P1211" s="289"/>
      <c r="Q1211" s="95"/>
      <c r="R1211" s="289"/>
      <c r="S1211" s="96"/>
      <c r="T1211" s="95"/>
      <c r="U1211" s="181"/>
      <c r="V1211" s="201" t="s">
        <v>4787</v>
      </c>
      <c r="W1211" s="130">
        <v>4</v>
      </c>
      <c r="X1211" s="93"/>
      <c r="Y1211" s="168" t="s">
        <v>4789</v>
      </c>
      <c r="Z1211" s="168" t="s">
        <v>4854</v>
      </c>
      <c r="AA1211" s="202" t="s">
        <v>4789</v>
      </c>
    </row>
    <row r="1212" spans="1:27" ht="60" x14ac:dyDescent="0.3">
      <c r="A1212" s="91">
        <v>40601099</v>
      </c>
      <c r="B1212" s="93" t="s">
        <v>2177</v>
      </c>
      <c r="C1212" s="289">
        <v>158.80604099999999</v>
      </c>
      <c r="D1212" s="94" t="s">
        <v>15</v>
      </c>
      <c r="E1212" s="94">
        <v>9</v>
      </c>
      <c r="F1212" s="95"/>
      <c r="G1212" s="95"/>
      <c r="H1212" s="95"/>
      <c r="I1212" s="96"/>
      <c r="J1212" s="95">
        <v>21010269</v>
      </c>
      <c r="K1212" s="89" t="s">
        <v>2178</v>
      </c>
      <c r="L1212" s="95">
        <v>500</v>
      </c>
      <c r="M1212" s="95">
        <v>0</v>
      </c>
      <c r="N1212" s="289">
        <v>158.80604099999999</v>
      </c>
      <c r="O1212" s="95"/>
      <c r="P1212" s="289"/>
      <c r="Q1212" s="95"/>
      <c r="R1212" s="289"/>
      <c r="S1212" s="96"/>
      <c r="T1212" s="95"/>
      <c r="U1212" s="181"/>
      <c r="V1212" s="201" t="s">
        <v>4787</v>
      </c>
      <c r="W1212" s="130">
        <v>4</v>
      </c>
      <c r="X1212" s="93"/>
      <c r="Y1212" s="168" t="s">
        <v>4789</v>
      </c>
      <c r="Z1212" s="168" t="s">
        <v>4854</v>
      </c>
      <c r="AA1212" s="202" t="s">
        <v>4789</v>
      </c>
    </row>
    <row r="1213" spans="1:27" ht="60" x14ac:dyDescent="0.3">
      <c r="A1213" s="91">
        <v>40601102</v>
      </c>
      <c r="B1213" s="93" t="s">
        <v>2179</v>
      </c>
      <c r="C1213" s="289">
        <v>158.80604099999999</v>
      </c>
      <c r="D1213" s="94" t="s">
        <v>26</v>
      </c>
      <c r="E1213" s="94">
        <v>16.7</v>
      </c>
      <c r="F1213" s="95"/>
      <c r="G1213" s="95"/>
      <c r="H1213" s="95"/>
      <c r="I1213" s="96"/>
      <c r="J1213" s="95">
        <v>21010269</v>
      </c>
      <c r="K1213" s="89" t="s">
        <v>2180</v>
      </c>
      <c r="L1213" s="95">
        <v>500</v>
      </c>
      <c r="M1213" s="95">
        <v>0</v>
      </c>
      <c r="N1213" s="289">
        <v>158.80604099999999</v>
      </c>
      <c r="O1213" s="95"/>
      <c r="P1213" s="289"/>
      <c r="Q1213" s="95"/>
      <c r="R1213" s="289"/>
      <c r="S1213" s="96"/>
      <c r="T1213" s="95"/>
      <c r="U1213" s="181"/>
      <c r="V1213" s="201" t="s">
        <v>4787</v>
      </c>
      <c r="W1213" s="130">
        <v>4</v>
      </c>
      <c r="X1213" s="93"/>
      <c r="Y1213" s="168" t="s">
        <v>4789</v>
      </c>
      <c r="Z1213" s="168" t="s">
        <v>4854</v>
      </c>
      <c r="AA1213" s="202" t="s">
        <v>4789</v>
      </c>
    </row>
    <row r="1214" spans="1:27" ht="24" x14ac:dyDescent="0.3">
      <c r="A1214" s="95">
        <v>40601110</v>
      </c>
      <c r="B1214" s="89" t="s">
        <v>2181</v>
      </c>
      <c r="C1214" s="289">
        <v>44.459792999999998</v>
      </c>
      <c r="D1214" s="94" t="s">
        <v>15</v>
      </c>
      <c r="E1214" s="94">
        <v>2.06</v>
      </c>
      <c r="F1214" s="95"/>
      <c r="G1214" s="95"/>
      <c r="H1214" s="95"/>
      <c r="I1214" s="96"/>
      <c r="J1214" s="95">
        <v>21010021</v>
      </c>
      <c r="K1214" s="89" t="s">
        <v>2182</v>
      </c>
      <c r="L1214" s="95">
        <v>140</v>
      </c>
      <c r="M1214" s="95">
        <v>0</v>
      </c>
      <c r="N1214" s="289">
        <v>44.459792999999998</v>
      </c>
      <c r="O1214" s="95"/>
      <c r="P1214" s="289"/>
      <c r="Q1214" s="95"/>
      <c r="R1214" s="289"/>
      <c r="S1214" s="96"/>
      <c r="T1214" s="95"/>
      <c r="U1214" s="181"/>
      <c r="V1214" s="201" t="s">
        <v>4787</v>
      </c>
      <c r="W1214" s="130">
        <v>4</v>
      </c>
      <c r="X1214" s="93"/>
      <c r="Y1214" s="168" t="s">
        <v>4789</v>
      </c>
      <c r="Z1214" s="168" t="s">
        <v>4854</v>
      </c>
      <c r="AA1214" s="202" t="s">
        <v>4789</v>
      </c>
    </row>
    <row r="1215" spans="1:27" ht="24" x14ac:dyDescent="0.3">
      <c r="A1215" s="278">
        <v>40601129</v>
      </c>
      <c r="B1215" s="279" t="s">
        <v>2183</v>
      </c>
      <c r="C1215" s="289">
        <v>31.756994999999996</v>
      </c>
      <c r="D1215" s="94" t="s">
        <v>15</v>
      </c>
      <c r="E1215" s="94">
        <v>2.06</v>
      </c>
      <c r="F1215" s="95"/>
      <c r="G1215" s="95"/>
      <c r="H1215" s="95"/>
      <c r="I1215" s="96"/>
      <c r="J1215" s="95">
        <v>21010048</v>
      </c>
      <c r="K1215" s="89" t="s">
        <v>1280</v>
      </c>
      <c r="L1215" s="95">
        <v>100</v>
      </c>
      <c r="M1215" s="95">
        <v>0</v>
      </c>
      <c r="N1215" s="289">
        <v>31.756994999999996</v>
      </c>
      <c r="O1215" s="95"/>
      <c r="P1215" s="289"/>
      <c r="Q1215" s="95"/>
      <c r="R1215" s="289"/>
      <c r="S1215" s="96"/>
      <c r="T1215" s="95"/>
      <c r="U1215" s="181"/>
      <c r="V1215" s="201" t="s">
        <v>4787</v>
      </c>
      <c r="W1215" s="130">
        <v>4</v>
      </c>
      <c r="X1215" s="93"/>
      <c r="Y1215" s="168" t="s">
        <v>4789</v>
      </c>
      <c r="Z1215" s="168" t="s">
        <v>4854</v>
      </c>
      <c r="AA1215" s="202" t="s">
        <v>4789</v>
      </c>
    </row>
    <row r="1216" spans="1:27" ht="24" x14ac:dyDescent="0.3">
      <c r="A1216" s="91">
        <v>40601137</v>
      </c>
      <c r="B1216" s="93" t="s">
        <v>2184</v>
      </c>
      <c r="C1216" s="289">
        <v>22.235162999999996</v>
      </c>
      <c r="D1216" s="94" t="s">
        <v>9</v>
      </c>
      <c r="E1216" s="94">
        <v>1.03</v>
      </c>
      <c r="F1216" s="95"/>
      <c r="G1216" s="95"/>
      <c r="H1216" s="95"/>
      <c r="I1216" s="96"/>
      <c r="J1216" s="95">
        <v>21010056</v>
      </c>
      <c r="K1216" s="89" t="s">
        <v>2185</v>
      </c>
      <c r="L1216" s="95">
        <v>70</v>
      </c>
      <c r="M1216" s="95">
        <v>0</v>
      </c>
      <c r="N1216" s="289">
        <v>22.235162999999996</v>
      </c>
      <c r="O1216" s="95"/>
      <c r="P1216" s="289"/>
      <c r="Q1216" s="95"/>
      <c r="R1216" s="289"/>
      <c r="S1216" s="96"/>
      <c r="T1216" s="95"/>
      <c r="U1216" s="181"/>
      <c r="V1216" s="201" t="s">
        <v>4787</v>
      </c>
      <c r="W1216" s="130">
        <v>1</v>
      </c>
      <c r="X1216" s="93"/>
      <c r="Y1216" s="168" t="s">
        <v>4789</v>
      </c>
      <c r="Z1216" s="168" t="s">
        <v>4854</v>
      </c>
      <c r="AA1216" s="202" t="s">
        <v>4789</v>
      </c>
    </row>
    <row r="1217" spans="1:27" ht="24" x14ac:dyDescent="0.3">
      <c r="A1217" s="91">
        <v>40601145</v>
      </c>
      <c r="B1217" s="93" t="s">
        <v>2186</v>
      </c>
      <c r="C1217" s="289">
        <v>44.459792999999998</v>
      </c>
      <c r="D1217" s="94" t="s">
        <v>12</v>
      </c>
      <c r="E1217" s="94">
        <v>1.5</v>
      </c>
      <c r="F1217" s="95"/>
      <c r="G1217" s="95"/>
      <c r="H1217" s="95"/>
      <c r="I1217" s="96"/>
      <c r="J1217" s="95">
        <v>21010064</v>
      </c>
      <c r="K1217" s="89" t="s">
        <v>2187</v>
      </c>
      <c r="L1217" s="95">
        <v>140</v>
      </c>
      <c r="M1217" s="95">
        <v>0</v>
      </c>
      <c r="N1217" s="289">
        <v>44.459792999999998</v>
      </c>
      <c r="O1217" s="95"/>
      <c r="P1217" s="289"/>
      <c r="Q1217" s="95"/>
      <c r="R1217" s="289"/>
      <c r="S1217" s="96"/>
      <c r="T1217" s="95"/>
      <c r="U1217" s="181"/>
      <c r="V1217" s="201" t="s">
        <v>4787</v>
      </c>
      <c r="W1217" s="130">
        <v>3</v>
      </c>
      <c r="X1217" s="93"/>
      <c r="Y1217" s="168" t="s">
        <v>4789</v>
      </c>
      <c r="Z1217" s="168" t="s">
        <v>4854</v>
      </c>
      <c r="AA1217" s="202" t="s">
        <v>4789</v>
      </c>
    </row>
    <row r="1218" spans="1:27" ht="24" x14ac:dyDescent="0.3">
      <c r="A1218" s="95">
        <v>40601153</v>
      </c>
      <c r="B1218" s="89" t="s">
        <v>2188</v>
      </c>
      <c r="C1218" s="289">
        <v>44.459792999999998</v>
      </c>
      <c r="D1218" s="94" t="s">
        <v>32</v>
      </c>
      <c r="E1218" s="94">
        <v>3</v>
      </c>
      <c r="F1218" s="95"/>
      <c r="G1218" s="95"/>
      <c r="H1218" s="95"/>
      <c r="I1218" s="96"/>
      <c r="J1218" s="95">
        <v>21010099</v>
      </c>
      <c r="K1218" s="89" t="s">
        <v>2189</v>
      </c>
      <c r="L1218" s="95">
        <v>140</v>
      </c>
      <c r="M1218" s="95">
        <v>0</v>
      </c>
      <c r="N1218" s="289">
        <v>44.459792999999998</v>
      </c>
      <c r="O1218" s="95"/>
      <c r="P1218" s="289"/>
      <c r="Q1218" s="95"/>
      <c r="R1218" s="289"/>
      <c r="S1218" s="96"/>
      <c r="T1218" s="95"/>
      <c r="U1218" s="181"/>
      <c r="V1218" s="201" t="s">
        <v>4787</v>
      </c>
      <c r="W1218" s="130">
        <v>3</v>
      </c>
      <c r="X1218" s="93"/>
      <c r="Y1218" s="168" t="s">
        <v>4789</v>
      </c>
      <c r="Z1218" s="168" t="s">
        <v>4854</v>
      </c>
      <c r="AA1218" s="202" t="s">
        <v>4789</v>
      </c>
    </row>
    <row r="1219" spans="1:27" ht="24" x14ac:dyDescent="0.3">
      <c r="A1219" s="278">
        <v>40601161</v>
      </c>
      <c r="B1219" s="279" t="s">
        <v>2190</v>
      </c>
      <c r="C1219" s="289">
        <v>20.644680000000001</v>
      </c>
      <c r="D1219" s="94" t="s">
        <v>6</v>
      </c>
      <c r="E1219" s="94">
        <v>0.875</v>
      </c>
      <c r="F1219" s="95"/>
      <c r="G1219" s="95"/>
      <c r="H1219" s="95"/>
      <c r="I1219" s="96"/>
      <c r="J1219" s="95">
        <v>21010145</v>
      </c>
      <c r="K1219" s="89" t="s">
        <v>2191</v>
      </c>
      <c r="L1219" s="95">
        <v>65</v>
      </c>
      <c r="M1219" s="95">
        <v>0</v>
      </c>
      <c r="N1219" s="289">
        <v>20.644680000000001</v>
      </c>
      <c r="O1219" s="95"/>
      <c r="P1219" s="289"/>
      <c r="Q1219" s="95"/>
      <c r="R1219" s="289"/>
      <c r="S1219" s="96"/>
      <c r="T1219" s="95"/>
      <c r="U1219" s="181"/>
      <c r="V1219" s="201" t="s">
        <v>4787</v>
      </c>
      <c r="W1219" s="130">
        <v>1</v>
      </c>
      <c r="X1219" s="93"/>
      <c r="Y1219" s="168" t="s">
        <v>4789</v>
      </c>
      <c r="Z1219" s="168" t="s">
        <v>4854</v>
      </c>
      <c r="AA1219" s="202" t="s">
        <v>4789</v>
      </c>
    </row>
    <row r="1220" spans="1:27" ht="36" x14ac:dyDescent="0.3">
      <c r="A1220" s="91">
        <v>40601170</v>
      </c>
      <c r="B1220" s="93" t="s">
        <v>2192</v>
      </c>
      <c r="C1220" s="289">
        <v>330.94685999999996</v>
      </c>
      <c r="D1220" s="94" t="s">
        <v>17</v>
      </c>
      <c r="E1220" s="94">
        <v>27</v>
      </c>
      <c r="F1220" s="95"/>
      <c r="G1220" s="95"/>
      <c r="H1220" s="95"/>
      <c r="I1220" s="96"/>
      <c r="J1220" s="95">
        <v>21010218</v>
      </c>
      <c r="K1220" s="89" t="s">
        <v>2193</v>
      </c>
      <c r="L1220" s="95">
        <v>1042</v>
      </c>
      <c r="M1220" s="95">
        <v>0</v>
      </c>
      <c r="N1220" s="289">
        <v>330.94685999999996</v>
      </c>
      <c r="O1220" s="95"/>
      <c r="P1220" s="289"/>
      <c r="Q1220" s="95"/>
      <c r="R1220" s="289"/>
      <c r="S1220" s="96"/>
      <c r="T1220" s="95"/>
      <c r="U1220" s="181"/>
      <c r="V1220" s="201" t="s">
        <v>4787</v>
      </c>
      <c r="W1220" s="130">
        <v>1</v>
      </c>
      <c r="X1220" s="93"/>
      <c r="Y1220" s="168" t="s">
        <v>4789</v>
      </c>
      <c r="Z1220" s="168" t="s">
        <v>4854</v>
      </c>
      <c r="AA1220" s="202" t="s">
        <v>4789</v>
      </c>
    </row>
    <row r="1221" spans="1:27" ht="24" x14ac:dyDescent="0.3">
      <c r="A1221" s="91">
        <v>40601188</v>
      </c>
      <c r="B1221" s="93" t="s">
        <v>2194</v>
      </c>
      <c r="C1221" s="289">
        <v>158.80604099999999</v>
      </c>
      <c r="D1221" s="94" t="s">
        <v>31</v>
      </c>
      <c r="E1221" s="94">
        <v>9.5</v>
      </c>
      <c r="F1221" s="95"/>
      <c r="G1221" s="95"/>
      <c r="H1221" s="95"/>
      <c r="I1221" s="96"/>
      <c r="J1221" s="95">
        <v>21010153</v>
      </c>
      <c r="K1221" s="89" t="s">
        <v>2195</v>
      </c>
      <c r="L1221" s="95">
        <v>500</v>
      </c>
      <c r="M1221" s="95">
        <v>0</v>
      </c>
      <c r="N1221" s="289">
        <v>158.80604099999999</v>
      </c>
      <c r="O1221" s="95"/>
      <c r="P1221" s="289"/>
      <c r="Q1221" s="95"/>
      <c r="R1221" s="289"/>
      <c r="S1221" s="96"/>
      <c r="T1221" s="95"/>
      <c r="U1221" s="181"/>
      <c r="V1221" s="201" t="s">
        <v>75</v>
      </c>
      <c r="W1221" s="130"/>
      <c r="X1221" s="93" t="s">
        <v>200</v>
      </c>
      <c r="Y1221" s="168" t="s">
        <v>6124</v>
      </c>
      <c r="Z1221" s="168" t="s">
        <v>6125</v>
      </c>
      <c r="AA1221" s="202" t="s">
        <v>6126</v>
      </c>
    </row>
    <row r="1222" spans="1:27" ht="36" x14ac:dyDescent="0.3">
      <c r="A1222" s="95">
        <v>40601196</v>
      </c>
      <c r="B1222" s="89" t="s">
        <v>2196</v>
      </c>
      <c r="C1222" s="289">
        <v>44.459792999999998</v>
      </c>
      <c r="D1222" s="94" t="s">
        <v>11</v>
      </c>
      <c r="E1222" s="94">
        <v>4.5</v>
      </c>
      <c r="F1222" s="95"/>
      <c r="G1222" s="95"/>
      <c r="H1222" s="95"/>
      <c r="I1222" s="96"/>
      <c r="J1222" s="95">
        <v>21010021</v>
      </c>
      <c r="K1222" s="89" t="s">
        <v>2197</v>
      </c>
      <c r="L1222" s="95">
        <v>140</v>
      </c>
      <c r="M1222" s="95">
        <v>0</v>
      </c>
      <c r="N1222" s="289">
        <v>44.459792999999998</v>
      </c>
      <c r="O1222" s="95"/>
      <c r="P1222" s="289"/>
      <c r="Q1222" s="95"/>
      <c r="R1222" s="289"/>
      <c r="S1222" s="96"/>
      <c r="T1222" s="95"/>
      <c r="U1222" s="181"/>
      <c r="V1222" s="201" t="s">
        <v>4787</v>
      </c>
      <c r="W1222" s="130">
        <v>2</v>
      </c>
      <c r="X1222" s="93"/>
      <c r="Y1222" s="168" t="s">
        <v>4789</v>
      </c>
      <c r="Z1222" s="168" t="s">
        <v>4854</v>
      </c>
      <c r="AA1222" s="202" t="s">
        <v>4789</v>
      </c>
    </row>
    <row r="1223" spans="1:27" ht="24" x14ac:dyDescent="0.3">
      <c r="A1223" s="278">
        <v>40601200</v>
      </c>
      <c r="B1223" s="279" t="s">
        <v>2198</v>
      </c>
      <c r="C1223" s="289">
        <v>84.95</v>
      </c>
      <c r="D1223" s="94" t="s">
        <v>11</v>
      </c>
      <c r="E1223" s="94">
        <v>1.7</v>
      </c>
      <c r="F1223" s="95"/>
      <c r="G1223" s="95"/>
      <c r="H1223" s="95"/>
      <c r="I1223" s="96"/>
      <c r="J1223" s="95">
        <v>40601200</v>
      </c>
      <c r="K1223" s="89" t="s">
        <v>2198</v>
      </c>
      <c r="L1223" s="95">
        <v>295</v>
      </c>
      <c r="M1223" s="95">
        <v>0</v>
      </c>
      <c r="N1223" s="289">
        <v>84.95</v>
      </c>
      <c r="O1223" s="95">
        <v>230</v>
      </c>
      <c r="P1223" s="289">
        <v>69.349999999999994</v>
      </c>
      <c r="Q1223" s="95">
        <v>65</v>
      </c>
      <c r="R1223" s="289">
        <v>15.6</v>
      </c>
      <c r="S1223" s="96"/>
      <c r="T1223" s="95"/>
      <c r="U1223" s="181"/>
      <c r="V1223" s="201" t="s">
        <v>4787</v>
      </c>
      <c r="W1223" s="130">
        <v>5</v>
      </c>
      <c r="X1223" s="93"/>
      <c r="Y1223" s="168" t="s">
        <v>4789</v>
      </c>
      <c r="Z1223" s="168" t="s">
        <v>4854</v>
      </c>
      <c r="AA1223" s="202" t="s">
        <v>4789</v>
      </c>
    </row>
    <row r="1224" spans="1:27" ht="24" x14ac:dyDescent="0.3">
      <c r="A1224" s="91">
        <v>40601218</v>
      </c>
      <c r="B1224" s="93" t="s">
        <v>2199</v>
      </c>
      <c r="C1224" s="289">
        <v>110.87</v>
      </c>
      <c r="D1224" s="94" t="s">
        <v>11</v>
      </c>
      <c r="E1224" s="94">
        <v>4.5</v>
      </c>
      <c r="F1224" s="95"/>
      <c r="G1224" s="95"/>
      <c r="H1224" s="95"/>
      <c r="I1224" s="96"/>
      <c r="J1224" s="95">
        <v>40601218</v>
      </c>
      <c r="K1224" s="89" t="s">
        <v>2199</v>
      </c>
      <c r="L1224" s="95">
        <v>403</v>
      </c>
      <c r="M1224" s="95">
        <v>0</v>
      </c>
      <c r="N1224" s="289">
        <v>110.87</v>
      </c>
      <c r="O1224" s="95">
        <v>230</v>
      </c>
      <c r="P1224" s="289">
        <v>69.349999999999994</v>
      </c>
      <c r="Q1224" s="95">
        <v>173</v>
      </c>
      <c r="R1224" s="289">
        <v>41.52</v>
      </c>
      <c r="S1224" s="96"/>
      <c r="T1224" s="95"/>
      <c r="U1224" s="181"/>
      <c r="V1224" s="201" t="s">
        <v>4787</v>
      </c>
      <c r="W1224" s="130">
        <v>5</v>
      </c>
      <c r="X1224" s="93"/>
      <c r="Y1224" s="168" t="s">
        <v>4789</v>
      </c>
      <c r="Z1224" s="168" t="s">
        <v>4854</v>
      </c>
      <c r="AA1224" s="202" t="s">
        <v>4789</v>
      </c>
    </row>
    <row r="1225" spans="1:27" ht="48" x14ac:dyDescent="0.3">
      <c r="A1225" s="91">
        <v>40601226</v>
      </c>
      <c r="B1225" s="93" t="s">
        <v>2200</v>
      </c>
      <c r="C1225" s="289">
        <v>51.22</v>
      </c>
      <c r="D1225" s="94" t="s">
        <v>15</v>
      </c>
      <c r="E1225" s="94">
        <v>2.06</v>
      </c>
      <c r="F1225" s="95"/>
      <c r="G1225" s="95"/>
      <c r="H1225" s="95"/>
      <c r="I1225" s="96"/>
      <c r="J1225" s="95">
        <v>40601226</v>
      </c>
      <c r="K1225" s="89" t="s">
        <v>2200</v>
      </c>
      <c r="L1225" s="95">
        <v>186</v>
      </c>
      <c r="M1225" s="95">
        <v>0</v>
      </c>
      <c r="N1225" s="289">
        <v>51.22</v>
      </c>
      <c r="O1225" s="95">
        <v>107</v>
      </c>
      <c r="P1225" s="289">
        <v>32.26</v>
      </c>
      <c r="Q1225" s="95">
        <v>79</v>
      </c>
      <c r="R1225" s="289">
        <v>18.96</v>
      </c>
      <c r="S1225" s="96"/>
      <c r="T1225" s="95"/>
      <c r="U1225" s="181"/>
      <c r="V1225" s="201" t="s">
        <v>4787</v>
      </c>
      <c r="W1225" s="130">
        <v>3</v>
      </c>
      <c r="X1225" s="93"/>
      <c r="Y1225" s="168" t="s">
        <v>4789</v>
      </c>
      <c r="Z1225" s="168" t="s">
        <v>4854</v>
      </c>
      <c r="AA1225" s="202" t="s">
        <v>4789</v>
      </c>
    </row>
    <row r="1226" spans="1:27" ht="24" x14ac:dyDescent="0.3">
      <c r="A1226" s="95">
        <v>40601234</v>
      </c>
      <c r="B1226" s="89" t="s">
        <v>2201</v>
      </c>
      <c r="C1226" s="289">
        <v>92.64</v>
      </c>
      <c r="D1226" s="94" t="s">
        <v>15</v>
      </c>
      <c r="E1226" s="94">
        <v>7.2830000000000004</v>
      </c>
      <c r="F1226" s="95"/>
      <c r="G1226" s="95"/>
      <c r="H1226" s="95"/>
      <c r="I1226" s="96"/>
      <c r="J1226" s="95">
        <v>40601234</v>
      </c>
      <c r="K1226" s="89" t="s">
        <v>2201</v>
      </c>
      <c r="L1226" s="95">
        <v>386</v>
      </c>
      <c r="M1226" s="95">
        <v>0</v>
      </c>
      <c r="N1226" s="289">
        <v>92.64</v>
      </c>
      <c r="O1226" s="95">
        <v>107</v>
      </c>
      <c r="P1226" s="289">
        <v>25.68</v>
      </c>
      <c r="Q1226" s="95">
        <v>279</v>
      </c>
      <c r="R1226" s="289">
        <v>66.959999999999994</v>
      </c>
      <c r="S1226" s="96"/>
      <c r="T1226" s="95"/>
      <c r="U1226" s="181"/>
      <c r="V1226" s="201" t="s">
        <v>4787</v>
      </c>
      <c r="W1226" s="130">
        <v>1</v>
      </c>
      <c r="X1226" s="93"/>
      <c r="Y1226" s="168" t="s">
        <v>4789</v>
      </c>
      <c r="Z1226" s="168" t="s">
        <v>4854</v>
      </c>
      <c r="AA1226" s="202" t="s">
        <v>4789</v>
      </c>
    </row>
    <row r="1227" spans="1:27" ht="24" x14ac:dyDescent="0.3">
      <c r="A1227" s="278">
        <v>40601242</v>
      </c>
      <c r="B1227" s="279" t="s">
        <v>2202</v>
      </c>
      <c r="C1227" s="289">
        <v>189.52080000000001</v>
      </c>
      <c r="D1227" s="94" t="s">
        <v>11</v>
      </c>
      <c r="E1227" s="94">
        <v>14.6</v>
      </c>
      <c r="F1227" s="95"/>
      <c r="G1227" s="95"/>
      <c r="H1227" s="95"/>
      <c r="I1227" s="96"/>
      <c r="J1227" s="95">
        <v>40601242</v>
      </c>
      <c r="K1227" s="89" t="s">
        <v>2202</v>
      </c>
      <c r="L1227" s="95">
        <v>789.67</v>
      </c>
      <c r="M1227" s="95">
        <v>0</v>
      </c>
      <c r="N1227" s="289">
        <v>189.52080000000001</v>
      </c>
      <c r="O1227" s="95">
        <v>230</v>
      </c>
      <c r="P1227" s="289">
        <v>55.2</v>
      </c>
      <c r="Q1227" s="97">
        <v>559.66999999999996</v>
      </c>
      <c r="R1227" s="289">
        <v>134.32079999999999</v>
      </c>
      <c r="S1227" s="96"/>
      <c r="T1227" s="95"/>
      <c r="U1227" s="181">
        <v>0</v>
      </c>
      <c r="V1227" s="201" t="s">
        <v>4787</v>
      </c>
      <c r="W1227" s="130">
        <v>1</v>
      </c>
      <c r="X1227" s="93"/>
      <c r="Y1227" s="168" t="s">
        <v>4789</v>
      </c>
      <c r="Z1227" s="168" t="s">
        <v>4854</v>
      </c>
      <c r="AA1227" s="202" t="s">
        <v>4789</v>
      </c>
    </row>
    <row r="1228" spans="1:27" x14ac:dyDescent="0.3">
      <c r="A1228" s="91">
        <v>40601250</v>
      </c>
      <c r="B1228" s="93" t="s">
        <v>2203</v>
      </c>
      <c r="C1228" s="289">
        <v>51.22</v>
      </c>
      <c r="D1228" s="94" t="s">
        <v>15</v>
      </c>
      <c r="E1228" s="94">
        <v>2.06</v>
      </c>
      <c r="F1228" s="95"/>
      <c r="G1228" s="95"/>
      <c r="H1228" s="95"/>
      <c r="I1228" s="96"/>
      <c r="J1228" s="95">
        <v>40601250</v>
      </c>
      <c r="K1228" s="89" t="s">
        <v>2203</v>
      </c>
      <c r="L1228" s="95">
        <v>186</v>
      </c>
      <c r="M1228" s="95">
        <v>0</v>
      </c>
      <c r="N1228" s="289">
        <v>51.22</v>
      </c>
      <c r="O1228" s="95">
        <v>107</v>
      </c>
      <c r="P1228" s="289">
        <v>32.26</v>
      </c>
      <c r="Q1228" s="95">
        <v>79</v>
      </c>
      <c r="R1228" s="289">
        <v>18.96</v>
      </c>
      <c r="S1228" s="96"/>
      <c r="T1228" s="95"/>
      <c r="U1228" s="181"/>
      <c r="V1228" s="201" t="s">
        <v>4787</v>
      </c>
      <c r="W1228" s="130">
        <v>4</v>
      </c>
      <c r="X1228" s="93"/>
      <c r="Y1228" s="168" t="s">
        <v>4789</v>
      </c>
      <c r="Z1228" s="168" t="s">
        <v>4854</v>
      </c>
      <c r="AA1228" s="202" t="s">
        <v>4789</v>
      </c>
    </row>
    <row r="1229" spans="1:27" x14ac:dyDescent="0.3">
      <c r="A1229" s="91">
        <v>40601269</v>
      </c>
      <c r="B1229" s="93" t="s">
        <v>2204</v>
      </c>
      <c r="C1229" s="289">
        <v>25.58</v>
      </c>
      <c r="D1229" s="94" t="s">
        <v>9</v>
      </c>
      <c r="E1229" s="94">
        <v>1.03</v>
      </c>
      <c r="F1229" s="95"/>
      <c r="G1229" s="95"/>
      <c r="H1229" s="95"/>
      <c r="I1229" s="96"/>
      <c r="J1229" s="95">
        <v>40601269</v>
      </c>
      <c r="K1229" s="89" t="s">
        <v>2204</v>
      </c>
      <c r="L1229" s="95">
        <v>93</v>
      </c>
      <c r="M1229" s="95">
        <v>0</v>
      </c>
      <c r="N1229" s="289">
        <v>25.58</v>
      </c>
      <c r="O1229" s="95">
        <v>53</v>
      </c>
      <c r="P1229" s="289">
        <v>15.98</v>
      </c>
      <c r="Q1229" s="95">
        <v>40</v>
      </c>
      <c r="R1229" s="289">
        <v>9.6</v>
      </c>
      <c r="S1229" s="96"/>
      <c r="T1229" s="95"/>
      <c r="U1229" s="181"/>
      <c r="V1229" s="201" t="s">
        <v>4787</v>
      </c>
      <c r="W1229" s="130">
        <v>6</v>
      </c>
      <c r="X1229" s="93"/>
      <c r="Y1229" s="168" t="s">
        <v>4789</v>
      </c>
      <c r="Z1229" s="168" t="s">
        <v>4854</v>
      </c>
      <c r="AA1229" s="202" t="s">
        <v>4789</v>
      </c>
    </row>
    <row r="1230" spans="1:27" x14ac:dyDescent="0.3">
      <c r="A1230" s="95">
        <v>40601277</v>
      </c>
      <c r="B1230" s="89" t="s">
        <v>2205</v>
      </c>
      <c r="C1230" s="289">
        <v>366.72</v>
      </c>
      <c r="D1230" s="94" t="s">
        <v>17</v>
      </c>
      <c r="E1230" s="94">
        <v>27</v>
      </c>
      <c r="F1230" s="95"/>
      <c r="G1230" s="95"/>
      <c r="H1230" s="95"/>
      <c r="I1230" s="96"/>
      <c r="J1230" s="95">
        <v>40601277</v>
      </c>
      <c r="K1230" s="89" t="s">
        <v>2205</v>
      </c>
      <c r="L1230" s="95">
        <v>1528</v>
      </c>
      <c r="M1230" s="95">
        <v>0</v>
      </c>
      <c r="N1230" s="289">
        <v>366.72</v>
      </c>
      <c r="O1230" s="95">
        <v>493</v>
      </c>
      <c r="P1230" s="289">
        <v>118.32</v>
      </c>
      <c r="Q1230" s="95">
        <v>1035</v>
      </c>
      <c r="R1230" s="289">
        <v>248.4</v>
      </c>
      <c r="S1230" s="96"/>
      <c r="T1230" s="95"/>
      <c r="U1230" s="181"/>
      <c r="V1230" s="201" t="s">
        <v>75</v>
      </c>
      <c r="W1230" s="130"/>
      <c r="X1230" s="93" t="s">
        <v>200</v>
      </c>
      <c r="Y1230" s="168" t="s">
        <v>6130</v>
      </c>
      <c r="Z1230" s="168" t="s">
        <v>6131</v>
      </c>
      <c r="AA1230" s="202" t="s">
        <v>6129</v>
      </c>
    </row>
    <row r="1231" spans="1:27" ht="24" x14ac:dyDescent="0.3">
      <c r="A1231" s="278">
        <v>40601285</v>
      </c>
      <c r="B1231" s="279" t="s">
        <v>2206</v>
      </c>
      <c r="C1231" s="289">
        <v>397.09409999999997</v>
      </c>
      <c r="D1231" s="94" t="s">
        <v>17</v>
      </c>
      <c r="E1231" s="94">
        <v>27</v>
      </c>
      <c r="F1231" s="95"/>
      <c r="G1231" s="95"/>
      <c r="H1231" s="95"/>
      <c r="I1231" s="96"/>
      <c r="J1231" s="95">
        <v>21010200</v>
      </c>
      <c r="K1231" s="89" t="s">
        <v>2207</v>
      </c>
      <c r="L1231" s="95">
        <v>1250</v>
      </c>
      <c r="M1231" s="95">
        <v>0</v>
      </c>
      <c r="N1231" s="289">
        <v>397.09409999999997</v>
      </c>
      <c r="O1231" s="95"/>
      <c r="P1231" s="289"/>
      <c r="Q1231" s="95"/>
      <c r="R1231" s="289"/>
      <c r="S1231" s="96"/>
      <c r="T1231" s="95"/>
      <c r="U1231" s="181"/>
      <c r="V1231" s="201" t="s">
        <v>75</v>
      </c>
      <c r="W1231" s="130"/>
      <c r="X1231" s="93" t="s">
        <v>200</v>
      </c>
      <c r="Y1231" s="168" t="s">
        <v>6124</v>
      </c>
      <c r="Z1231" s="168" t="s">
        <v>6125</v>
      </c>
      <c r="AA1231" s="202" t="s">
        <v>6126</v>
      </c>
    </row>
    <row r="1232" spans="1:27" x14ac:dyDescent="0.3">
      <c r="A1232" s="91">
        <v>40601293</v>
      </c>
      <c r="B1232" s="93" t="s">
        <v>2208</v>
      </c>
      <c r="C1232" s="289">
        <v>187.32</v>
      </c>
      <c r="D1232" s="94" t="s">
        <v>12</v>
      </c>
      <c r="E1232" s="94">
        <v>17.75</v>
      </c>
      <c r="F1232" s="95"/>
      <c r="G1232" s="95"/>
      <c r="H1232" s="95"/>
      <c r="I1232" s="96"/>
      <c r="J1232" s="95">
        <v>40601293</v>
      </c>
      <c r="K1232" s="89" t="s">
        <v>2208</v>
      </c>
      <c r="L1232" s="95">
        <v>760</v>
      </c>
      <c r="M1232" s="95">
        <v>0</v>
      </c>
      <c r="N1232" s="289">
        <v>187.32</v>
      </c>
      <c r="O1232" s="95">
        <v>80</v>
      </c>
      <c r="P1232" s="289">
        <v>24.12</v>
      </c>
      <c r="Q1232" s="95">
        <v>680</v>
      </c>
      <c r="R1232" s="289">
        <v>163.19999999999999</v>
      </c>
      <c r="S1232" s="96"/>
      <c r="T1232" s="95"/>
      <c r="U1232" s="181"/>
      <c r="V1232" s="201" t="s">
        <v>75</v>
      </c>
      <c r="W1232" s="130"/>
      <c r="X1232" s="93" t="s">
        <v>200</v>
      </c>
      <c r="Y1232" s="168" t="s">
        <v>6124</v>
      </c>
      <c r="Z1232" s="168" t="s">
        <v>6125</v>
      </c>
      <c r="AA1232" s="202" t="s">
        <v>6126</v>
      </c>
    </row>
    <row r="1233" spans="1:27" ht="24" x14ac:dyDescent="0.3">
      <c r="A1233" s="91">
        <v>40601307</v>
      </c>
      <c r="B1233" s="93" t="s">
        <v>2209</v>
      </c>
      <c r="C1233" s="289">
        <v>94.702202999999997</v>
      </c>
      <c r="D1233" s="94" t="s">
        <v>6</v>
      </c>
      <c r="E1233" s="94">
        <v>8.0500000000000007</v>
      </c>
      <c r="F1233" s="95"/>
      <c r="G1233" s="95"/>
      <c r="H1233" s="95"/>
      <c r="I1233" s="96"/>
      <c r="J1233" s="95">
        <v>28041020</v>
      </c>
      <c r="K1233" s="89" t="s">
        <v>2210</v>
      </c>
      <c r="L1233" s="95">
        <v>333</v>
      </c>
      <c r="M1233" s="95">
        <v>0</v>
      </c>
      <c r="N1233" s="289">
        <v>94.702202999999997</v>
      </c>
      <c r="O1233" s="95"/>
      <c r="P1233" s="289"/>
      <c r="Q1233" s="95"/>
      <c r="R1233" s="289"/>
      <c r="S1233" s="96"/>
      <c r="T1233" s="95"/>
      <c r="U1233" s="181"/>
      <c r="V1233" s="201" t="s">
        <v>75</v>
      </c>
      <c r="W1233" s="130"/>
      <c r="X1233" s="93" t="s">
        <v>200</v>
      </c>
      <c r="Y1233" s="168" t="s">
        <v>6124</v>
      </c>
      <c r="Z1233" s="168" t="s">
        <v>6125</v>
      </c>
      <c r="AA1233" s="202" t="s">
        <v>6126</v>
      </c>
    </row>
    <row r="1234" spans="1:27" ht="24" x14ac:dyDescent="0.3">
      <c r="A1234" s="95">
        <v>40601323</v>
      </c>
      <c r="B1234" s="89" t="s">
        <v>2211</v>
      </c>
      <c r="C1234" s="289">
        <v>39.020000000000003</v>
      </c>
      <c r="D1234" s="94" t="s">
        <v>9</v>
      </c>
      <c r="E1234" s="94">
        <v>2.5</v>
      </c>
      <c r="F1234" s="95"/>
      <c r="G1234" s="95"/>
      <c r="H1234" s="95"/>
      <c r="I1234" s="96"/>
      <c r="J1234" s="95">
        <v>40601323</v>
      </c>
      <c r="K1234" s="89" t="s">
        <v>2211</v>
      </c>
      <c r="L1234" s="95">
        <v>149</v>
      </c>
      <c r="M1234" s="95">
        <v>0</v>
      </c>
      <c r="N1234" s="289">
        <v>39.020000000000003</v>
      </c>
      <c r="O1234" s="95">
        <v>53</v>
      </c>
      <c r="P1234" s="289">
        <v>15.98</v>
      </c>
      <c r="Q1234" s="95">
        <v>96</v>
      </c>
      <c r="R1234" s="289">
        <v>23.04</v>
      </c>
      <c r="S1234" s="96"/>
      <c r="T1234" s="95"/>
      <c r="U1234" s="181"/>
      <c r="V1234" s="201" t="s">
        <v>4787</v>
      </c>
      <c r="W1234" s="130">
        <v>4</v>
      </c>
      <c r="X1234" s="93"/>
      <c r="Y1234" s="168" t="s">
        <v>4789</v>
      </c>
      <c r="Z1234" s="168" t="s">
        <v>4854</v>
      </c>
      <c r="AA1234" s="202" t="s">
        <v>4789</v>
      </c>
    </row>
    <row r="1235" spans="1:27" ht="24" x14ac:dyDescent="0.3">
      <c r="A1235" s="278">
        <v>40601331</v>
      </c>
      <c r="B1235" s="279" t="s">
        <v>2212</v>
      </c>
      <c r="C1235" s="289">
        <v>25.279199999999996</v>
      </c>
      <c r="D1235" s="94"/>
      <c r="E1235" s="94"/>
      <c r="F1235" s="95"/>
      <c r="G1235" s="95"/>
      <c r="H1235" s="95"/>
      <c r="I1235" s="96"/>
      <c r="J1235" s="95">
        <v>21010048</v>
      </c>
      <c r="K1235" s="89" t="s">
        <v>1482</v>
      </c>
      <c r="L1235" s="95">
        <v>100</v>
      </c>
      <c r="M1235" s="95"/>
      <c r="N1235" s="289">
        <v>25.279199999999996</v>
      </c>
      <c r="O1235" s="95"/>
      <c r="P1235" s="289"/>
      <c r="Q1235" s="95"/>
      <c r="R1235" s="289"/>
      <c r="S1235" s="96"/>
      <c r="T1235" s="95"/>
      <c r="U1235" s="181"/>
      <c r="V1235" s="201" t="s">
        <v>4787</v>
      </c>
      <c r="W1235" s="130">
        <v>1</v>
      </c>
      <c r="X1235" s="93"/>
      <c r="Y1235" s="168" t="s">
        <v>4789</v>
      </c>
      <c r="Z1235" s="168" t="s">
        <v>4854</v>
      </c>
      <c r="AA1235" s="202" t="s">
        <v>4789</v>
      </c>
    </row>
    <row r="1236" spans="1:27" ht="24" x14ac:dyDescent="0.3">
      <c r="A1236" s="91">
        <v>40601340</v>
      </c>
      <c r="B1236" s="93" t="s">
        <v>2213</v>
      </c>
      <c r="C1236" s="289">
        <v>25.279199999999996</v>
      </c>
      <c r="D1236" s="94" t="s">
        <v>3374</v>
      </c>
      <c r="E1236" s="94">
        <v>6.7750000000000004</v>
      </c>
      <c r="F1236" s="95"/>
      <c r="G1236" s="95"/>
      <c r="H1236" s="95"/>
      <c r="I1236" s="96"/>
      <c r="J1236" s="95">
        <v>21010048</v>
      </c>
      <c r="K1236" s="89" t="s">
        <v>1482</v>
      </c>
      <c r="L1236" s="95">
        <v>100</v>
      </c>
      <c r="M1236" s="95"/>
      <c r="N1236" s="289">
        <v>25.279199999999996</v>
      </c>
      <c r="O1236" s="95"/>
      <c r="P1236" s="289"/>
      <c r="Q1236" s="95"/>
      <c r="R1236" s="289"/>
      <c r="S1236" s="96"/>
      <c r="T1236" s="95"/>
      <c r="U1236" s="181"/>
      <c r="V1236" s="201" t="s">
        <v>4787</v>
      </c>
      <c r="W1236" s="130">
        <v>1</v>
      </c>
      <c r="X1236" s="93"/>
      <c r="Y1236" s="168" t="s">
        <v>4789</v>
      </c>
      <c r="Z1236" s="168" t="s">
        <v>4854</v>
      </c>
      <c r="AA1236" s="202" t="s">
        <v>4789</v>
      </c>
    </row>
    <row r="1237" spans="1:27" ht="24" x14ac:dyDescent="0.3">
      <c r="A1237" s="91">
        <v>40601358</v>
      </c>
      <c r="B1237" s="93" t="s">
        <v>2214</v>
      </c>
      <c r="C1237" s="289">
        <v>25.279199999999996</v>
      </c>
      <c r="D1237" s="94" t="s">
        <v>441</v>
      </c>
      <c r="E1237" s="94">
        <v>6.7750000000000004</v>
      </c>
      <c r="F1237" s="95"/>
      <c r="G1237" s="95"/>
      <c r="H1237" s="95"/>
      <c r="I1237" s="96"/>
      <c r="J1237" s="95">
        <v>21010048</v>
      </c>
      <c r="K1237" s="89" t="s">
        <v>1482</v>
      </c>
      <c r="L1237" s="95">
        <v>100</v>
      </c>
      <c r="M1237" s="95"/>
      <c r="N1237" s="289">
        <v>25.279199999999996</v>
      </c>
      <c r="O1237" s="95"/>
      <c r="P1237" s="289"/>
      <c r="Q1237" s="95"/>
      <c r="R1237" s="289"/>
      <c r="S1237" s="96"/>
      <c r="T1237" s="95"/>
      <c r="U1237" s="181"/>
      <c r="V1237" s="201" t="s">
        <v>4787</v>
      </c>
      <c r="W1237" s="130">
        <v>1</v>
      </c>
      <c r="X1237" s="93"/>
      <c r="Y1237" s="168" t="s">
        <v>4789</v>
      </c>
      <c r="Z1237" s="168" t="s">
        <v>4854</v>
      </c>
      <c r="AA1237" s="202" t="s">
        <v>4789</v>
      </c>
    </row>
    <row r="1238" spans="1:27" ht="24" x14ac:dyDescent="0.3">
      <c r="A1238" s="95">
        <v>40601366</v>
      </c>
      <c r="B1238" s="89" t="s">
        <v>2215</v>
      </c>
      <c r="C1238" s="289">
        <v>25.279199999999996</v>
      </c>
      <c r="D1238" s="94" t="s">
        <v>441</v>
      </c>
      <c r="E1238" s="94">
        <v>6.7750000000000004</v>
      </c>
      <c r="F1238" s="95"/>
      <c r="G1238" s="95"/>
      <c r="H1238" s="95"/>
      <c r="I1238" s="96"/>
      <c r="J1238" s="95">
        <v>21010048</v>
      </c>
      <c r="K1238" s="89" t="s">
        <v>1482</v>
      </c>
      <c r="L1238" s="95">
        <v>100</v>
      </c>
      <c r="M1238" s="95"/>
      <c r="N1238" s="289">
        <v>25.279199999999996</v>
      </c>
      <c r="O1238" s="95"/>
      <c r="P1238" s="289"/>
      <c r="Q1238" s="95"/>
      <c r="R1238" s="289"/>
      <c r="S1238" s="96"/>
      <c r="T1238" s="95"/>
      <c r="U1238" s="181"/>
      <c r="V1238" s="201" t="s">
        <v>4787</v>
      </c>
      <c r="W1238" s="130">
        <v>1</v>
      </c>
      <c r="X1238" s="93"/>
      <c r="Y1238" s="168" t="s">
        <v>4789</v>
      </c>
      <c r="Z1238" s="168" t="s">
        <v>4854</v>
      </c>
      <c r="AA1238" s="202" t="s">
        <v>4789</v>
      </c>
    </row>
    <row r="1239" spans="1:27" ht="24" x14ac:dyDescent="0.3">
      <c r="A1239" s="278">
        <v>40601374</v>
      </c>
      <c r="B1239" s="279" t="s">
        <v>2216</v>
      </c>
      <c r="C1239" s="289">
        <v>25.279199999999996</v>
      </c>
      <c r="D1239" s="94" t="s">
        <v>441</v>
      </c>
      <c r="E1239" s="94">
        <v>6.7750000000000004</v>
      </c>
      <c r="F1239" s="95"/>
      <c r="G1239" s="95"/>
      <c r="H1239" s="95"/>
      <c r="I1239" s="96"/>
      <c r="J1239" s="95">
        <v>21010048</v>
      </c>
      <c r="K1239" s="89" t="s">
        <v>1482</v>
      </c>
      <c r="L1239" s="95">
        <v>100</v>
      </c>
      <c r="M1239" s="95"/>
      <c r="N1239" s="289">
        <v>25.279199999999996</v>
      </c>
      <c r="O1239" s="95"/>
      <c r="P1239" s="289"/>
      <c r="Q1239" s="95"/>
      <c r="R1239" s="289"/>
      <c r="S1239" s="96"/>
      <c r="T1239" s="95"/>
      <c r="U1239" s="181"/>
      <c r="V1239" s="201" t="s">
        <v>4787</v>
      </c>
      <c r="W1239" s="130">
        <v>1</v>
      </c>
      <c r="X1239" s="93"/>
      <c r="Y1239" s="168" t="s">
        <v>4789</v>
      </c>
      <c r="Z1239" s="168" t="s">
        <v>4854</v>
      </c>
      <c r="AA1239" s="202" t="s">
        <v>4789</v>
      </c>
    </row>
    <row r="1240" spans="1:27" ht="24" x14ac:dyDescent="0.3">
      <c r="A1240" s="91">
        <v>40601390</v>
      </c>
      <c r="B1240" s="93" t="s">
        <v>2217</v>
      </c>
      <c r="C1240" s="289">
        <v>25.279199999999996</v>
      </c>
      <c r="D1240" s="94" t="s">
        <v>419</v>
      </c>
      <c r="E1240" s="94">
        <v>9.6280000000000001</v>
      </c>
      <c r="F1240" s="95"/>
      <c r="G1240" s="95"/>
      <c r="H1240" s="95"/>
      <c r="I1240" s="96"/>
      <c r="J1240" s="95">
        <v>21010048</v>
      </c>
      <c r="K1240" s="89" t="s">
        <v>1482</v>
      </c>
      <c r="L1240" s="95">
        <v>100</v>
      </c>
      <c r="M1240" s="95"/>
      <c r="N1240" s="289">
        <v>25.279199999999996</v>
      </c>
      <c r="O1240" s="95"/>
      <c r="P1240" s="289"/>
      <c r="Q1240" s="95"/>
      <c r="R1240" s="289"/>
      <c r="S1240" s="96"/>
      <c r="T1240" s="95"/>
      <c r="U1240" s="181"/>
      <c r="V1240" s="201" t="s">
        <v>4787</v>
      </c>
      <c r="W1240" s="130">
        <v>3</v>
      </c>
      <c r="X1240" s="93"/>
      <c r="Y1240" s="168" t="s">
        <v>4789</v>
      </c>
      <c r="Z1240" s="168" t="s">
        <v>4854</v>
      </c>
      <c r="AA1240" s="202" t="s">
        <v>4789</v>
      </c>
    </row>
    <row r="1241" spans="1:27" ht="24" x14ac:dyDescent="0.3">
      <c r="A1241" s="91">
        <v>40601404</v>
      </c>
      <c r="B1241" s="93" t="s">
        <v>2218</v>
      </c>
      <c r="C1241" s="289">
        <v>25.279199999999996</v>
      </c>
      <c r="D1241" s="94" t="s">
        <v>441</v>
      </c>
      <c r="E1241" s="94">
        <v>3.7320000000000002</v>
      </c>
      <c r="F1241" s="95"/>
      <c r="G1241" s="95"/>
      <c r="H1241" s="95"/>
      <c r="I1241" s="96"/>
      <c r="J1241" s="95">
        <v>21010048</v>
      </c>
      <c r="K1241" s="89" t="s">
        <v>1482</v>
      </c>
      <c r="L1241" s="95">
        <v>100</v>
      </c>
      <c r="M1241" s="95"/>
      <c r="N1241" s="289">
        <v>25.279199999999996</v>
      </c>
      <c r="O1241" s="95"/>
      <c r="P1241" s="289"/>
      <c r="Q1241" s="95"/>
      <c r="R1241" s="289"/>
      <c r="S1241" s="96"/>
      <c r="T1241" s="95"/>
      <c r="U1241" s="181"/>
      <c r="V1241" s="201" t="s">
        <v>4787</v>
      </c>
      <c r="W1241" s="130">
        <v>1</v>
      </c>
      <c r="X1241" s="93"/>
      <c r="Y1241" s="168" t="s">
        <v>4789</v>
      </c>
      <c r="Z1241" s="168" t="s">
        <v>4854</v>
      </c>
      <c r="AA1241" s="202" t="s">
        <v>4789</v>
      </c>
    </row>
    <row r="1242" spans="1:27" ht="36" x14ac:dyDescent="0.3">
      <c r="A1242" s="95">
        <v>40601439</v>
      </c>
      <c r="B1242" s="89" t="s">
        <v>6062</v>
      </c>
      <c r="C1242" s="289">
        <v>1250.74</v>
      </c>
      <c r="D1242" s="94" t="s">
        <v>17</v>
      </c>
      <c r="E1242" s="94">
        <v>123.08</v>
      </c>
      <c r="F1242" s="95"/>
      <c r="G1242" s="95"/>
      <c r="H1242" s="95"/>
      <c r="I1242" s="96"/>
      <c r="J1242" s="95">
        <v>40601439</v>
      </c>
      <c r="K1242" s="89" t="s">
        <v>2219</v>
      </c>
      <c r="L1242" s="95">
        <v>5211</v>
      </c>
      <c r="M1242" s="95"/>
      <c r="N1242" s="289">
        <v>1250.74</v>
      </c>
      <c r="O1242" s="95">
        <v>493</v>
      </c>
      <c r="P1242" s="289">
        <v>118.4</v>
      </c>
      <c r="Q1242" s="95">
        <v>4718</v>
      </c>
      <c r="R1242" s="289">
        <v>1132.3399999999999</v>
      </c>
      <c r="S1242" s="96"/>
      <c r="T1242" s="95"/>
      <c r="U1242" s="181"/>
      <c r="V1242" s="201" t="s">
        <v>75</v>
      </c>
      <c r="W1242" s="130"/>
      <c r="X1242" s="93" t="s">
        <v>83</v>
      </c>
      <c r="Y1242" s="168" t="s">
        <v>6124</v>
      </c>
      <c r="Z1242" s="168" t="s">
        <v>6125</v>
      </c>
      <c r="AA1242" s="202" t="s">
        <v>6126</v>
      </c>
    </row>
    <row r="1243" spans="1:27" x14ac:dyDescent="0.3">
      <c r="A1243" s="278">
        <v>40701018</v>
      </c>
      <c r="B1243" s="279" t="s">
        <v>2220</v>
      </c>
      <c r="C1243" s="289">
        <v>89.17</v>
      </c>
      <c r="D1243" s="94" t="s">
        <v>15</v>
      </c>
      <c r="E1243" s="94">
        <v>5.8390000000000004</v>
      </c>
      <c r="F1243" s="95"/>
      <c r="G1243" s="95"/>
      <c r="H1243" s="95"/>
      <c r="I1243" s="96">
        <v>0.36</v>
      </c>
      <c r="J1243" s="95">
        <v>31010016</v>
      </c>
      <c r="K1243" s="89" t="s">
        <v>2221</v>
      </c>
      <c r="L1243" s="95">
        <v>360</v>
      </c>
      <c r="M1243" s="95">
        <v>0</v>
      </c>
      <c r="N1243" s="289">
        <v>89.17</v>
      </c>
      <c r="O1243" s="95">
        <v>100</v>
      </c>
      <c r="P1243" s="288">
        <v>24.768000000000001</v>
      </c>
      <c r="Q1243" s="95">
        <v>260</v>
      </c>
      <c r="R1243" s="288">
        <v>64.396799999999999</v>
      </c>
      <c r="S1243" s="96">
        <v>0.38</v>
      </c>
      <c r="T1243" s="95"/>
      <c r="U1243" s="181"/>
      <c r="V1243" s="201" t="s">
        <v>75</v>
      </c>
      <c r="W1243" s="130"/>
      <c r="X1243" s="93" t="s">
        <v>2222</v>
      </c>
      <c r="Y1243" s="168" t="s">
        <v>6124</v>
      </c>
      <c r="Z1243" s="168" t="s">
        <v>6125</v>
      </c>
      <c r="AA1243" s="202" t="s">
        <v>6126</v>
      </c>
    </row>
    <row r="1244" spans="1:27" ht="36" x14ac:dyDescent="0.3">
      <c r="A1244" s="91">
        <v>40701034</v>
      </c>
      <c r="B1244" s="93" t="s">
        <v>6063</v>
      </c>
      <c r="C1244" s="289">
        <v>195.36</v>
      </c>
      <c r="D1244" s="94" t="s">
        <v>26</v>
      </c>
      <c r="E1244" s="94">
        <v>13.595000000000001</v>
      </c>
      <c r="F1244" s="95"/>
      <c r="G1244" s="95"/>
      <c r="H1244" s="95"/>
      <c r="I1244" s="96">
        <v>0.56999999999999995</v>
      </c>
      <c r="J1244" s="95">
        <v>40701034</v>
      </c>
      <c r="K1244" s="89" t="s">
        <v>2223</v>
      </c>
      <c r="L1244" s="95">
        <v>814.00000000000011</v>
      </c>
      <c r="M1244" s="95">
        <v>0</v>
      </c>
      <c r="N1244" s="289">
        <v>195.36</v>
      </c>
      <c r="O1244" s="95">
        <v>293</v>
      </c>
      <c r="P1244" s="289">
        <v>70.319999999999993</v>
      </c>
      <c r="Q1244" s="95">
        <v>521</v>
      </c>
      <c r="R1244" s="289">
        <v>125.04</v>
      </c>
      <c r="S1244" s="96">
        <v>0.56999999999999995</v>
      </c>
      <c r="T1244" s="95"/>
      <c r="U1244" s="181"/>
      <c r="V1244" s="201" t="s">
        <v>75</v>
      </c>
      <c r="W1244" s="130"/>
      <c r="X1244" s="93" t="s">
        <v>83</v>
      </c>
      <c r="Y1244" s="168" t="s">
        <v>6124</v>
      </c>
      <c r="Z1244" s="168" t="s">
        <v>6125</v>
      </c>
      <c r="AA1244" s="202" t="s">
        <v>6126</v>
      </c>
    </row>
    <row r="1245" spans="1:27" ht="24" x14ac:dyDescent="0.3">
      <c r="A1245" s="91">
        <v>40701042</v>
      </c>
      <c r="B1245" s="93" t="s">
        <v>2224</v>
      </c>
      <c r="C1245" s="289">
        <v>128.7936</v>
      </c>
      <c r="D1245" s="94" t="s">
        <v>14</v>
      </c>
      <c r="E1245" s="94">
        <v>53.015999999999998</v>
      </c>
      <c r="F1245" s="95"/>
      <c r="G1245" s="95"/>
      <c r="H1245" s="95"/>
      <c r="I1245" s="96">
        <v>0.38</v>
      </c>
      <c r="J1245" s="95">
        <v>31010024</v>
      </c>
      <c r="K1245" s="89" t="s">
        <v>2225</v>
      </c>
      <c r="L1245" s="95">
        <v>520</v>
      </c>
      <c r="M1245" s="95">
        <v>0</v>
      </c>
      <c r="N1245" s="289">
        <v>128.7936</v>
      </c>
      <c r="O1245" s="95">
        <v>100</v>
      </c>
      <c r="P1245" s="288">
        <v>24.768000000000001</v>
      </c>
      <c r="Q1245" s="95">
        <v>420</v>
      </c>
      <c r="R1245" s="288">
        <v>104.0256</v>
      </c>
      <c r="S1245" s="96">
        <v>0.38</v>
      </c>
      <c r="T1245" s="95"/>
      <c r="U1245" s="181"/>
      <c r="V1245" s="201" t="s">
        <v>75</v>
      </c>
      <c r="W1245" s="130"/>
      <c r="X1245" s="93" t="s">
        <v>200</v>
      </c>
      <c r="Y1245" s="168" t="s">
        <v>6124</v>
      </c>
      <c r="Z1245" s="168" t="s">
        <v>6125</v>
      </c>
      <c r="AA1245" s="202" t="s">
        <v>6126</v>
      </c>
    </row>
    <row r="1246" spans="1:27" x14ac:dyDescent="0.3">
      <c r="A1246" s="95">
        <v>40701050</v>
      </c>
      <c r="B1246" s="89" t="s">
        <v>2226</v>
      </c>
      <c r="C1246" s="289">
        <v>128.7936</v>
      </c>
      <c r="D1246" s="94" t="s">
        <v>21</v>
      </c>
      <c r="E1246" s="94">
        <v>16.986999999999998</v>
      </c>
      <c r="F1246" s="95"/>
      <c r="G1246" s="95"/>
      <c r="H1246" s="95"/>
      <c r="I1246" s="96">
        <v>0.38</v>
      </c>
      <c r="J1246" s="95">
        <v>31010024</v>
      </c>
      <c r="K1246" s="89" t="s">
        <v>2227</v>
      </c>
      <c r="L1246" s="95">
        <v>520</v>
      </c>
      <c r="M1246" s="95">
        <v>0</v>
      </c>
      <c r="N1246" s="289">
        <v>128.7936</v>
      </c>
      <c r="O1246" s="95">
        <v>100</v>
      </c>
      <c r="P1246" s="288">
        <v>24.768000000000001</v>
      </c>
      <c r="Q1246" s="95">
        <v>420</v>
      </c>
      <c r="R1246" s="288">
        <v>104.0256</v>
      </c>
      <c r="S1246" s="96">
        <v>0.38</v>
      </c>
      <c r="T1246" s="95"/>
      <c r="U1246" s="181"/>
      <c r="V1246" s="201" t="s">
        <v>75</v>
      </c>
      <c r="W1246" s="130"/>
      <c r="X1246" s="93" t="s">
        <v>200</v>
      </c>
      <c r="Y1246" s="168" t="s">
        <v>6124</v>
      </c>
      <c r="Z1246" s="168" t="s">
        <v>6125</v>
      </c>
      <c r="AA1246" s="202" t="s">
        <v>6126</v>
      </c>
    </row>
    <row r="1247" spans="1:27" ht="24" x14ac:dyDescent="0.3">
      <c r="A1247" s="278">
        <v>40701069</v>
      </c>
      <c r="B1247" s="279" t="s">
        <v>2228</v>
      </c>
      <c r="C1247" s="289">
        <v>196.90559999999999</v>
      </c>
      <c r="D1247" s="94" t="s">
        <v>26</v>
      </c>
      <c r="E1247" s="94">
        <v>19.425999999999998</v>
      </c>
      <c r="F1247" s="95"/>
      <c r="G1247" s="95"/>
      <c r="H1247" s="95"/>
      <c r="I1247" s="96">
        <v>0.56999999999999995</v>
      </c>
      <c r="J1247" s="95">
        <v>31010040</v>
      </c>
      <c r="K1247" s="89" t="s">
        <v>2229</v>
      </c>
      <c r="L1247" s="95">
        <v>795</v>
      </c>
      <c r="M1247" s="95">
        <v>0</v>
      </c>
      <c r="N1247" s="289">
        <v>196.90559999999999</v>
      </c>
      <c r="O1247" s="95">
        <v>125</v>
      </c>
      <c r="P1247" s="288">
        <v>30.96</v>
      </c>
      <c r="Q1247" s="95">
        <v>670</v>
      </c>
      <c r="R1247" s="288">
        <v>165.94559999999998</v>
      </c>
      <c r="S1247" s="96">
        <v>0.56999999999999995</v>
      </c>
      <c r="T1247" s="95"/>
      <c r="U1247" s="181"/>
      <c r="V1247" s="201" t="s">
        <v>75</v>
      </c>
      <c r="W1247" s="130"/>
      <c r="X1247" s="93" t="s">
        <v>83</v>
      </c>
      <c r="Y1247" s="168" t="s">
        <v>6124</v>
      </c>
      <c r="Z1247" s="168" t="s">
        <v>6125</v>
      </c>
      <c r="AA1247" s="202" t="s">
        <v>6126</v>
      </c>
    </row>
    <row r="1248" spans="1:27" ht="24" x14ac:dyDescent="0.3">
      <c r="A1248" s="91">
        <v>40701077</v>
      </c>
      <c r="B1248" s="93" t="s">
        <v>2230</v>
      </c>
      <c r="C1248" s="289">
        <v>205.5744</v>
      </c>
      <c r="D1248" s="94" t="s">
        <v>11</v>
      </c>
      <c r="E1248" s="94">
        <v>17.576000000000001</v>
      </c>
      <c r="F1248" s="95"/>
      <c r="G1248" s="95"/>
      <c r="H1248" s="95"/>
      <c r="I1248" s="96">
        <v>0.76</v>
      </c>
      <c r="J1248" s="95">
        <v>31010067</v>
      </c>
      <c r="K1248" s="89" t="s">
        <v>2231</v>
      </c>
      <c r="L1248" s="95">
        <v>830</v>
      </c>
      <c r="M1248" s="95">
        <v>0</v>
      </c>
      <c r="N1248" s="289">
        <v>205.5744</v>
      </c>
      <c r="O1248" s="95">
        <v>250</v>
      </c>
      <c r="P1248" s="288">
        <v>61.92</v>
      </c>
      <c r="Q1248" s="95">
        <v>580</v>
      </c>
      <c r="R1248" s="288">
        <v>143.65439999999998</v>
      </c>
      <c r="S1248" s="96">
        <v>0.76</v>
      </c>
      <c r="T1248" s="95"/>
      <c r="U1248" s="181"/>
      <c r="V1248" s="201" t="s">
        <v>75</v>
      </c>
      <c r="W1248" s="130"/>
      <c r="X1248" s="93" t="s">
        <v>200</v>
      </c>
      <c r="Y1248" s="168" t="s">
        <v>6124</v>
      </c>
      <c r="Z1248" s="168" t="s">
        <v>6125</v>
      </c>
      <c r="AA1248" s="202" t="s">
        <v>6126</v>
      </c>
    </row>
    <row r="1249" spans="1:27" ht="24" x14ac:dyDescent="0.3">
      <c r="A1249" s="91">
        <v>40701085</v>
      </c>
      <c r="B1249" s="93" t="s">
        <v>2232</v>
      </c>
      <c r="C1249" s="289">
        <v>143.65439999999998</v>
      </c>
      <c r="D1249" s="94" t="s">
        <v>18</v>
      </c>
      <c r="E1249" s="94">
        <v>13.595000000000001</v>
      </c>
      <c r="F1249" s="95"/>
      <c r="G1249" s="95"/>
      <c r="H1249" s="95"/>
      <c r="I1249" s="96">
        <v>0.38</v>
      </c>
      <c r="J1249" s="95">
        <v>31010059</v>
      </c>
      <c r="K1249" s="89" t="s">
        <v>2233</v>
      </c>
      <c r="L1249" s="95">
        <v>580</v>
      </c>
      <c r="M1249" s="95">
        <v>0</v>
      </c>
      <c r="N1249" s="289">
        <v>143.65439999999998</v>
      </c>
      <c r="O1249" s="95">
        <v>100</v>
      </c>
      <c r="P1249" s="288">
        <v>24.768000000000001</v>
      </c>
      <c r="Q1249" s="95">
        <v>480</v>
      </c>
      <c r="R1249" s="288">
        <v>118.88639999999999</v>
      </c>
      <c r="S1249" s="96">
        <v>0.38</v>
      </c>
      <c r="T1249" s="95"/>
      <c r="U1249" s="181"/>
      <c r="V1249" s="201" t="s">
        <v>75</v>
      </c>
      <c r="W1249" s="130"/>
      <c r="X1249" s="93" t="s">
        <v>200</v>
      </c>
      <c r="Y1249" s="168" t="s">
        <v>6124</v>
      </c>
      <c r="Z1249" s="168" t="s">
        <v>6125</v>
      </c>
      <c r="AA1249" s="202" t="s">
        <v>6126</v>
      </c>
    </row>
    <row r="1250" spans="1:27" x14ac:dyDescent="0.3">
      <c r="A1250" s="95">
        <v>40701093</v>
      </c>
      <c r="B1250" s="89" t="s">
        <v>2234</v>
      </c>
      <c r="C1250" s="289">
        <v>54.489599999999996</v>
      </c>
      <c r="D1250" s="94" t="s">
        <v>15</v>
      </c>
      <c r="E1250" s="94">
        <v>6.5730000000000004</v>
      </c>
      <c r="F1250" s="95"/>
      <c r="G1250" s="95"/>
      <c r="H1250" s="95"/>
      <c r="I1250" s="96">
        <v>0.48</v>
      </c>
      <c r="J1250" s="95">
        <v>31010075</v>
      </c>
      <c r="K1250" s="89" t="s">
        <v>2235</v>
      </c>
      <c r="L1250" s="95">
        <v>220</v>
      </c>
      <c r="M1250" s="95">
        <v>0</v>
      </c>
      <c r="N1250" s="289">
        <v>54.489599999999996</v>
      </c>
      <c r="O1250" s="95">
        <v>100</v>
      </c>
      <c r="P1250" s="288">
        <v>24.768000000000001</v>
      </c>
      <c r="Q1250" s="95">
        <v>120</v>
      </c>
      <c r="R1250" s="288">
        <v>29.721599999999999</v>
      </c>
      <c r="S1250" s="96">
        <v>0.48</v>
      </c>
      <c r="T1250" s="95"/>
      <c r="U1250" s="181"/>
      <c r="V1250" s="201" t="s">
        <v>75</v>
      </c>
      <c r="W1250" s="130"/>
      <c r="X1250" s="93" t="s">
        <v>200</v>
      </c>
      <c r="Y1250" s="168" t="s">
        <v>6124</v>
      </c>
      <c r="Z1250" s="168" t="s">
        <v>6125</v>
      </c>
      <c r="AA1250" s="202" t="s">
        <v>6126</v>
      </c>
    </row>
    <row r="1251" spans="1:27" x14ac:dyDescent="0.3">
      <c r="A1251" s="278">
        <v>40701107</v>
      </c>
      <c r="B1251" s="279" t="s">
        <v>2236</v>
      </c>
      <c r="C1251" s="289">
        <v>86.688000000000002</v>
      </c>
      <c r="D1251" s="94" t="s">
        <v>21</v>
      </c>
      <c r="E1251" s="94">
        <v>13.372</v>
      </c>
      <c r="F1251" s="95"/>
      <c r="G1251" s="95"/>
      <c r="H1251" s="95"/>
      <c r="I1251" s="96">
        <v>0.56999999999999995</v>
      </c>
      <c r="J1251" s="95">
        <v>31010105</v>
      </c>
      <c r="K1251" s="89" t="s">
        <v>2237</v>
      </c>
      <c r="L1251" s="95">
        <v>350</v>
      </c>
      <c r="M1251" s="95">
        <v>0</v>
      </c>
      <c r="N1251" s="289">
        <v>86.688000000000002</v>
      </c>
      <c r="O1251" s="95">
        <v>100</v>
      </c>
      <c r="P1251" s="288">
        <v>24.768000000000001</v>
      </c>
      <c r="Q1251" s="95">
        <v>250</v>
      </c>
      <c r="R1251" s="288">
        <v>61.92</v>
      </c>
      <c r="S1251" s="96">
        <v>0.56999999999999995</v>
      </c>
      <c r="T1251" s="95"/>
      <c r="U1251" s="181"/>
      <c r="V1251" s="201" t="s">
        <v>75</v>
      </c>
      <c r="W1251" s="130"/>
      <c r="X1251" s="93" t="s">
        <v>200</v>
      </c>
      <c r="Y1251" s="168" t="s">
        <v>6124</v>
      </c>
      <c r="Z1251" s="168" t="s">
        <v>6125</v>
      </c>
      <c r="AA1251" s="202" t="s">
        <v>6126</v>
      </c>
    </row>
    <row r="1252" spans="1:27" x14ac:dyDescent="0.3">
      <c r="A1252" s="91">
        <v>40701115</v>
      </c>
      <c r="B1252" s="93" t="s">
        <v>2238</v>
      </c>
      <c r="C1252" s="289">
        <v>116.4096</v>
      </c>
      <c r="D1252" s="94" t="s">
        <v>21</v>
      </c>
      <c r="E1252" s="94">
        <v>14.706</v>
      </c>
      <c r="F1252" s="95"/>
      <c r="G1252" s="95"/>
      <c r="H1252" s="95"/>
      <c r="I1252" s="96">
        <v>0.56999999999999995</v>
      </c>
      <c r="J1252" s="95">
        <v>31010113</v>
      </c>
      <c r="K1252" s="89" t="s">
        <v>2239</v>
      </c>
      <c r="L1252" s="95">
        <v>470</v>
      </c>
      <c r="M1252" s="95">
        <v>0</v>
      </c>
      <c r="N1252" s="289">
        <v>116.4096</v>
      </c>
      <c r="O1252" s="95">
        <v>100</v>
      </c>
      <c r="P1252" s="288">
        <v>24.768000000000001</v>
      </c>
      <c r="Q1252" s="95">
        <v>370</v>
      </c>
      <c r="R1252" s="288">
        <v>91.641599999999997</v>
      </c>
      <c r="S1252" s="96">
        <v>0.56999999999999995</v>
      </c>
      <c r="T1252" s="95"/>
      <c r="U1252" s="181"/>
      <c r="V1252" s="201" t="s">
        <v>75</v>
      </c>
      <c r="W1252" s="130"/>
      <c r="X1252" s="93" t="s">
        <v>200</v>
      </c>
      <c r="Y1252" s="168" t="s">
        <v>6124</v>
      </c>
      <c r="Z1252" s="168" t="s">
        <v>6125</v>
      </c>
      <c r="AA1252" s="202" t="s">
        <v>6126</v>
      </c>
    </row>
    <row r="1253" spans="1:27" x14ac:dyDescent="0.3">
      <c r="A1253" s="91">
        <v>40701123</v>
      </c>
      <c r="B1253" s="93" t="s">
        <v>2240</v>
      </c>
      <c r="C1253" s="289">
        <v>113.9328</v>
      </c>
      <c r="D1253" s="94" t="s">
        <v>21</v>
      </c>
      <c r="E1253" s="94">
        <v>13.143000000000001</v>
      </c>
      <c r="F1253" s="95"/>
      <c r="G1253" s="95"/>
      <c r="H1253" s="95"/>
      <c r="I1253" s="96">
        <v>0.56999999999999995</v>
      </c>
      <c r="J1253" s="95">
        <v>31010121</v>
      </c>
      <c r="K1253" s="89" t="s">
        <v>2241</v>
      </c>
      <c r="L1253" s="95">
        <v>460</v>
      </c>
      <c r="M1253" s="95">
        <v>0</v>
      </c>
      <c r="N1253" s="289">
        <v>113.9328</v>
      </c>
      <c r="O1253" s="95">
        <v>100</v>
      </c>
      <c r="P1253" s="288">
        <v>24.768000000000001</v>
      </c>
      <c r="Q1253" s="95">
        <v>360</v>
      </c>
      <c r="R1253" s="288">
        <v>89.1648</v>
      </c>
      <c r="S1253" s="96">
        <v>0.56999999999999995</v>
      </c>
      <c r="T1253" s="95"/>
      <c r="U1253" s="181"/>
      <c r="V1253" s="201" t="s">
        <v>75</v>
      </c>
      <c r="W1253" s="130"/>
      <c r="X1253" s="93" t="s">
        <v>200</v>
      </c>
      <c r="Y1253" s="168" t="s">
        <v>6124</v>
      </c>
      <c r="Z1253" s="168" t="s">
        <v>6125</v>
      </c>
      <c r="AA1253" s="202" t="s">
        <v>6126</v>
      </c>
    </row>
    <row r="1254" spans="1:27" ht="36" x14ac:dyDescent="0.3">
      <c r="A1254" s="95">
        <v>40701131</v>
      </c>
      <c r="B1254" s="89" t="s">
        <v>2242</v>
      </c>
      <c r="C1254" s="289">
        <v>249.12</v>
      </c>
      <c r="D1254" s="94" t="s">
        <v>26</v>
      </c>
      <c r="E1254" s="94">
        <v>19.425999999999998</v>
      </c>
      <c r="F1254" s="95"/>
      <c r="G1254" s="95"/>
      <c r="H1254" s="95"/>
      <c r="I1254" s="96">
        <v>0.56999999999999995</v>
      </c>
      <c r="J1254" s="95">
        <v>40701131</v>
      </c>
      <c r="K1254" s="89" t="s">
        <v>2243</v>
      </c>
      <c r="L1254" s="95">
        <v>1038</v>
      </c>
      <c r="M1254" s="95">
        <v>0</v>
      </c>
      <c r="N1254" s="289">
        <v>249.12</v>
      </c>
      <c r="O1254" s="95">
        <v>293</v>
      </c>
      <c r="P1254" s="289">
        <v>70.319999999999993</v>
      </c>
      <c r="Q1254" s="95">
        <v>745</v>
      </c>
      <c r="R1254" s="289">
        <v>178.8</v>
      </c>
      <c r="S1254" s="96">
        <v>0.56999999999999995</v>
      </c>
      <c r="T1254" s="95"/>
      <c r="U1254" s="181"/>
      <c r="V1254" s="201" t="s">
        <v>75</v>
      </c>
      <c r="W1254" s="130"/>
      <c r="X1254" s="93" t="s">
        <v>83</v>
      </c>
      <c r="Y1254" s="168" t="s">
        <v>6124</v>
      </c>
      <c r="Z1254" s="168" t="s">
        <v>6125</v>
      </c>
      <c r="AA1254" s="202" t="s">
        <v>6126</v>
      </c>
    </row>
    <row r="1255" spans="1:27" ht="24" x14ac:dyDescent="0.3">
      <c r="A1255" s="278">
        <v>40701140</v>
      </c>
      <c r="B1255" s="279" t="s">
        <v>2244</v>
      </c>
      <c r="C1255" s="289">
        <v>196.90559999999999</v>
      </c>
      <c r="D1255" s="94" t="s">
        <v>26</v>
      </c>
      <c r="E1255" s="94">
        <v>19.425999999999998</v>
      </c>
      <c r="F1255" s="95"/>
      <c r="G1255" s="95"/>
      <c r="H1255" s="95"/>
      <c r="I1255" s="96">
        <v>0.56999999999999995</v>
      </c>
      <c r="J1255" s="95">
        <v>31010040</v>
      </c>
      <c r="K1255" s="89" t="s">
        <v>2245</v>
      </c>
      <c r="L1255" s="95">
        <v>795</v>
      </c>
      <c r="M1255" s="95">
        <v>0</v>
      </c>
      <c r="N1255" s="289">
        <v>196.90559999999999</v>
      </c>
      <c r="O1255" s="95">
        <v>125</v>
      </c>
      <c r="P1255" s="288">
        <v>30.96</v>
      </c>
      <c r="Q1255" s="95">
        <v>670</v>
      </c>
      <c r="R1255" s="288">
        <v>165.94559999999998</v>
      </c>
      <c r="S1255" s="96">
        <v>0.56999999999999995</v>
      </c>
      <c r="T1255" s="95"/>
      <c r="U1255" s="181"/>
      <c r="V1255" s="201" t="s">
        <v>75</v>
      </c>
      <c r="W1255" s="130"/>
      <c r="X1255" s="93" t="s">
        <v>83</v>
      </c>
      <c r="Y1255" s="168" t="s">
        <v>6124</v>
      </c>
      <c r="Z1255" s="168" t="s">
        <v>6125</v>
      </c>
      <c r="AA1255" s="202" t="s">
        <v>6126</v>
      </c>
    </row>
    <row r="1256" spans="1:27" ht="24" x14ac:dyDescent="0.3">
      <c r="A1256" s="91">
        <v>40702014</v>
      </c>
      <c r="B1256" s="93" t="s">
        <v>2246</v>
      </c>
      <c r="C1256" s="289">
        <v>89.1648</v>
      </c>
      <c r="D1256" s="94" t="s">
        <v>18</v>
      </c>
      <c r="E1256" s="94">
        <v>12.750999999999999</v>
      </c>
      <c r="F1256" s="95"/>
      <c r="G1256" s="95"/>
      <c r="H1256" s="95"/>
      <c r="I1256" s="96">
        <v>0.48</v>
      </c>
      <c r="J1256" s="95">
        <v>31020020</v>
      </c>
      <c r="K1256" s="89" t="s">
        <v>2247</v>
      </c>
      <c r="L1256" s="95">
        <v>360</v>
      </c>
      <c r="M1256" s="95">
        <v>0</v>
      </c>
      <c r="N1256" s="289">
        <v>89.1648</v>
      </c>
      <c r="O1256" s="95">
        <v>100</v>
      </c>
      <c r="P1256" s="288">
        <v>24.768000000000001</v>
      </c>
      <c r="Q1256" s="95">
        <v>260</v>
      </c>
      <c r="R1256" s="288">
        <v>64.396799999999999</v>
      </c>
      <c r="S1256" s="96">
        <v>0.48</v>
      </c>
      <c r="T1256" s="95"/>
      <c r="U1256" s="181"/>
      <c r="V1256" s="201" t="s">
        <v>75</v>
      </c>
      <c r="W1256" s="130"/>
      <c r="X1256" s="93" t="s">
        <v>200</v>
      </c>
      <c r="Y1256" s="168" t="s">
        <v>6124</v>
      </c>
      <c r="Z1256" s="168" t="s">
        <v>6125</v>
      </c>
      <c r="AA1256" s="202" t="s">
        <v>6126</v>
      </c>
    </row>
    <row r="1257" spans="1:27" x14ac:dyDescent="0.3">
      <c r="A1257" s="91">
        <v>40702022</v>
      </c>
      <c r="B1257" s="93" t="s">
        <v>2248</v>
      </c>
      <c r="C1257" s="289">
        <v>104.0256</v>
      </c>
      <c r="D1257" s="94" t="s">
        <v>15</v>
      </c>
      <c r="E1257" s="94">
        <v>12.797000000000001</v>
      </c>
      <c r="F1257" s="95"/>
      <c r="G1257" s="95"/>
      <c r="H1257" s="95"/>
      <c r="I1257" s="96">
        <v>0.56999999999999995</v>
      </c>
      <c r="J1257" s="95">
        <v>31020038</v>
      </c>
      <c r="K1257" s="89" t="s">
        <v>2249</v>
      </c>
      <c r="L1257" s="95">
        <v>420</v>
      </c>
      <c r="M1257" s="95">
        <v>0</v>
      </c>
      <c r="N1257" s="289">
        <v>104.0256</v>
      </c>
      <c r="O1257" s="95">
        <v>100</v>
      </c>
      <c r="P1257" s="288">
        <v>24.768000000000001</v>
      </c>
      <c r="Q1257" s="95">
        <v>320</v>
      </c>
      <c r="R1257" s="288">
        <v>79.257599999999996</v>
      </c>
      <c r="S1257" s="96">
        <v>0.56999999999999995</v>
      </c>
      <c r="T1257" s="95"/>
      <c r="U1257" s="181"/>
      <c r="V1257" s="201" t="s">
        <v>75</v>
      </c>
      <c r="W1257" s="130"/>
      <c r="X1257" s="93" t="s">
        <v>200</v>
      </c>
      <c r="Y1257" s="168" t="s">
        <v>6124</v>
      </c>
      <c r="Z1257" s="168" t="s">
        <v>6125</v>
      </c>
      <c r="AA1257" s="202" t="s">
        <v>6126</v>
      </c>
    </row>
    <row r="1258" spans="1:27" x14ac:dyDescent="0.3">
      <c r="A1258" s="95">
        <v>40702030</v>
      </c>
      <c r="B1258" s="89" t="s">
        <v>2250</v>
      </c>
      <c r="C1258" s="289">
        <v>168.42239999999998</v>
      </c>
      <c r="D1258" s="94" t="s">
        <v>21</v>
      </c>
      <c r="E1258" s="94">
        <v>17.484999999999999</v>
      </c>
      <c r="F1258" s="95"/>
      <c r="G1258" s="95"/>
      <c r="H1258" s="95"/>
      <c r="I1258" s="96">
        <v>0.95</v>
      </c>
      <c r="J1258" s="95">
        <v>31020046</v>
      </c>
      <c r="K1258" s="89" t="s">
        <v>2251</v>
      </c>
      <c r="L1258" s="95">
        <v>680</v>
      </c>
      <c r="M1258" s="95">
        <v>0</v>
      </c>
      <c r="N1258" s="289">
        <v>168.42239999999998</v>
      </c>
      <c r="O1258" s="95">
        <v>100</v>
      </c>
      <c r="P1258" s="288">
        <v>24.768000000000001</v>
      </c>
      <c r="Q1258" s="95">
        <v>580</v>
      </c>
      <c r="R1258" s="288">
        <v>143.65439999999998</v>
      </c>
      <c r="S1258" s="96">
        <v>0.95</v>
      </c>
      <c r="T1258" s="95"/>
      <c r="U1258" s="181"/>
      <c r="V1258" s="201" t="s">
        <v>75</v>
      </c>
      <c r="W1258" s="130"/>
      <c r="X1258" s="93" t="s">
        <v>200</v>
      </c>
      <c r="Y1258" s="168" t="s">
        <v>6124</v>
      </c>
      <c r="Z1258" s="168" t="s">
        <v>6125</v>
      </c>
      <c r="AA1258" s="202" t="s">
        <v>6126</v>
      </c>
    </row>
    <row r="1259" spans="1:27" ht="24" x14ac:dyDescent="0.3">
      <c r="A1259" s="278">
        <v>40702049</v>
      </c>
      <c r="B1259" s="279" t="s">
        <v>2252</v>
      </c>
      <c r="C1259" s="289">
        <v>60.681599999999996</v>
      </c>
      <c r="D1259" s="94" t="s">
        <v>18</v>
      </c>
      <c r="E1259" s="94">
        <v>16.103000000000002</v>
      </c>
      <c r="F1259" s="95"/>
      <c r="G1259" s="95"/>
      <c r="H1259" s="95"/>
      <c r="I1259" s="96">
        <v>0.56999999999999995</v>
      </c>
      <c r="J1259" s="95">
        <v>31020127</v>
      </c>
      <c r="K1259" s="89" t="s">
        <v>2253</v>
      </c>
      <c r="L1259" s="95">
        <v>245</v>
      </c>
      <c r="M1259" s="95">
        <v>0</v>
      </c>
      <c r="N1259" s="289">
        <v>60.681599999999996</v>
      </c>
      <c r="O1259" s="95">
        <v>100</v>
      </c>
      <c r="P1259" s="288">
        <v>24.768000000000001</v>
      </c>
      <c r="Q1259" s="95">
        <v>145</v>
      </c>
      <c r="R1259" s="288">
        <v>35.913599999999995</v>
      </c>
      <c r="S1259" s="96"/>
      <c r="T1259" s="95"/>
      <c r="U1259" s="181"/>
      <c r="V1259" s="201" t="s">
        <v>75</v>
      </c>
      <c r="W1259" s="130"/>
      <c r="X1259" s="93" t="s">
        <v>200</v>
      </c>
      <c r="Y1259" s="168" t="s">
        <v>6124</v>
      </c>
      <c r="Z1259" s="168" t="s">
        <v>6125</v>
      </c>
      <c r="AA1259" s="202" t="s">
        <v>6126</v>
      </c>
    </row>
    <row r="1260" spans="1:27" ht="24" x14ac:dyDescent="0.3">
      <c r="A1260" s="91">
        <v>40702057</v>
      </c>
      <c r="B1260" s="93" t="s">
        <v>2254</v>
      </c>
      <c r="C1260" s="289">
        <v>165.94559999999998</v>
      </c>
      <c r="D1260" s="94" t="s">
        <v>11</v>
      </c>
      <c r="E1260" s="94">
        <v>31.678999999999998</v>
      </c>
      <c r="F1260" s="95"/>
      <c r="G1260" s="95"/>
      <c r="H1260" s="95"/>
      <c r="I1260" s="96">
        <v>0.95</v>
      </c>
      <c r="J1260" s="95">
        <v>31010091</v>
      </c>
      <c r="K1260" s="89" t="s">
        <v>2255</v>
      </c>
      <c r="L1260" s="95">
        <v>670</v>
      </c>
      <c r="M1260" s="95">
        <v>0</v>
      </c>
      <c r="N1260" s="289">
        <v>165.94559999999998</v>
      </c>
      <c r="O1260" s="95">
        <v>100</v>
      </c>
      <c r="P1260" s="288">
        <v>24.768000000000001</v>
      </c>
      <c r="Q1260" s="95">
        <v>570</v>
      </c>
      <c r="R1260" s="288">
        <v>141.17759999999998</v>
      </c>
      <c r="S1260" s="96">
        <v>0.95</v>
      </c>
      <c r="T1260" s="95"/>
      <c r="U1260" s="181"/>
      <c r="V1260" s="201" t="s">
        <v>75</v>
      </c>
      <c r="W1260" s="130"/>
      <c r="X1260" s="93" t="s">
        <v>200</v>
      </c>
      <c r="Y1260" s="168" t="s">
        <v>6124</v>
      </c>
      <c r="Z1260" s="168" t="s">
        <v>6125</v>
      </c>
      <c r="AA1260" s="202" t="s">
        <v>6126</v>
      </c>
    </row>
    <row r="1261" spans="1:27" ht="24" x14ac:dyDescent="0.3">
      <c r="A1261" s="91">
        <v>40702065</v>
      </c>
      <c r="B1261" s="93" t="s">
        <v>2256</v>
      </c>
      <c r="C1261" s="289">
        <v>141.17759999999998</v>
      </c>
      <c r="D1261" s="94" t="s">
        <v>18</v>
      </c>
      <c r="E1261" s="94">
        <v>7.3739999999999997</v>
      </c>
      <c r="F1261" s="95"/>
      <c r="G1261" s="95"/>
      <c r="H1261" s="95"/>
      <c r="I1261" s="96">
        <v>0.76</v>
      </c>
      <c r="J1261" s="95">
        <v>31020089</v>
      </c>
      <c r="K1261" s="89" t="s">
        <v>2257</v>
      </c>
      <c r="L1261" s="95">
        <v>570</v>
      </c>
      <c r="M1261" s="95">
        <v>0</v>
      </c>
      <c r="N1261" s="289">
        <v>141.17759999999998</v>
      </c>
      <c r="O1261" s="95">
        <v>100</v>
      </c>
      <c r="P1261" s="288">
        <v>24.768000000000001</v>
      </c>
      <c r="Q1261" s="95">
        <v>470</v>
      </c>
      <c r="R1261" s="288">
        <v>116.4096</v>
      </c>
      <c r="S1261" s="96">
        <v>0.76</v>
      </c>
      <c r="T1261" s="95"/>
      <c r="U1261" s="181"/>
      <c r="V1261" s="201" t="s">
        <v>75</v>
      </c>
      <c r="W1261" s="130"/>
      <c r="X1261" s="93" t="s">
        <v>200</v>
      </c>
      <c r="Y1261" s="168" t="s">
        <v>6124</v>
      </c>
      <c r="Z1261" s="168" t="s">
        <v>6125</v>
      </c>
      <c r="AA1261" s="202" t="s">
        <v>6126</v>
      </c>
    </row>
    <row r="1262" spans="1:27" ht="24" x14ac:dyDescent="0.3">
      <c r="A1262" s="95">
        <v>40702073</v>
      </c>
      <c r="B1262" s="89" t="s">
        <v>2258</v>
      </c>
      <c r="C1262" s="289">
        <v>141.17759999999998</v>
      </c>
      <c r="D1262" s="94" t="s">
        <v>18</v>
      </c>
      <c r="E1262" s="94">
        <v>4.7329999999999997</v>
      </c>
      <c r="F1262" s="95"/>
      <c r="G1262" s="95"/>
      <c r="H1262" s="95"/>
      <c r="I1262" s="96">
        <v>0.76</v>
      </c>
      <c r="J1262" s="95">
        <v>31020062</v>
      </c>
      <c r="K1262" s="89" t="s">
        <v>2259</v>
      </c>
      <c r="L1262" s="95">
        <v>570</v>
      </c>
      <c r="M1262" s="95">
        <v>0</v>
      </c>
      <c r="N1262" s="289">
        <v>141.17759999999998</v>
      </c>
      <c r="O1262" s="95">
        <v>100</v>
      </c>
      <c r="P1262" s="288">
        <v>24.768000000000001</v>
      </c>
      <c r="Q1262" s="95">
        <v>470</v>
      </c>
      <c r="R1262" s="288">
        <v>116.4096</v>
      </c>
      <c r="S1262" s="96">
        <v>0.76</v>
      </c>
      <c r="T1262" s="95"/>
      <c r="U1262" s="181"/>
      <c r="V1262" s="201" t="s">
        <v>75</v>
      </c>
      <c r="W1262" s="130"/>
      <c r="X1262" s="93" t="s">
        <v>200</v>
      </c>
      <c r="Y1262" s="168" t="s">
        <v>6124</v>
      </c>
      <c r="Z1262" s="168" t="s">
        <v>6125</v>
      </c>
      <c r="AA1262" s="202" t="s">
        <v>6126</v>
      </c>
    </row>
    <row r="1263" spans="1:27" ht="24" x14ac:dyDescent="0.3">
      <c r="A1263" s="278">
        <v>40702081</v>
      </c>
      <c r="B1263" s="279" t="s">
        <v>2260</v>
      </c>
      <c r="C1263" s="289">
        <v>141.17759999999998</v>
      </c>
      <c r="D1263" s="94" t="s">
        <v>18</v>
      </c>
      <c r="E1263" s="94">
        <v>4.7549999999999999</v>
      </c>
      <c r="F1263" s="95"/>
      <c r="G1263" s="95"/>
      <c r="H1263" s="95"/>
      <c r="I1263" s="96">
        <v>0.76</v>
      </c>
      <c r="J1263" s="95">
        <v>31020070</v>
      </c>
      <c r="K1263" s="89" t="s">
        <v>2261</v>
      </c>
      <c r="L1263" s="95">
        <v>570</v>
      </c>
      <c r="M1263" s="95">
        <v>0</v>
      </c>
      <c r="N1263" s="289">
        <v>141.17759999999998</v>
      </c>
      <c r="O1263" s="95">
        <v>100</v>
      </c>
      <c r="P1263" s="288">
        <v>24.768000000000001</v>
      </c>
      <c r="Q1263" s="95">
        <v>470</v>
      </c>
      <c r="R1263" s="288">
        <v>116.4096</v>
      </c>
      <c r="S1263" s="96">
        <v>0.76</v>
      </c>
      <c r="T1263" s="95"/>
      <c r="U1263" s="181"/>
      <c r="V1263" s="201" t="s">
        <v>75</v>
      </c>
      <c r="W1263" s="130"/>
      <c r="X1263" s="93" t="s">
        <v>200</v>
      </c>
      <c r="Y1263" s="168" t="s">
        <v>6124</v>
      </c>
      <c r="Z1263" s="168" t="s">
        <v>6125</v>
      </c>
      <c r="AA1263" s="202" t="s">
        <v>6126</v>
      </c>
    </row>
    <row r="1264" spans="1:27" x14ac:dyDescent="0.3">
      <c r="A1264" s="91">
        <v>40702090</v>
      </c>
      <c r="B1264" s="93" t="s">
        <v>2262</v>
      </c>
      <c r="C1264" s="289">
        <v>136.22399999999999</v>
      </c>
      <c r="D1264" s="94" t="s">
        <v>21</v>
      </c>
      <c r="E1264" s="94">
        <v>12.811</v>
      </c>
      <c r="F1264" s="95"/>
      <c r="G1264" s="95"/>
      <c r="H1264" s="95"/>
      <c r="I1264" s="96">
        <v>0.56999999999999995</v>
      </c>
      <c r="J1264" s="95">
        <v>31020054</v>
      </c>
      <c r="K1264" s="89" t="s">
        <v>2263</v>
      </c>
      <c r="L1264" s="95">
        <v>550</v>
      </c>
      <c r="M1264" s="95">
        <v>0</v>
      </c>
      <c r="N1264" s="289">
        <v>136.22399999999999</v>
      </c>
      <c r="O1264" s="95">
        <v>100</v>
      </c>
      <c r="P1264" s="288">
        <v>24.768000000000001</v>
      </c>
      <c r="Q1264" s="95">
        <v>450</v>
      </c>
      <c r="R1264" s="288">
        <v>111.456</v>
      </c>
      <c r="S1264" s="96">
        <v>0.56999999999999995</v>
      </c>
      <c r="T1264" s="95"/>
      <c r="U1264" s="181"/>
      <c r="V1264" s="201" t="s">
        <v>75</v>
      </c>
      <c r="W1264" s="130"/>
      <c r="X1264" s="93" t="s">
        <v>200</v>
      </c>
      <c r="Y1264" s="168" t="s">
        <v>6124</v>
      </c>
      <c r="Z1264" s="168" t="s">
        <v>6125</v>
      </c>
      <c r="AA1264" s="202" t="s">
        <v>6126</v>
      </c>
    </row>
    <row r="1265" spans="1:27" ht="24" x14ac:dyDescent="0.3">
      <c r="A1265" s="91">
        <v>40702103</v>
      </c>
      <c r="B1265" s="93" t="s">
        <v>2264</v>
      </c>
      <c r="C1265" s="289">
        <v>141.17759999999998</v>
      </c>
      <c r="D1265" s="94" t="s">
        <v>18</v>
      </c>
      <c r="E1265" s="94">
        <v>6.6870000000000003</v>
      </c>
      <c r="F1265" s="95"/>
      <c r="G1265" s="95"/>
      <c r="H1265" s="95"/>
      <c r="I1265" s="96">
        <v>0.76</v>
      </c>
      <c r="J1265" s="95">
        <v>31020097</v>
      </c>
      <c r="K1265" s="89" t="s">
        <v>2265</v>
      </c>
      <c r="L1265" s="95">
        <v>570</v>
      </c>
      <c r="M1265" s="95">
        <v>0</v>
      </c>
      <c r="N1265" s="289">
        <v>141.17759999999998</v>
      </c>
      <c r="O1265" s="95">
        <v>100</v>
      </c>
      <c r="P1265" s="288">
        <v>24.768000000000001</v>
      </c>
      <c r="Q1265" s="95">
        <v>470</v>
      </c>
      <c r="R1265" s="288">
        <v>116.4096</v>
      </c>
      <c r="S1265" s="96">
        <v>0.76</v>
      </c>
      <c r="T1265" s="95"/>
      <c r="U1265" s="181"/>
      <c r="V1265" s="201" t="s">
        <v>75</v>
      </c>
      <c r="W1265" s="130"/>
      <c r="X1265" s="93" t="s">
        <v>200</v>
      </c>
      <c r="Y1265" s="168" t="s">
        <v>6124</v>
      </c>
      <c r="Z1265" s="168" t="s">
        <v>6125</v>
      </c>
      <c r="AA1265" s="202" t="s">
        <v>6126</v>
      </c>
    </row>
    <row r="1266" spans="1:27" x14ac:dyDescent="0.3">
      <c r="A1266" s="95">
        <v>40702111</v>
      </c>
      <c r="B1266" s="89" t="s">
        <v>2266</v>
      </c>
      <c r="C1266" s="289">
        <v>90.403199999999998</v>
      </c>
      <c r="D1266" s="94" t="s">
        <v>12</v>
      </c>
      <c r="E1266" s="94">
        <v>4.782</v>
      </c>
      <c r="F1266" s="95"/>
      <c r="G1266" s="95"/>
      <c r="H1266" s="95"/>
      <c r="I1266" s="96">
        <v>0.48</v>
      </c>
      <c r="J1266" s="95">
        <v>31020100</v>
      </c>
      <c r="K1266" s="89" t="s">
        <v>2267</v>
      </c>
      <c r="L1266" s="95">
        <v>365</v>
      </c>
      <c r="M1266" s="95">
        <v>0</v>
      </c>
      <c r="N1266" s="289">
        <v>90.403199999999998</v>
      </c>
      <c r="O1266" s="95">
        <v>100</v>
      </c>
      <c r="P1266" s="288">
        <v>24.768000000000001</v>
      </c>
      <c r="Q1266" s="95">
        <v>265</v>
      </c>
      <c r="R1266" s="288">
        <v>65.635199999999998</v>
      </c>
      <c r="S1266" s="96">
        <v>0.48</v>
      </c>
      <c r="T1266" s="95"/>
      <c r="U1266" s="181"/>
      <c r="V1266" s="201" t="s">
        <v>75</v>
      </c>
      <c r="W1266" s="130"/>
      <c r="X1266" s="93" t="s">
        <v>200</v>
      </c>
      <c r="Y1266" s="168" t="s">
        <v>6124</v>
      </c>
      <c r="Z1266" s="168" t="s">
        <v>6125</v>
      </c>
      <c r="AA1266" s="202" t="s">
        <v>6126</v>
      </c>
    </row>
    <row r="1267" spans="1:27" x14ac:dyDescent="0.3">
      <c r="A1267" s="278">
        <v>40703010</v>
      </c>
      <c r="B1267" s="279" t="s">
        <v>2268</v>
      </c>
      <c r="C1267" s="289">
        <v>149.76</v>
      </c>
      <c r="D1267" s="94" t="s">
        <v>18</v>
      </c>
      <c r="E1267" s="94">
        <v>12.617000000000001</v>
      </c>
      <c r="F1267" s="95"/>
      <c r="G1267" s="95"/>
      <c r="H1267" s="95"/>
      <c r="I1267" s="96">
        <v>0.19</v>
      </c>
      <c r="J1267" s="95">
        <v>40703010</v>
      </c>
      <c r="K1267" s="89" t="s">
        <v>2268</v>
      </c>
      <c r="L1267" s="95">
        <v>624</v>
      </c>
      <c r="M1267" s="95">
        <v>0</v>
      </c>
      <c r="N1267" s="289">
        <v>149.76</v>
      </c>
      <c r="O1267" s="95">
        <v>140</v>
      </c>
      <c r="P1267" s="289">
        <v>33.6</v>
      </c>
      <c r="Q1267" s="95">
        <v>484</v>
      </c>
      <c r="R1267" s="289">
        <v>116.16</v>
      </c>
      <c r="S1267" s="96">
        <v>0.19</v>
      </c>
      <c r="T1267" s="95"/>
      <c r="U1267" s="181"/>
      <c r="V1267" s="201" t="s">
        <v>75</v>
      </c>
      <c r="W1267" s="130"/>
      <c r="X1267" s="93" t="s">
        <v>200</v>
      </c>
      <c r="Y1267" s="168" t="s">
        <v>6124</v>
      </c>
      <c r="Z1267" s="168" t="s">
        <v>6125</v>
      </c>
      <c r="AA1267" s="202" t="s">
        <v>6126</v>
      </c>
    </row>
    <row r="1268" spans="1:27" x14ac:dyDescent="0.3">
      <c r="A1268" s="91">
        <v>40703029</v>
      </c>
      <c r="B1268" s="93" t="s">
        <v>2269</v>
      </c>
      <c r="C1268" s="289">
        <v>86.688000000000002</v>
      </c>
      <c r="D1268" s="94" t="s">
        <v>18</v>
      </c>
      <c r="E1268" s="94">
        <v>12.617000000000001</v>
      </c>
      <c r="F1268" s="95"/>
      <c r="G1268" s="95"/>
      <c r="H1268" s="95"/>
      <c r="I1268" s="96">
        <v>0.19</v>
      </c>
      <c r="J1268" s="95">
        <v>31030017</v>
      </c>
      <c r="K1268" s="89" t="s">
        <v>2270</v>
      </c>
      <c r="L1268" s="95">
        <v>350</v>
      </c>
      <c r="M1268" s="95">
        <v>0</v>
      </c>
      <c r="N1268" s="289">
        <v>86.688000000000002</v>
      </c>
      <c r="O1268" s="95">
        <v>100</v>
      </c>
      <c r="P1268" s="288">
        <v>24.768000000000001</v>
      </c>
      <c r="Q1268" s="95">
        <v>250</v>
      </c>
      <c r="R1268" s="288">
        <v>61.92</v>
      </c>
      <c r="S1268" s="96">
        <v>0.19</v>
      </c>
      <c r="T1268" s="95"/>
      <c r="U1268" s="181"/>
      <c r="V1268" s="201" t="s">
        <v>75</v>
      </c>
      <c r="W1268" s="130"/>
      <c r="X1268" s="93" t="s">
        <v>200</v>
      </c>
      <c r="Y1268" s="168" t="s">
        <v>6124</v>
      </c>
      <c r="Z1268" s="168" t="s">
        <v>6125</v>
      </c>
      <c r="AA1268" s="202" t="s">
        <v>6126</v>
      </c>
    </row>
    <row r="1269" spans="1:27" ht="24" x14ac:dyDescent="0.3">
      <c r="A1269" s="91">
        <v>40703037</v>
      </c>
      <c r="B1269" s="93" t="s">
        <v>2271</v>
      </c>
      <c r="C1269" s="289">
        <v>86.688000000000002</v>
      </c>
      <c r="D1269" s="94" t="s">
        <v>18</v>
      </c>
      <c r="E1269" s="94">
        <v>8.9269999999999996</v>
      </c>
      <c r="F1269" s="95"/>
      <c r="G1269" s="95"/>
      <c r="H1269" s="95"/>
      <c r="I1269" s="96">
        <v>0.19</v>
      </c>
      <c r="J1269" s="95">
        <v>31030025</v>
      </c>
      <c r="K1269" s="89" t="s">
        <v>2272</v>
      </c>
      <c r="L1269" s="95">
        <v>350</v>
      </c>
      <c r="M1269" s="95">
        <v>0</v>
      </c>
      <c r="N1269" s="289">
        <v>86.688000000000002</v>
      </c>
      <c r="O1269" s="95">
        <v>100</v>
      </c>
      <c r="P1269" s="288">
        <v>24.768000000000001</v>
      </c>
      <c r="Q1269" s="95">
        <v>250</v>
      </c>
      <c r="R1269" s="288">
        <v>61.92</v>
      </c>
      <c r="S1269" s="96">
        <v>0.19</v>
      </c>
      <c r="T1269" s="95"/>
      <c r="U1269" s="181"/>
      <c r="V1269" s="201" t="s">
        <v>75</v>
      </c>
      <c r="W1269" s="130"/>
      <c r="X1269" s="93" t="s">
        <v>200</v>
      </c>
      <c r="Y1269" s="168" t="s">
        <v>6124</v>
      </c>
      <c r="Z1269" s="168" t="s">
        <v>6125</v>
      </c>
      <c r="AA1269" s="202" t="s">
        <v>6126</v>
      </c>
    </row>
    <row r="1270" spans="1:27" x14ac:dyDescent="0.3">
      <c r="A1270" s="95">
        <v>40703045</v>
      </c>
      <c r="B1270" s="89" t="s">
        <v>2273</v>
      </c>
      <c r="C1270" s="289">
        <v>99.072000000000003</v>
      </c>
      <c r="D1270" s="94" t="s">
        <v>18</v>
      </c>
      <c r="E1270" s="94">
        <v>24.663</v>
      </c>
      <c r="F1270" s="95"/>
      <c r="G1270" s="95"/>
      <c r="H1270" s="95"/>
      <c r="I1270" s="96">
        <v>0.56999999999999995</v>
      </c>
      <c r="J1270" s="95">
        <v>31030076</v>
      </c>
      <c r="K1270" s="89" t="s">
        <v>2274</v>
      </c>
      <c r="L1270" s="95">
        <v>400</v>
      </c>
      <c r="M1270" s="95">
        <v>0</v>
      </c>
      <c r="N1270" s="289">
        <v>99.072000000000003</v>
      </c>
      <c r="O1270" s="95">
        <v>100</v>
      </c>
      <c r="P1270" s="288">
        <v>24.768000000000001</v>
      </c>
      <c r="Q1270" s="95">
        <v>300</v>
      </c>
      <c r="R1270" s="288">
        <v>74.304000000000002</v>
      </c>
      <c r="S1270" s="96">
        <v>0.56999999999999995</v>
      </c>
      <c r="T1270" s="95"/>
      <c r="U1270" s="181"/>
      <c r="V1270" s="201" t="s">
        <v>75</v>
      </c>
      <c r="W1270" s="130"/>
      <c r="X1270" s="93" t="s">
        <v>200</v>
      </c>
      <c r="Y1270" s="168" t="s">
        <v>6124</v>
      </c>
      <c r="Z1270" s="168" t="s">
        <v>6125</v>
      </c>
      <c r="AA1270" s="202" t="s">
        <v>6126</v>
      </c>
    </row>
    <row r="1271" spans="1:27" ht="24" x14ac:dyDescent="0.3">
      <c r="A1271" s="278">
        <v>40703053</v>
      </c>
      <c r="B1271" s="279" t="s">
        <v>2275</v>
      </c>
      <c r="C1271" s="289">
        <v>178.3296</v>
      </c>
      <c r="D1271" s="94" t="s">
        <v>11</v>
      </c>
      <c r="E1271" s="94">
        <v>37.466000000000001</v>
      </c>
      <c r="F1271" s="95"/>
      <c r="G1271" s="95"/>
      <c r="H1271" s="95"/>
      <c r="I1271" s="96">
        <v>0.95</v>
      </c>
      <c r="J1271" s="95">
        <v>31030033</v>
      </c>
      <c r="K1271" s="89" t="s">
        <v>2276</v>
      </c>
      <c r="L1271" s="95">
        <v>720</v>
      </c>
      <c r="M1271" s="95">
        <v>0</v>
      </c>
      <c r="N1271" s="289">
        <v>178.3296</v>
      </c>
      <c r="O1271" s="95">
        <v>100</v>
      </c>
      <c r="P1271" s="288">
        <v>24.768000000000001</v>
      </c>
      <c r="Q1271" s="95">
        <v>620</v>
      </c>
      <c r="R1271" s="288">
        <v>153.5616</v>
      </c>
      <c r="S1271" s="96">
        <v>0.95</v>
      </c>
      <c r="T1271" s="95"/>
      <c r="U1271" s="181"/>
      <c r="V1271" s="201" t="s">
        <v>75</v>
      </c>
      <c r="W1271" s="130"/>
      <c r="X1271" s="93" t="s">
        <v>200</v>
      </c>
      <c r="Y1271" s="168" t="s">
        <v>6124</v>
      </c>
      <c r="Z1271" s="168" t="s">
        <v>6125</v>
      </c>
      <c r="AA1271" s="202" t="s">
        <v>6126</v>
      </c>
    </row>
    <row r="1272" spans="1:27" x14ac:dyDescent="0.3">
      <c r="A1272" s="91">
        <v>40703061</v>
      </c>
      <c r="B1272" s="93" t="s">
        <v>2277</v>
      </c>
      <c r="C1272" s="289">
        <v>79.257599999999996</v>
      </c>
      <c r="D1272" s="94" t="s">
        <v>18</v>
      </c>
      <c r="E1272" s="94">
        <v>7.5129999999999999</v>
      </c>
      <c r="F1272" s="95"/>
      <c r="G1272" s="95"/>
      <c r="H1272" s="95"/>
      <c r="I1272" s="96">
        <v>0.19</v>
      </c>
      <c r="J1272" s="95">
        <v>31030041</v>
      </c>
      <c r="K1272" s="89" t="s">
        <v>2278</v>
      </c>
      <c r="L1272" s="95">
        <v>320</v>
      </c>
      <c r="M1272" s="95">
        <v>0</v>
      </c>
      <c r="N1272" s="289">
        <v>79.257599999999996</v>
      </c>
      <c r="O1272" s="95">
        <v>100</v>
      </c>
      <c r="P1272" s="288">
        <v>24.768000000000001</v>
      </c>
      <c r="Q1272" s="95">
        <v>220</v>
      </c>
      <c r="R1272" s="288">
        <v>54.489599999999996</v>
      </c>
      <c r="S1272" s="96">
        <v>0.19</v>
      </c>
      <c r="T1272" s="95"/>
      <c r="U1272" s="181"/>
      <c r="V1272" s="201" t="s">
        <v>75</v>
      </c>
      <c r="W1272" s="130"/>
      <c r="X1272" s="93" t="s">
        <v>200</v>
      </c>
      <c r="Y1272" s="168" t="s">
        <v>6124</v>
      </c>
      <c r="Z1272" s="168" t="s">
        <v>6125</v>
      </c>
      <c r="AA1272" s="202" t="s">
        <v>6126</v>
      </c>
    </row>
    <row r="1273" spans="1:27" x14ac:dyDescent="0.3">
      <c r="A1273" s="91">
        <v>40703070</v>
      </c>
      <c r="B1273" s="93" t="s">
        <v>2279</v>
      </c>
      <c r="C1273" s="289">
        <v>68.111999999999995</v>
      </c>
      <c r="D1273" s="94" t="s">
        <v>18</v>
      </c>
      <c r="E1273" s="94">
        <v>4.5599999999999996</v>
      </c>
      <c r="F1273" s="95"/>
      <c r="G1273" s="95"/>
      <c r="H1273" s="95"/>
      <c r="I1273" s="96">
        <v>0.19</v>
      </c>
      <c r="J1273" s="95">
        <v>31030050</v>
      </c>
      <c r="K1273" s="89" t="s">
        <v>2280</v>
      </c>
      <c r="L1273" s="95">
        <v>275</v>
      </c>
      <c r="M1273" s="95">
        <v>0</v>
      </c>
      <c r="N1273" s="289">
        <v>68.111999999999995</v>
      </c>
      <c r="O1273" s="95">
        <v>100</v>
      </c>
      <c r="P1273" s="288">
        <v>24.768000000000001</v>
      </c>
      <c r="Q1273" s="95">
        <v>175</v>
      </c>
      <c r="R1273" s="288">
        <v>43.344000000000001</v>
      </c>
      <c r="S1273" s="96">
        <v>0.19</v>
      </c>
      <c r="T1273" s="95"/>
      <c r="U1273" s="181"/>
      <c r="V1273" s="201" t="s">
        <v>75</v>
      </c>
      <c r="W1273" s="130"/>
      <c r="X1273" s="93" t="s">
        <v>200</v>
      </c>
      <c r="Y1273" s="168" t="s">
        <v>6124</v>
      </c>
      <c r="Z1273" s="168" t="s">
        <v>6125</v>
      </c>
      <c r="AA1273" s="202" t="s">
        <v>6126</v>
      </c>
    </row>
    <row r="1274" spans="1:27" x14ac:dyDescent="0.3">
      <c r="A1274" s="95">
        <v>40703088</v>
      </c>
      <c r="B1274" s="89" t="s">
        <v>2281</v>
      </c>
      <c r="C1274" s="289">
        <v>68.111999999999995</v>
      </c>
      <c r="D1274" s="94" t="s">
        <v>18</v>
      </c>
      <c r="E1274" s="94">
        <v>3.9319999999999999</v>
      </c>
      <c r="F1274" s="95"/>
      <c r="G1274" s="95"/>
      <c r="H1274" s="95"/>
      <c r="I1274" s="96"/>
      <c r="J1274" s="95">
        <v>31030068</v>
      </c>
      <c r="K1274" s="89" t="s">
        <v>2281</v>
      </c>
      <c r="L1274" s="95">
        <v>275</v>
      </c>
      <c r="M1274" s="95">
        <v>0</v>
      </c>
      <c r="N1274" s="289">
        <v>68.111999999999995</v>
      </c>
      <c r="O1274" s="95">
        <v>100</v>
      </c>
      <c r="P1274" s="288">
        <v>24.768000000000001</v>
      </c>
      <c r="Q1274" s="95">
        <v>175</v>
      </c>
      <c r="R1274" s="288">
        <v>43.344000000000001</v>
      </c>
      <c r="S1274" s="96"/>
      <c r="T1274" s="95"/>
      <c r="U1274" s="181"/>
      <c r="V1274" s="201" t="s">
        <v>75</v>
      </c>
      <c r="W1274" s="130"/>
      <c r="X1274" s="93" t="s">
        <v>200</v>
      </c>
      <c r="Y1274" s="168" t="s">
        <v>6124</v>
      </c>
      <c r="Z1274" s="168" t="s">
        <v>6125</v>
      </c>
      <c r="AA1274" s="202" t="s">
        <v>6126</v>
      </c>
    </row>
    <row r="1275" spans="1:27" x14ac:dyDescent="0.3">
      <c r="A1275" s="278">
        <v>40704017</v>
      </c>
      <c r="B1275" s="279" t="s">
        <v>2282</v>
      </c>
      <c r="C1275" s="289">
        <v>113.9328</v>
      </c>
      <c r="D1275" s="94" t="s">
        <v>21</v>
      </c>
      <c r="E1275" s="94">
        <v>13.201000000000001</v>
      </c>
      <c r="F1275" s="95"/>
      <c r="G1275" s="95"/>
      <c r="H1275" s="95"/>
      <c r="I1275" s="96">
        <v>0.56999999999999995</v>
      </c>
      <c r="J1275" s="95">
        <v>31040071</v>
      </c>
      <c r="K1275" s="89" t="s">
        <v>2283</v>
      </c>
      <c r="L1275" s="95">
        <v>460</v>
      </c>
      <c r="M1275" s="95">
        <v>0</v>
      </c>
      <c r="N1275" s="289">
        <v>113.9328</v>
      </c>
      <c r="O1275" s="95">
        <v>100</v>
      </c>
      <c r="P1275" s="288">
        <v>24.768000000000001</v>
      </c>
      <c r="Q1275" s="95">
        <v>360</v>
      </c>
      <c r="R1275" s="288">
        <v>89.1648</v>
      </c>
      <c r="S1275" s="96">
        <v>0.76</v>
      </c>
      <c r="T1275" s="95"/>
      <c r="U1275" s="181"/>
      <c r="V1275" s="201" t="s">
        <v>75</v>
      </c>
      <c r="W1275" s="130"/>
      <c r="X1275" s="93" t="s">
        <v>200</v>
      </c>
      <c r="Y1275" s="168" t="s">
        <v>6124</v>
      </c>
      <c r="Z1275" s="168" t="s">
        <v>6125</v>
      </c>
      <c r="AA1275" s="202" t="s">
        <v>6126</v>
      </c>
    </row>
    <row r="1276" spans="1:27" x14ac:dyDescent="0.3">
      <c r="A1276" s="91">
        <v>40704025</v>
      </c>
      <c r="B1276" s="93" t="s">
        <v>2284</v>
      </c>
      <c r="C1276" s="289">
        <v>143.65439999999998</v>
      </c>
      <c r="D1276" s="94" t="s">
        <v>21</v>
      </c>
      <c r="E1276" s="94">
        <v>21.190999999999999</v>
      </c>
      <c r="F1276" s="95"/>
      <c r="G1276" s="95"/>
      <c r="H1276" s="95"/>
      <c r="I1276" s="96">
        <v>0.76</v>
      </c>
      <c r="J1276" s="95">
        <v>31040080</v>
      </c>
      <c r="K1276" s="89" t="s">
        <v>2285</v>
      </c>
      <c r="L1276" s="95">
        <v>580</v>
      </c>
      <c r="M1276" s="95">
        <v>0</v>
      </c>
      <c r="N1276" s="289">
        <v>143.65439999999998</v>
      </c>
      <c r="O1276" s="95">
        <v>100</v>
      </c>
      <c r="P1276" s="288">
        <v>24.768000000000001</v>
      </c>
      <c r="Q1276" s="95">
        <v>480</v>
      </c>
      <c r="R1276" s="288">
        <v>118.88639999999999</v>
      </c>
      <c r="S1276" s="96">
        <v>0.86</v>
      </c>
      <c r="T1276" s="95"/>
      <c r="U1276" s="181"/>
      <c r="V1276" s="201" t="s">
        <v>75</v>
      </c>
      <c r="W1276" s="130"/>
      <c r="X1276" s="93" t="s">
        <v>200</v>
      </c>
      <c r="Y1276" s="168" t="s">
        <v>6124</v>
      </c>
      <c r="Z1276" s="168" t="s">
        <v>6125</v>
      </c>
      <c r="AA1276" s="202" t="s">
        <v>6126</v>
      </c>
    </row>
    <row r="1277" spans="1:27" ht="24" x14ac:dyDescent="0.3">
      <c r="A1277" s="91">
        <v>40704033</v>
      </c>
      <c r="B1277" s="93" t="s">
        <v>2286</v>
      </c>
      <c r="C1277" s="289">
        <v>118.88639999999999</v>
      </c>
      <c r="D1277" s="94" t="s">
        <v>21</v>
      </c>
      <c r="E1277" s="94">
        <v>11.747</v>
      </c>
      <c r="F1277" s="95"/>
      <c r="G1277" s="95"/>
      <c r="H1277" s="95"/>
      <c r="I1277" s="96"/>
      <c r="J1277" s="95">
        <v>31040012</v>
      </c>
      <c r="K1277" s="89" t="s">
        <v>2287</v>
      </c>
      <c r="L1277" s="95">
        <v>480</v>
      </c>
      <c r="M1277" s="95">
        <v>0</v>
      </c>
      <c r="N1277" s="289">
        <v>118.88639999999999</v>
      </c>
      <c r="O1277" s="95">
        <v>100</v>
      </c>
      <c r="P1277" s="288">
        <v>24.768000000000001</v>
      </c>
      <c r="Q1277" s="95">
        <v>380</v>
      </c>
      <c r="R1277" s="288">
        <v>94.118400000000008</v>
      </c>
      <c r="S1277" s="96">
        <v>0.56999999999999995</v>
      </c>
      <c r="T1277" s="95"/>
      <c r="U1277" s="181"/>
      <c r="V1277" s="201" t="s">
        <v>75</v>
      </c>
      <c r="W1277" s="130"/>
      <c r="X1277" s="93" t="s">
        <v>200</v>
      </c>
      <c r="Y1277" s="168" t="s">
        <v>6124</v>
      </c>
      <c r="Z1277" s="168" t="s">
        <v>6125</v>
      </c>
      <c r="AA1277" s="202" t="s">
        <v>6126</v>
      </c>
    </row>
    <row r="1278" spans="1:27" x14ac:dyDescent="0.3">
      <c r="A1278" s="95">
        <v>40704041</v>
      </c>
      <c r="B1278" s="89" t="s">
        <v>2288</v>
      </c>
      <c r="C1278" s="289">
        <v>99.072000000000003</v>
      </c>
      <c r="D1278" s="94" t="s">
        <v>21</v>
      </c>
      <c r="E1278" s="94">
        <v>8.9459999999999997</v>
      </c>
      <c r="F1278" s="95"/>
      <c r="G1278" s="95"/>
      <c r="H1278" s="95"/>
      <c r="I1278" s="96">
        <v>0.77</v>
      </c>
      <c r="J1278" s="95">
        <v>31040047</v>
      </c>
      <c r="K1278" s="89" t="s">
        <v>2288</v>
      </c>
      <c r="L1278" s="95">
        <v>400</v>
      </c>
      <c r="M1278" s="95">
        <v>0</v>
      </c>
      <c r="N1278" s="289">
        <v>99.072000000000003</v>
      </c>
      <c r="O1278" s="95">
        <v>100</v>
      </c>
      <c r="P1278" s="288">
        <v>24.768000000000001</v>
      </c>
      <c r="Q1278" s="95">
        <v>300</v>
      </c>
      <c r="R1278" s="288">
        <v>74.304000000000002</v>
      </c>
      <c r="S1278" s="96">
        <v>0.77</v>
      </c>
      <c r="T1278" s="95"/>
      <c r="U1278" s="181"/>
      <c r="V1278" s="201" t="s">
        <v>75</v>
      </c>
      <c r="W1278" s="130"/>
      <c r="X1278" s="93" t="s">
        <v>200</v>
      </c>
      <c r="Y1278" s="168" t="s">
        <v>6124</v>
      </c>
      <c r="Z1278" s="168" t="s">
        <v>6125</v>
      </c>
      <c r="AA1278" s="202" t="s">
        <v>6126</v>
      </c>
    </row>
    <row r="1279" spans="1:27" x14ac:dyDescent="0.3">
      <c r="A1279" s="278">
        <v>40704050</v>
      </c>
      <c r="B1279" s="279" t="s">
        <v>2289</v>
      </c>
      <c r="C1279" s="289">
        <v>111.456</v>
      </c>
      <c r="D1279" s="94" t="s">
        <v>21</v>
      </c>
      <c r="E1279" s="94">
        <v>11.786</v>
      </c>
      <c r="F1279" s="95"/>
      <c r="G1279" s="95"/>
      <c r="H1279" s="95"/>
      <c r="I1279" s="96">
        <v>0.76</v>
      </c>
      <c r="J1279" s="95">
        <v>31040020</v>
      </c>
      <c r="K1279" s="89" t="s">
        <v>2290</v>
      </c>
      <c r="L1279" s="95">
        <v>450</v>
      </c>
      <c r="M1279" s="95">
        <v>0</v>
      </c>
      <c r="N1279" s="289">
        <v>111.456</v>
      </c>
      <c r="O1279" s="95">
        <v>100</v>
      </c>
      <c r="P1279" s="288">
        <v>24.768000000000001</v>
      </c>
      <c r="Q1279" s="95">
        <v>350</v>
      </c>
      <c r="R1279" s="288">
        <v>86.688000000000002</v>
      </c>
      <c r="S1279" s="96">
        <v>0.76</v>
      </c>
      <c r="T1279" s="95"/>
      <c r="U1279" s="181"/>
      <c r="V1279" s="201" t="s">
        <v>75</v>
      </c>
      <c r="W1279" s="130"/>
      <c r="X1279" s="93" t="s">
        <v>200</v>
      </c>
      <c r="Y1279" s="168" t="s">
        <v>6124</v>
      </c>
      <c r="Z1279" s="168" t="s">
        <v>6125</v>
      </c>
      <c r="AA1279" s="202" t="s">
        <v>6126</v>
      </c>
    </row>
    <row r="1280" spans="1:27" x14ac:dyDescent="0.3">
      <c r="A1280" s="91">
        <v>40704068</v>
      </c>
      <c r="B1280" s="93" t="s">
        <v>2291</v>
      </c>
      <c r="C1280" s="289">
        <v>116.4096</v>
      </c>
      <c r="D1280" s="94" t="s">
        <v>18</v>
      </c>
      <c r="E1280" s="94">
        <v>10.435</v>
      </c>
      <c r="F1280" s="95"/>
      <c r="G1280" s="95"/>
      <c r="H1280" s="95"/>
      <c r="I1280" s="96">
        <v>0.76</v>
      </c>
      <c r="J1280" s="95">
        <v>31040039</v>
      </c>
      <c r="K1280" s="89" t="s">
        <v>2292</v>
      </c>
      <c r="L1280" s="95">
        <v>470</v>
      </c>
      <c r="M1280" s="95">
        <v>0</v>
      </c>
      <c r="N1280" s="289">
        <v>116.4096</v>
      </c>
      <c r="O1280" s="95">
        <v>150</v>
      </c>
      <c r="P1280" s="288">
        <v>37.152000000000001</v>
      </c>
      <c r="Q1280" s="95">
        <v>320</v>
      </c>
      <c r="R1280" s="288">
        <v>79.257599999999996</v>
      </c>
      <c r="S1280" s="96">
        <v>0.76</v>
      </c>
      <c r="T1280" s="95"/>
      <c r="U1280" s="181"/>
      <c r="V1280" s="201" t="s">
        <v>75</v>
      </c>
      <c r="W1280" s="130"/>
      <c r="X1280" s="93" t="s">
        <v>200</v>
      </c>
      <c r="Y1280" s="168" t="s">
        <v>6124</v>
      </c>
      <c r="Z1280" s="168" t="s">
        <v>6125</v>
      </c>
      <c r="AA1280" s="202" t="s">
        <v>6126</v>
      </c>
    </row>
    <row r="1281" spans="1:27" x14ac:dyDescent="0.3">
      <c r="A1281" s="91">
        <v>40704076</v>
      </c>
      <c r="B1281" s="93" t="s">
        <v>2293</v>
      </c>
      <c r="C1281" s="289">
        <v>44.5824</v>
      </c>
      <c r="D1281" s="94" t="s">
        <v>12</v>
      </c>
      <c r="E1281" s="94">
        <v>2.5390000000000001</v>
      </c>
      <c r="F1281" s="95"/>
      <c r="G1281" s="95"/>
      <c r="H1281" s="95"/>
      <c r="I1281" s="96"/>
      <c r="J1281" s="95">
        <v>31040063</v>
      </c>
      <c r="K1281" s="89" t="s">
        <v>2294</v>
      </c>
      <c r="L1281" s="95">
        <v>180</v>
      </c>
      <c r="M1281" s="95">
        <v>0</v>
      </c>
      <c r="N1281" s="289">
        <v>44.5824</v>
      </c>
      <c r="O1281" s="95">
        <v>50</v>
      </c>
      <c r="P1281" s="288">
        <v>12.384</v>
      </c>
      <c r="Q1281" s="95">
        <v>130</v>
      </c>
      <c r="R1281" s="288">
        <v>32.198399999999999</v>
      </c>
      <c r="S1281" s="96"/>
      <c r="T1281" s="95"/>
      <c r="U1281" s="181"/>
      <c r="V1281" s="201" t="s">
        <v>75</v>
      </c>
      <c r="W1281" s="130"/>
      <c r="X1281" s="93" t="s">
        <v>200</v>
      </c>
      <c r="Y1281" s="168" t="s">
        <v>6124</v>
      </c>
      <c r="Z1281" s="168" t="s">
        <v>6125</v>
      </c>
      <c r="AA1281" s="202" t="s">
        <v>6126</v>
      </c>
    </row>
    <row r="1282" spans="1:27" x14ac:dyDescent="0.3">
      <c r="A1282" s="95">
        <v>40704084</v>
      </c>
      <c r="B1282" s="89" t="s">
        <v>2295</v>
      </c>
      <c r="C1282" s="289">
        <v>34.675200000000004</v>
      </c>
      <c r="D1282" s="94" t="s">
        <v>12</v>
      </c>
      <c r="E1282" s="94">
        <v>2.5390000000000001</v>
      </c>
      <c r="F1282" s="95"/>
      <c r="G1282" s="95"/>
      <c r="H1282" s="95"/>
      <c r="I1282" s="96"/>
      <c r="J1282" s="95">
        <v>31040055</v>
      </c>
      <c r="K1282" s="89" t="s">
        <v>2296</v>
      </c>
      <c r="L1282" s="95">
        <v>140</v>
      </c>
      <c r="M1282" s="95">
        <v>0</v>
      </c>
      <c r="N1282" s="289">
        <v>34.675200000000004</v>
      </c>
      <c r="O1282" s="95">
        <v>50</v>
      </c>
      <c r="P1282" s="288">
        <v>12.384</v>
      </c>
      <c r="Q1282" s="95">
        <v>90</v>
      </c>
      <c r="R1282" s="288">
        <v>22.2912</v>
      </c>
      <c r="S1282" s="96"/>
      <c r="T1282" s="95"/>
      <c r="U1282" s="181"/>
      <c r="V1282" s="201" t="s">
        <v>75</v>
      </c>
      <c r="W1282" s="130"/>
      <c r="X1282" s="93" t="s">
        <v>200</v>
      </c>
      <c r="Y1282" s="168" t="s">
        <v>6124</v>
      </c>
      <c r="Z1282" s="168" t="s">
        <v>6125</v>
      </c>
      <c r="AA1282" s="202" t="s">
        <v>6126</v>
      </c>
    </row>
    <row r="1283" spans="1:27" ht="24" x14ac:dyDescent="0.3">
      <c r="A1283" s="278">
        <v>40705013</v>
      </c>
      <c r="B1283" s="279" t="s">
        <v>2297</v>
      </c>
      <c r="C1283" s="289">
        <v>96.595199999999991</v>
      </c>
      <c r="D1283" s="94" t="s">
        <v>21</v>
      </c>
      <c r="E1283" s="94">
        <v>5.234</v>
      </c>
      <c r="F1283" s="95"/>
      <c r="G1283" s="95"/>
      <c r="H1283" s="95"/>
      <c r="I1283" s="96">
        <v>0.56999999999999995</v>
      </c>
      <c r="J1283" s="95">
        <v>31050026</v>
      </c>
      <c r="K1283" s="89" t="s">
        <v>2298</v>
      </c>
      <c r="L1283" s="95">
        <v>390</v>
      </c>
      <c r="M1283" s="95">
        <v>0</v>
      </c>
      <c r="N1283" s="289">
        <v>96.595199999999991</v>
      </c>
      <c r="O1283" s="95">
        <v>100</v>
      </c>
      <c r="P1283" s="288">
        <v>24.768000000000001</v>
      </c>
      <c r="Q1283" s="95">
        <v>290</v>
      </c>
      <c r="R1283" s="288">
        <v>71.827199999999991</v>
      </c>
      <c r="S1283" s="96">
        <v>0.56999999999999995</v>
      </c>
      <c r="T1283" s="95"/>
      <c r="U1283" s="181"/>
      <c r="V1283" s="201" t="s">
        <v>75</v>
      </c>
      <c r="W1283" s="130"/>
      <c r="X1283" s="93" t="s">
        <v>200</v>
      </c>
      <c r="Y1283" s="168" t="s">
        <v>6124</v>
      </c>
      <c r="Z1283" s="168" t="s">
        <v>6125</v>
      </c>
      <c r="AA1283" s="202" t="s">
        <v>6126</v>
      </c>
    </row>
    <row r="1284" spans="1:27" x14ac:dyDescent="0.3">
      <c r="A1284" s="91">
        <v>40705021</v>
      </c>
      <c r="B1284" s="93" t="s">
        <v>2299</v>
      </c>
      <c r="C1284" s="289">
        <v>47.059200000000004</v>
      </c>
      <c r="D1284" s="94" t="s">
        <v>15</v>
      </c>
      <c r="E1284" s="94">
        <v>4.2430000000000003</v>
      </c>
      <c r="F1284" s="95"/>
      <c r="G1284" s="95"/>
      <c r="H1284" s="95"/>
      <c r="I1284" s="96">
        <v>0.56999999999999995</v>
      </c>
      <c r="J1284" s="95">
        <v>31050077</v>
      </c>
      <c r="K1284" s="89" t="s">
        <v>2300</v>
      </c>
      <c r="L1284" s="95">
        <v>190</v>
      </c>
      <c r="M1284" s="95">
        <v>0</v>
      </c>
      <c r="N1284" s="289">
        <v>47.059200000000004</v>
      </c>
      <c r="O1284" s="95">
        <v>50</v>
      </c>
      <c r="P1284" s="288">
        <v>12.384</v>
      </c>
      <c r="Q1284" s="95">
        <v>140</v>
      </c>
      <c r="R1284" s="288">
        <v>34.675200000000004</v>
      </c>
      <c r="S1284" s="96">
        <v>0.56999999999999995</v>
      </c>
      <c r="T1284" s="95"/>
      <c r="U1284" s="181"/>
      <c r="V1284" s="201" t="s">
        <v>75</v>
      </c>
      <c r="W1284" s="130"/>
      <c r="X1284" s="93" t="s">
        <v>200</v>
      </c>
      <c r="Y1284" s="168" t="s">
        <v>6124</v>
      </c>
      <c r="Z1284" s="168" t="s">
        <v>6125</v>
      </c>
      <c r="AA1284" s="202" t="s">
        <v>6126</v>
      </c>
    </row>
    <row r="1285" spans="1:27" x14ac:dyDescent="0.3">
      <c r="A1285" s="91">
        <v>40705030</v>
      </c>
      <c r="B1285" s="93" t="s">
        <v>2301</v>
      </c>
      <c r="C1285" s="289">
        <v>47.059200000000004</v>
      </c>
      <c r="D1285" s="94" t="s">
        <v>12</v>
      </c>
      <c r="E1285" s="94">
        <v>2.7130000000000001</v>
      </c>
      <c r="F1285" s="95"/>
      <c r="G1285" s="95"/>
      <c r="H1285" s="95"/>
      <c r="I1285" s="96"/>
      <c r="J1285" s="95">
        <v>31050069</v>
      </c>
      <c r="K1285" s="89" t="s">
        <v>2302</v>
      </c>
      <c r="L1285" s="95">
        <v>190</v>
      </c>
      <c r="M1285" s="95">
        <v>0</v>
      </c>
      <c r="N1285" s="289">
        <v>47.059200000000004</v>
      </c>
      <c r="O1285" s="95">
        <v>50</v>
      </c>
      <c r="P1285" s="288">
        <v>12.384</v>
      </c>
      <c r="Q1285" s="95">
        <v>140</v>
      </c>
      <c r="R1285" s="288">
        <v>34.675200000000004</v>
      </c>
      <c r="S1285" s="96"/>
      <c r="T1285" s="95"/>
      <c r="U1285" s="181"/>
      <c r="V1285" s="201" t="s">
        <v>75</v>
      </c>
      <c r="W1285" s="130"/>
      <c r="X1285" s="93" t="s">
        <v>200</v>
      </c>
      <c r="Y1285" s="168" t="s">
        <v>6124</v>
      </c>
      <c r="Z1285" s="168" t="s">
        <v>6125</v>
      </c>
      <c r="AA1285" s="202" t="s">
        <v>6126</v>
      </c>
    </row>
    <row r="1286" spans="1:27" x14ac:dyDescent="0.3">
      <c r="A1286" s="95">
        <v>40705048</v>
      </c>
      <c r="B1286" s="89" t="s">
        <v>2303</v>
      </c>
      <c r="C1286" s="289">
        <v>47.059200000000004</v>
      </c>
      <c r="D1286" s="94" t="s">
        <v>12</v>
      </c>
      <c r="E1286" s="94">
        <v>0.89500000000000002</v>
      </c>
      <c r="F1286" s="95"/>
      <c r="G1286" s="95"/>
      <c r="H1286" s="95"/>
      <c r="I1286" s="96"/>
      <c r="J1286" s="95">
        <v>31050050</v>
      </c>
      <c r="K1286" s="89" t="s">
        <v>2304</v>
      </c>
      <c r="L1286" s="95">
        <v>190</v>
      </c>
      <c r="M1286" s="95">
        <v>0</v>
      </c>
      <c r="N1286" s="289">
        <v>47.059200000000004</v>
      </c>
      <c r="O1286" s="95">
        <v>50</v>
      </c>
      <c r="P1286" s="288">
        <v>12.384</v>
      </c>
      <c r="Q1286" s="95">
        <v>140</v>
      </c>
      <c r="R1286" s="288">
        <v>34.675200000000004</v>
      </c>
      <c r="S1286" s="96"/>
      <c r="T1286" s="95"/>
      <c r="U1286" s="181"/>
      <c r="V1286" s="201" t="s">
        <v>75</v>
      </c>
      <c r="W1286" s="130"/>
      <c r="X1286" s="93" t="s">
        <v>200</v>
      </c>
      <c r="Y1286" s="168" t="s">
        <v>6124</v>
      </c>
      <c r="Z1286" s="168" t="s">
        <v>6125</v>
      </c>
      <c r="AA1286" s="202" t="s">
        <v>6126</v>
      </c>
    </row>
    <row r="1287" spans="1:27" x14ac:dyDescent="0.3">
      <c r="A1287" s="278">
        <v>40705056</v>
      </c>
      <c r="B1287" s="279" t="s">
        <v>2305</v>
      </c>
      <c r="C1287" s="289">
        <v>47.059200000000004</v>
      </c>
      <c r="D1287" s="94" t="s">
        <v>12</v>
      </c>
      <c r="E1287" s="94">
        <v>0.89500000000000002</v>
      </c>
      <c r="F1287" s="95"/>
      <c r="G1287" s="95"/>
      <c r="H1287" s="95"/>
      <c r="I1287" s="96"/>
      <c r="J1287" s="95">
        <v>31050042</v>
      </c>
      <c r="K1287" s="89" t="s">
        <v>2306</v>
      </c>
      <c r="L1287" s="95">
        <v>190</v>
      </c>
      <c r="M1287" s="95">
        <v>0</v>
      </c>
      <c r="N1287" s="289">
        <v>47.059200000000004</v>
      </c>
      <c r="O1287" s="95">
        <v>50</v>
      </c>
      <c r="P1287" s="288">
        <v>12.384</v>
      </c>
      <c r="Q1287" s="95">
        <v>140</v>
      </c>
      <c r="R1287" s="288">
        <v>34.675200000000004</v>
      </c>
      <c r="S1287" s="96"/>
      <c r="T1287" s="95"/>
      <c r="U1287" s="181"/>
      <c r="V1287" s="201" t="s">
        <v>75</v>
      </c>
      <c r="W1287" s="130"/>
      <c r="X1287" s="93" t="s">
        <v>200</v>
      </c>
      <c r="Y1287" s="168" t="s">
        <v>6124</v>
      </c>
      <c r="Z1287" s="168" t="s">
        <v>6125</v>
      </c>
      <c r="AA1287" s="202" t="s">
        <v>6126</v>
      </c>
    </row>
    <row r="1288" spans="1:27" ht="24" x14ac:dyDescent="0.3">
      <c r="A1288" s="91">
        <v>40705064</v>
      </c>
      <c r="B1288" s="93" t="s">
        <v>2307</v>
      </c>
      <c r="C1288" s="289">
        <v>272.44799999999998</v>
      </c>
      <c r="D1288" s="94" t="s">
        <v>12</v>
      </c>
      <c r="E1288" s="94">
        <v>0.89500000000000002</v>
      </c>
      <c r="F1288" s="95"/>
      <c r="G1288" s="95"/>
      <c r="H1288" s="95"/>
      <c r="I1288" s="96"/>
      <c r="J1288" s="95">
        <v>31050018</v>
      </c>
      <c r="K1288" s="89" t="s">
        <v>2308</v>
      </c>
      <c r="L1288" s="95">
        <v>1100</v>
      </c>
      <c r="M1288" s="95">
        <v>0</v>
      </c>
      <c r="N1288" s="289">
        <v>272.44799999999998</v>
      </c>
      <c r="O1288" s="95">
        <v>50</v>
      </c>
      <c r="P1288" s="288">
        <v>12.384</v>
      </c>
      <c r="Q1288" s="95">
        <v>1050</v>
      </c>
      <c r="R1288" s="288">
        <v>260.06400000000002</v>
      </c>
      <c r="S1288" s="96"/>
      <c r="T1288" s="95"/>
      <c r="U1288" s="181"/>
      <c r="V1288" s="201" t="s">
        <v>75</v>
      </c>
      <c r="W1288" s="130"/>
      <c r="X1288" s="93" t="s">
        <v>200</v>
      </c>
      <c r="Y1288" s="168" t="s">
        <v>6124</v>
      </c>
      <c r="Z1288" s="168" t="s">
        <v>6125</v>
      </c>
      <c r="AA1288" s="202" t="s">
        <v>6126</v>
      </c>
    </row>
    <row r="1289" spans="1:27" x14ac:dyDescent="0.3">
      <c r="A1289" s="91">
        <v>40706010</v>
      </c>
      <c r="B1289" s="93" t="s">
        <v>2309</v>
      </c>
      <c r="C1289" s="289">
        <v>111.456</v>
      </c>
      <c r="D1289" s="94" t="s">
        <v>21</v>
      </c>
      <c r="E1289" s="94">
        <v>13.643000000000001</v>
      </c>
      <c r="F1289" s="95"/>
      <c r="G1289" s="95"/>
      <c r="H1289" s="95"/>
      <c r="I1289" s="96">
        <v>0.95</v>
      </c>
      <c r="J1289" s="95">
        <v>31060021</v>
      </c>
      <c r="K1289" s="89" t="s">
        <v>2310</v>
      </c>
      <c r="L1289" s="95">
        <v>450</v>
      </c>
      <c r="M1289" s="95">
        <v>0</v>
      </c>
      <c r="N1289" s="289">
        <v>111.456</v>
      </c>
      <c r="O1289" s="95">
        <v>100</v>
      </c>
      <c r="P1289" s="288">
        <v>24.768000000000001</v>
      </c>
      <c r="Q1289" s="95">
        <v>350</v>
      </c>
      <c r="R1289" s="288">
        <v>86.688000000000002</v>
      </c>
      <c r="S1289" s="96">
        <v>0.95</v>
      </c>
      <c r="T1289" s="95"/>
      <c r="U1289" s="181"/>
      <c r="V1289" s="201" t="s">
        <v>75</v>
      </c>
      <c r="W1289" s="130"/>
      <c r="X1289" s="93" t="s">
        <v>200</v>
      </c>
      <c r="Y1289" s="168" t="s">
        <v>6124</v>
      </c>
      <c r="Z1289" s="168" t="s">
        <v>6125</v>
      </c>
      <c r="AA1289" s="202" t="s">
        <v>6126</v>
      </c>
    </row>
    <row r="1290" spans="1:27" x14ac:dyDescent="0.3">
      <c r="A1290" s="95">
        <v>40706028</v>
      </c>
      <c r="B1290" s="89" t="s">
        <v>2311</v>
      </c>
      <c r="C1290" s="289">
        <v>80.496000000000009</v>
      </c>
      <c r="D1290" s="94" t="s">
        <v>12</v>
      </c>
      <c r="E1290" s="94">
        <v>3.419</v>
      </c>
      <c r="F1290" s="95"/>
      <c r="G1290" s="95"/>
      <c r="H1290" s="95"/>
      <c r="I1290" s="96">
        <v>0.38</v>
      </c>
      <c r="J1290" s="95">
        <v>31060030</v>
      </c>
      <c r="K1290" s="89" t="s">
        <v>2312</v>
      </c>
      <c r="L1290" s="95">
        <v>325</v>
      </c>
      <c r="M1290" s="95">
        <v>0</v>
      </c>
      <c r="N1290" s="289">
        <v>80.496000000000009</v>
      </c>
      <c r="O1290" s="95">
        <v>100</v>
      </c>
      <c r="P1290" s="288">
        <v>24.768000000000001</v>
      </c>
      <c r="Q1290" s="95">
        <v>225</v>
      </c>
      <c r="R1290" s="288">
        <v>55.728000000000002</v>
      </c>
      <c r="S1290" s="96">
        <v>0.38</v>
      </c>
      <c r="T1290" s="95"/>
      <c r="U1290" s="181"/>
      <c r="V1290" s="201" t="s">
        <v>75</v>
      </c>
      <c r="W1290" s="130"/>
      <c r="X1290" s="93" t="s">
        <v>200</v>
      </c>
      <c r="Y1290" s="168" t="s">
        <v>6124</v>
      </c>
      <c r="Z1290" s="168" t="s">
        <v>6125</v>
      </c>
      <c r="AA1290" s="202" t="s">
        <v>6126</v>
      </c>
    </row>
    <row r="1291" spans="1:27" x14ac:dyDescent="0.3">
      <c r="A1291" s="278">
        <v>40707016</v>
      </c>
      <c r="B1291" s="279" t="s">
        <v>2313</v>
      </c>
      <c r="C1291" s="289">
        <v>74.304000000000002</v>
      </c>
      <c r="D1291" s="94" t="s">
        <v>15</v>
      </c>
      <c r="E1291" s="94">
        <v>9.2360000000000007</v>
      </c>
      <c r="F1291" s="95"/>
      <c r="G1291" s="95"/>
      <c r="H1291" s="95"/>
      <c r="I1291" s="96">
        <v>0.56999999999999995</v>
      </c>
      <c r="J1291" s="95">
        <v>31070019</v>
      </c>
      <c r="K1291" s="89" t="s">
        <v>2313</v>
      </c>
      <c r="L1291" s="95">
        <v>300</v>
      </c>
      <c r="M1291" s="95">
        <v>0</v>
      </c>
      <c r="N1291" s="289">
        <v>74.304000000000002</v>
      </c>
      <c r="O1291" s="95">
        <v>100</v>
      </c>
      <c r="P1291" s="288">
        <v>24.768000000000001</v>
      </c>
      <c r="Q1291" s="95">
        <v>200</v>
      </c>
      <c r="R1291" s="288">
        <v>49.536000000000001</v>
      </c>
      <c r="S1291" s="96">
        <v>0.56999999999999995</v>
      </c>
      <c r="T1291" s="95"/>
      <c r="U1291" s="181"/>
      <c r="V1291" s="201" t="s">
        <v>75</v>
      </c>
      <c r="W1291" s="130"/>
      <c r="X1291" s="93" t="s">
        <v>200</v>
      </c>
      <c r="Y1291" s="168" t="s">
        <v>6124</v>
      </c>
      <c r="Z1291" s="168" t="s">
        <v>6125</v>
      </c>
      <c r="AA1291" s="202" t="s">
        <v>6126</v>
      </c>
    </row>
    <row r="1292" spans="1:27" x14ac:dyDescent="0.3">
      <c r="A1292" s="91">
        <v>40707032</v>
      </c>
      <c r="B1292" s="93" t="s">
        <v>2314</v>
      </c>
      <c r="C1292" s="289">
        <v>284.83199999999999</v>
      </c>
      <c r="D1292" s="94" t="s">
        <v>26</v>
      </c>
      <c r="E1292" s="94">
        <v>13.997</v>
      </c>
      <c r="F1292" s="95"/>
      <c r="G1292" s="95"/>
      <c r="H1292" s="95"/>
      <c r="I1292" s="96">
        <v>0.56999999999999995</v>
      </c>
      <c r="J1292" s="95">
        <v>31070086</v>
      </c>
      <c r="K1292" s="89" t="s">
        <v>2315</v>
      </c>
      <c r="L1292" s="95">
        <v>1150</v>
      </c>
      <c r="M1292" s="95">
        <v>0</v>
      </c>
      <c r="N1292" s="289">
        <v>284.83199999999999</v>
      </c>
      <c r="O1292" s="95">
        <v>250</v>
      </c>
      <c r="P1292" s="288">
        <v>61.92</v>
      </c>
      <c r="Q1292" s="95">
        <v>900</v>
      </c>
      <c r="R1292" s="288">
        <v>222.91200000000001</v>
      </c>
      <c r="S1292" s="96">
        <v>0.56999999999999995</v>
      </c>
      <c r="T1292" s="95"/>
      <c r="U1292" s="181"/>
      <c r="V1292" s="201" t="s">
        <v>75</v>
      </c>
      <c r="W1292" s="130"/>
      <c r="X1292" s="93" t="s">
        <v>200</v>
      </c>
      <c r="Y1292" s="168" t="s">
        <v>6124</v>
      </c>
      <c r="Z1292" s="168" t="s">
        <v>6125</v>
      </c>
      <c r="AA1292" s="202" t="s">
        <v>6126</v>
      </c>
    </row>
    <row r="1293" spans="1:27" ht="24" x14ac:dyDescent="0.3">
      <c r="A1293" s="91">
        <v>40707040</v>
      </c>
      <c r="B1293" s="93" t="s">
        <v>2316</v>
      </c>
      <c r="C1293" s="289">
        <v>230.3424</v>
      </c>
      <c r="D1293" s="94" t="s">
        <v>26</v>
      </c>
      <c r="E1293" s="94">
        <v>32.534999999999997</v>
      </c>
      <c r="F1293" s="95"/>
      <c r="G1293" s="95"/>
      <c r="H1293" s="95"/>
      <c r="I1293" s="96">
        <v>0.95</v>
      </c>
      <c r="J1293" s="95">
        <v>31070027</v>
      </c>
      <c r="K1293" s="89" t="s">
        <v>2317</v>
      </c>
      <c r="L1293" s="95">
        <v>930</v>
      </c>
      <c r="M1293" s="95">
        <v>0</v>
      </c>
      <c r="N1293" s="289">
        <v>230.3424</v>
      </c>
      <c r="O1293" s="95">
        <v>300</v>
      </c>
      <c r="P1293" s="288">
        <v>74.304000000000002</v>
      </c>
      <c r="Q1293" s="95">
        <v>630</v>
      </c>
      <c r="R1293" s="288">
        <v>156.0384</v>
      </c>
      <c r="S1293" s="96">
        <v>0.95</v>
      </c>
      <c r="T1293" s="95"/>
      <c r="U1293" s="181"/>
      <c r="V1293" s="201" t="s">
        <v>75</v>
      </c>
      <c r="W1293" s="130"/>
      <c r="X1293" s="93" t="s">
        <v>200</v>
      </c>
      <c r="Y1293" s="168" t="s">
        <v>6124</v>
      </c>
      <c r="Z1293" s="168" t="s">
        <v>6125</v>
      </c>
      <c r="AA1293" s="202" t="s">
        <v>6126</v>
      </c>
    </row>
    <row r="1294" spans="1:27" ht="24" x14ac:dyDescent="0.3">
      <c r="A1294" s="95">
        <v>40707059</v>
      </c>
      <c r="B1294" s="89" t="s">
        <v>2318</v>
      </c>
      <c r="C1294" s="289">
        <v>108.97919999999999</v>
      </c>
      <c r="D1294" s="94" t="s">
        <v>26</v>
      </c>
      <c r="E1294" s="94">
        <v>32.534999999999997</v>
      </c>
      <c r="F1294" s="95"/>
      <c r="G1294" s="95"/>
      <c r="H1294" s="95"/>
      <c r="I1294" s="96">
        <v>0.95</v>
      </c>
      <c r="J1294" s="95">
        <v>31070043</v>
      </c>
      <c r="K1294" s="89" t="s">
        <v>2319</v>
      </c>
      <c r="L1294" s="95">
        <v>440</v>
      </c>
      <c r="M1294" s="95">
        <v>0</v>
      </c>
      <c r="N1294" s="289">
        <v>108.97919999999999</v>
      </c>
      <c r="O1294" s="95">
        <v>300</v>
      </c>
      <c r="P1294" s="288">
        <v>74.304000000000002</v>
      </c>
      <c r="Q1294" s="95">
        <v>140</v>
      </c>
      <c r="R1294" s="288">
        <v>34.675200000000004</v>
      </c>
      <c r="S1294" s="96">
        <v>0.95</v>
      </c>
      <c r="T1294" s="95"/>
      <c r="U1294" s="181"/>
      <c r="V1294" s="201" t="s">
        <v>75</v>
      </c>
      <c r="W1294" s="130"/>
      <c r="X1294" s="93" t="s">
        <v>200</v>
      </c>
      <c r="Y1294" s="168" t="s">
        <v>6124</v>
      </c>
      <c r="Z1294" s="168" t="s">
        <v>6125</v>
      </c>
      <c r="AA1294" s="202" t="s">
        <v>6126</v>
      </c>
    </row>
    <row r="1295" spans="1:27" x14ac:dyDescent="0.3">
      <c r="A1295" s="278">
        <v>40707067</v>
      </c>
      <c r="B1295" s="279" t="s">
        <v>2320</v>
      </c>
      <c r="C1295" s="289">
        <v>54.489599999999996</v>
      </c>
      <c r="D1295" s="94" t="s">
        <v>12</v>
      </c>
      <c r="E1295" s="94">
        <v>4.2960000000000003</v>
      </c>
      <c r="F1295" s="95"/>
      <c r="G1295" s="95"/>
      <c r="H1295" s="95"/>
      <c r="I1295" s="96">
        <v>0.38</v>
      </c>
      <c r="J1295" s="95">
        <v>31070078</v>
      </c>
      <c r="K1295" s="89" t="s">
        <v>2321</v>
      </c>
      <c r="L1295" s="95">
        <v>220</v>
      </c>
      <c r="M1295" s="95">
        <v>0</v>
      </c>
      <c r="N1295" s="289">
        <v>54.489599999999996</v>
      </c>
      <c r="O1295" s="95">
        <v>100</v>
      </c>
      <c r="P1295" s="288">
        <v>24.768000000000001</v>
      </c>
      <c r="Q1295" s="95">
        <v>120</v>
      </c>
      <c r="R1295" s="288">
        <v>29.721599999999999</v>
      </c>
      <c r="S1295" s="96">
        <v>0.38</v>
      </c>
      <c r="T1295" s="95"/>
      <c r="U1295" s="181"/>
      <c r="V1295" s="201" t="s">
        <v>75</v>
      </c>
      <c r="W1295" s="130"/>
      <c r="X1295" s="93" t="s">
        <v>200</v>
      </c>
      <c r="Y1295" s="168" t="s">
        <v>6124</v>
      </c>
      <c r="Z1295" s="168" t="s">
        <v>6125</v>
      </c>
      <c r="AA1295" s="202" t="s">
        <v>6126</v>
      </c>
    </row>
    <row r="1296" spans="1:27" x14ac:dyDescent="0.3">
      <c r="A1296" s="91">
        <v>40707075</v>
      </c>
      <c r="B1296" s="93" t="s">
        <v>2322</v>
      </c>
      <c r="C1296" s="289">
        <v>108.97919999999999</v>
      </c>
      <c r="D1296" s="94" t="s">
        <v>26</v>
      </c>
      <c r="E1296" s="94">
        <v>14.087</v>
      </c>
      <c r="F1296" s="95"/>
      <c r="G1296" s="95"/>
      <c r="H1296" s="95"/>
      <c r="I1296" s="96">
        <v>0.95</v>
      </c>
      <c r="J1296" s="95">
        <v>31070051</v>
      </c>
      <c r="K1296" s="89" t="s">
        <v>2322</v>
      </c>
      <c r="L1296" s="95">
        <v>440</v>
      </c>
      <c r="M1296" s="95">
        <v>0</v>
      </c>
      <c r="N1296" s="289">
        <v>108.97919999999999</v>
      </c>
      <c r="O1296" s="95">
        <v>300</v>
      </c>
      <c r="P1296" s="288">
        <v>74.304000000000002</v>
      </c>
      <c r="Q1296" s="95">
        <v>140</v>
      </c>
      <c r="R1296" s="288">
        <v>34.675200000000004</v>
      </c>
      <c r="S1296" s="96">
        <v>0.95</v>
      </c>
      <c r="T1296" s="95"/>
      <c r="U1296" s="181"/>
      <c r="V1296" s="201" t="s">
        <v>75</v>
      </c>
      <c r="W1296" s="130"/>
      <c r="X1296" s="93" t="s">
        <v>200</v>
      </c>
      <c r="Y1296" s="168" t="s">
        <v>6124</v>
      </c>
      <c r="Z1296" s="168" t="s">
        <v>6125</v>
      </c>
      <c r="AA1296" s="202" t="s">
        <v>6126</v>
      </c>
    </row>
    <row r="1297" spans="1:27" x14ac:dyDescent="0.3">
      <c r="A1297" s="91">
        <v>40707083</v>
      </c>
      <c r="B1297" s="93" t="s">
        <v>2323</v>
      </c>
      <c r="C1297" s="289">
        <v>108.97919999999999</v>
      </c>
      <c r="D1297" s="94" t="s">
        <v>26</v>
      </c>
      <c r="E1297" s="94">
        <v>14.087</v>
      </c>
      <c r="F1297" s="95"/>
      <c r="G1297" s="95"/>
      <c r="H1297" s="95"/>
      <c r="I1297" s="96">
        <v>0.95</v>
      </c>
      <c r="J1297" s="95">
        <v>31070060</v>
      </c>
      <c r="K1297" s="89" t="s">
        <v>2324</v>
      </c>
      <c r="L1297" s="95">
        <v>440</v>
      </c>
      <c r="M1297" s="95">
        <v>0</v>
      </c>
      <c r="N1297" s="289">
        <v>108.97919999999999</v>
      </c>
      <c r="O1297" s="95">
        <v>300</v>
      </c>
      <c r="P1297" s="288">
        <v>74.304000000000002</v>
      </c>
      <c r="Q1297" s="95">
        <v>140</v>
      </c>
      <c r="R1297" s="288">
        <v>34.675200000000004</v>
      </c>
      <c r="S1297" s="96">
        <v>0.95</v>
      </c>
      <c r="T1297" s="95"/>
      <c r="U1297" s="181"/>
      <c r="V1297" s="201" t="s">
        <v>75</v>
      </c>
      <c r="W1297" s="130"/>
      <c r="X1297" s="93" t="s">
        <v>200</v>
      </c>
      <c r="Y1297" s="168" t="s">
        <v>6124</v>
      </c>
      <c r="Z1297" s="168" t="s">
        <v>6125</v>
      </c>
      <c r="AA1297" s="202" t="s">
        <v>6126</v>
      </c>
    </row>
    <row r="1298" spans="1:27" x14ac:dyDescent="0.3">
      <c r="A1298" s="95">
        <v>40708012</v>
      </c>
      <c r="B1298" s="89" t="s">
        <v>2325</v>
      </c>
      <c r="C1298" s="289">
        <v>225.12</v>
      </c>
      <c r="D1298" s="94" t="s">
        <v>11</v>
      </c>
      <c r="E1298" s="94">
        <v>18.48</v>
      </c>
      <c r="F1298" s="95"/>
      <c r="G1298" s="95"/>
      <c r="H1298" s="95"/>
      <c r="I1298" s="96">
        <v>0.95</v>
      </c>
      <c r="J1298" s="95">
        <v>40708012</v>
      </c>
      <c r="K1298" s="89" t="s">
        <v>2325</v>
      </c>
      <c r="L1298" s="95">
        <v>938</v>
      </c>
      <c r="M1298" s="95">
        <v>0</v>
      </c>
      <c r="N1298" s="289">
        <v>225.12</v>
      </c>
      <c r="O1298" s="95">
        <v>230</v>
      </c>
      <c r="P1298" s="289">
        <v>55.199999999999996</v>
      </c>
      <c r="Q1298" s="95">
        <v>708</v>
      </c>
      <c r="R1298" s="289">
        <v>169.92</v>
      </c>
      <c r="S1298" s="96">
        <v>0.95</v>
      </c>
      <c r="T1298" s="95"/>
      <c r="U1298" s="181"/>
      <c r="V1298" s="201" t="s">
        <v>75</v>
      </c>
      <c r="W1298" s="130"/>
      <c r="X1298" s="93" t="s">
        <v>200</v>
      </c>
      <c r="Y1298" s="168" t="s">
        <v>6124</v>
      </c>
      <c r="Z1298" s="168" t="s">
        <v>6125</v>
      </c>
      <c r="AA1298" s="202" t="s">
        <v>6126</v>
      </c>
    </row>
    <row r="1299" spans="1:27" x14ac:dyDescent="0.3">
      <c r="A1299" s="278">
        <v>40708020</v>
      </c>
      <c r="B1299" s="279" t="s">
        <v>2326</v>
      </c>
      <c r="C1299" s="289">
        <v>213.00480000000002</v>
      </c>
      <c r="D1299" s="94" t="s">
        <v>11</v>
      </c>
      <c r="E1299" s="94">
        <v>22.812999999999999</v>
      </c>
      <c r="F1299" s="95"/>
      <c r="G1299" s="95"/>
      <c r="H1299" s="95"/>
      <c r="I1299" s="96">
        <v>0.95</v>
      </c>
      <c r="J1299" s="95">
        <v>31080014</v>
      </c>
      <c r="K1299" s="89" t="s">
        <v>2327</v>
      </c>
      <c r="L1299" s="95">
        <v>860</v>
      </c>
      <c r="M1299" s="95">
        <v>0</v>
      </c>
      <c r="N1299" s="289">
        <v>213.00480000000002</v>
      </c>
      <c r="O1299" s="95">
        <v>100</v>
      </c>
      <c r="P1299" s="288">
        <v>24.768000000000001</v>
      </c>
      <c r="Q1299" s="95">
        <v>760</v>
      </c>
      <c r="R1299" s="288">
        <v>188.23680000000002</v>
      </c>
      <c r="S1299" s="96">
        <v>0.95</v>
      </c>
      <c r="T1299" s="95"/>
      <c r="U1299" s="181"/>
      <c r="V1299" s="201" t="s">
        <v>75</v>
      </c>
      <c r="W1299" s="130"/>
      <c r="X1299" s="93" t="s">
        <v>200</v>
      </c>
      <c r="Y1299" s="168" t="s">
        <v>6124</v>
      </c>
      <c r="Z1299" s="168" t="s">
        <v>6125</v>
      </c>
      <c r="AA1299" s="202" t="s">
        <v>6126</v>
      </c>
    </row>
    <row r="1300" spans="1:27" x14ac:dyDescent="0.3">
      <c r="A1300" s="91">
        <v>40708039</v>
      </c>
      <c r="B1300" s="93" t="s">
        <v>2328</v>
      </c>
      <c r="C1300" s="289">
        <v>175.35744</v>
      </c>
      <c r="D1300" s="94" t="s">
        <v>11</v>
      </c>
      <c r="E1300" s="94">
        <v>19.956</v>
      </c>
      <c r="F1300" s="95"/>
      <c r="G1300" s="95"/>
      <c r="H1300" s="95"/>
      <c r="I1300" s="96"/>
      <c r="J1300" s="95">
        <v>31080057</v>
      </c>
      <c r="K1300" s="89" t="s">
        <v>2329</v>
      </c>
      <c r="L1300" s="95">
        <v>708</v>
      </c>
      <c r="M1300" s="95">
        <v>0</v>
      </c>
      <c r="N1300" s="289">
        <v>175.35744</v>
      </c>
      <c r="O1300" s="95">
        <v>125</v>
      </c>
      <c r="P1300" s="288">
        <v>30.96</v>
      </c>
      <c r="Q1300" s="95">
        <v>583</v>
      </c>
      <c r="R1300" s="288">
        <v>144.39743999999999</v>
      </c>
      <c r="S1300" s="96"/>
      <c r="T1300" s="95"/>
      <c r="U1300" s="181"/>
      <c r="V1300" s="201" t="s">
        <v>75</v>
      </c>
      <c r="W1300" s="130"/>
      <c r="X1300" s="93" t="s">
        <v>200</v>
      </c>
      <c r="Y1300" s="168" t="s">
        <v>6124</v>
      </c>
      <c r="Z1300" s="168" t="s">
        <v>6125</v>
      </c>
      <c r="AA1300" s="202" t="s">
        <v>6126</v>
      </c>
    </row>
    <row r="1301" spans="1:27" x14ac:dyDescent="0.3">
      <c r="A1301" s="91">
        <v>40708047</v>
      </c>
      <c r="B1301" s="93" t="s">
        <v>2330</v>
      </c>
      <c r="C1301" s="289">
        <v>190.71359999999999</v>
      </c>
      <c r="D1301" s="94" t="s">
        <v>11</v>
      </c>
      <c r="E1301" s="94">
        <v>26.422999999999998</v>
      </c>
      <c r="F1301" s="95"/>
      <c r="G1301" s="95"/>
      <c r="H1301" s="95"/>
      <c r="I1301" s="96">
        <v>0.95</v>
      </c>
      <c r="J1301" s="95">
        <v>31110045</v>
      </c>
      <c r="K1301" s="89" t="s">
        <v>2330</v>
      </c>
      <c r="L1301" s="95">
        <v>770</v>
      </c>
      <c r="M1301" s="95">
        <v>0</v>
      </c>
      <c r="N1301" s="289">
        <v>190.71359999999999</v>
      </c>
      <c r="O1301" s="95">
        <v>150</v>
      </c>
      <c r="P1301" s="288">
        <v>37.152000000000001</v>
      </c>
      <c r="Q1301" s="95">
        <v>620</v>
      </c>
      <c r="R1301" s="288">
        <v>153.5616</v>
      </c>
      <c r="S1301" s="96">
        <v>0.95</v>
      </c>
      <c r="T1301" s="95"/>
      <c r="U1301" s="181"/>
      <c r="V1301" s="201" t="s">
        <v>75</v>
      </c>
      <c r="W1301" s="130"/>
      <c r="X1301" s="93" t="s">
        <v>200</v>
      </c>
      <c r="Y1301" s="168" t="s">
        <v>6124</v>
      </c>
      <c r="Z1301" s="168" t="s">
        <v>6125</v>
      </c>
      <c r="AA1301" s="202" t="s">
        <v>6126</v>
      </c>
    </row>
    <row r="1302" spans="1:27" x14ac:dyDescent="0.3">
      <c r="A1302" s="95">
        <v>40708063</v>
      </c>
      <c r="B1302" s="89" t="s">
        <v>2331</v>
      </c>
      <c r="C1302" s="289">
        <v>144.39743999999999</v>
      </c>
      <c r="D1302" s="94" t="s">
        <v>21</v>
      </c>
      <c r="E1302" s="94">
        <v>24.613</v>
      </c>
      <c r="F1302" s="95"/>
      <c r="G1302" s="95"/>
      <c r="H1302" s="95"/>
      <c r="I1302" s="96"/>
      <c r="J1302" s="95">
        <v>31080049</v>
      </c>
      <c r="K1302" s="89" t="s">
        <v>2331</v>
      </c>
      <c r="L1302" s="95">
        <v>583</v>
      </c>
      <c r="M1302" s="95">
        <v>0</v>
      </c>
      <c r="N1302" s="289">
        <v>144.39743999999999</v>
      </c>
      <c r="O1302" s="95">
        <v>104</v>
      </c>
      <c r="P1302" s="288">
        <v>25.75872</v>
      </c>
      <c r="Q1302" s="95">
        <v>479</v>
      </c>
      <c r="R1302" s="288">
        <v>118.63871999999999</v>
      </c>
      <c r="S1302" s="96"/>
      <c r="T1302" s="95"/>
      <c r="U1302" s="181"/>
      <c r="V1302" s="201" t="s">
        <v>75</v>
      </c>
      <c r="W1302" s="130"/>
      <c r="X1302" s="93" t="s">
        <v>200</v>
      </c>
      <c r="Y1302" s="168" t="s">
        <v>6124</v>
      </c>
      <c r="Z1302" s="168" t="s">
        <v>6125</v>
      </c>
      <c r="AA1302" s="202" t="s">
        <v>6126</v>
      </c>
    </row>
    <row r="1303" spans="1:27" x14ac:dyDescent="0.3">
      <c r="A1303" s="278">
        <v>40708071</v>
      </c>
      <c r="B1303" s="279" t="s">
        <v>2332</v>
      </c>
      <c r="C1303" s="289">
        <v>172.08</v>
      </c>
      <c r="D1303" s="94" t="s">
        <v>21</v>
      </c>
      <c r="E1303" s="94">
        <v>14.347</v>
      </c>
      <c r="F1303" s="95"/>
      <c r="G1303" s="95"/>
      <c r="H1303" s="95"/>
      <c r="I1303" s="96"/>
      <c r="J1303" s="95">
        <v>40708071</v>
      </c>
      <c r="K1303" s="89" t="s">
        <v>2332</v>
      </c>
      <c r="L1303" s="95">
        <v>717</v>
      </c>
      <c r="M1303" s="95">
        <v>0</v>
      </c>
      <c r="N1303" s="289">
        <v>172.08</v>
      </c>
      <c r="O1303" s="95">
        <v>167</v>
      </c>
      <c r="P1303" s="289">
        <v>40.08</v>
      </c>
      <c r="Q1303" s="95">
        <v>550</v>
      </c>
      <c r="R1303" s="289">
        <v>132</v>
      </c>
      <c r="S1303" s="96"/>
      <c r="T1303" s="95"/>
      <c r="U1303" s="181"/>
      <c r="V1303" s="201" t="s">
        <v>75</v>
      </c>
      <c r="W1303" s="130"/>
      <c r="X1303" s="93" t="s">
        <v>200</v>
      </c>
      <c r="Y1303" s="168" t="s">
        <v>6124</v>
      </c>
      <c r="Z1303" s="168" t="s">
        <v>6125</v>
      </c>
      <c r="AA1303" s="202" t="s">
        <v>6126</v>
      </c>
    </row>
    <row r="1304" spans="1:27" ht="24" x14ac:dyDescent="0.3">
      <c r="A1304" s="91">
        <v>40708080</v>
      </c>
      <c r="B1304" s="93" t="s">
        <v>2333</v>
      </c>
      <c r="C1304" s="289">
        <v>292.08</v>
      </c>
      <c r="D1304" s="94" t="s">
        <v>37</v>
      </c>
      <c r="E1304" s="94">
        <v>14.347</v>
      </c>
      <c r="F1304" s="95"/>
      <c r="G1304" s="95"/>
      <c r="H1304" s="95"/>
      <c r="I1304" s="96"/>
      <c r="J1304" s="95">
        <v>40708080</v>
      </c>
      <c r="K1304" s="89" t="s">
        <v>2333</v>
      </c>
      <c r="L1304" s="95">
        <v>1217</v>
      </c>
      <c r="M1304" s="95">
        <v>0</v>
      </c>
      <c r="N1304" s="289">
        <v>292.08</v>
      </c>
      <c r="O1304" s="95">
        <v>667</v>
      </c>
      <c r="P1304" s="289">
        <v>160.08000000000001</v>
      </c>
      <c r="Q1304" s="95">
        <v>550</v>
      </c>
      <c r="R1304" s="289">
        <v>132</v>
      </c>
      <c r="S1304" s="96"/>
      <c r="T1304" s="95"/>
      <c r="U1304" s="181"/>
      <c r="V1304" s="201" t="s">
        <v>75</v>
      </c>
      <c r="W1304" s="130"/>
      <c r="X1304" s="93" t="s">
        <v>200</v>
      </c>
      <c r="Y1304" s="168" t="s">
        <v>6124</v>
      </c>
      <c r="Z1304" s="168" t="s">
        <v>6125</v>
      </c>
      <c r="AA1304" s="202" t="s">
        <v>6126</v>
      </c>
    </row>
    <row r="1305" spans="1:27" ht="24" x14ac:dyDescent="0.3">
      <c r="A1305" s="91">
        <v>40708098</v>
      </c>
      <c r="B1305" s="93" t="s">
        <v>2334</v>
      </c>
      <c r="C1305" s="289">
        <v>292.08</v>
      </c>
      <c r="D1305" s="94" t="s">
        <v>37</v>
      </c>
      <c r="E1305" s="94">
        <v>14.347</v>
      </c>
      <c r="F1305" s="95"/>
      <c r="G1305" s="95"/>
      <c r="H1305" s="95"/>
      <c r="I1305" s="96"/>
      <c r="J1305" s="95">
        <v>40708098</v>
      </c>
      <c r="K1305" s="89" t="s">
        <v>2334</v>
      </c>
      <c r="L1305" s="95">
        <v>1217</v>
      </c>
      <c r="M1305" s="95">
        <v>0</v>
      </c>
      <c r="N1305" s="289">
        <v>292.08</v>
      </c>
      <c r="O1305" s="95">
        <v>667</v>
      </c>
      <c r="P1305" s="289">
        <v>160.08000000000001</v>
      </c>
      <c r="Q1305" s="95">
        <v>550</v>
      </c>
      <c r="R1305" s="289">
        <v>132</v>
      </c>
      <c r="S1305" s="96">
        <v>0</v>
      </c>
      <c r="T1305" s="95"/>
      <c r="U1305" s="181"/>
      <c r="V1305" s="201" t="s">
        <v>75</v>
      </c>
      <c r="W1305" s="130"/>
      <c r="X1305" s="93" t="s">
        <v>200</v>
      </c>
      <c r="Y1305" s="168" t="s">
        <v>6124</v>
      </c>
      <c r="Z1305" s="168" t="s">
        <v>6125</v>
      </c>
      <c r="AA1305" s="202" t="s">
        <v>6126</v>
      </c>
    </row>
    <row r="1306" spans="1:27" x14ac:dyDescent="0.3">
      <c r="A1306" s="95">
        <v>40708101</v>
      </c>
      <c r="B1306" s="89" t="s">
        <v>2335</v>
      </c>
      <c r="C1306" s="289">
        <v>133.74719999999999</v>
      </c>
      <c r="D1306" s="94" t="s">
        <v>21</v>
      </c>
      <c r="E1306" s="94">
        <v>7.8769999999999998</v>
      </c>
      <c r="F1306" s="95"/>
      <c r="G1306" s="95"/>
      <c r="H1306" s="95"/>
      <c r="I1306" s="96">
        <v>0.56999999999999995</v>
      </c>
      <c r="J1306" s="95">
        <v>31080022</v>
      </c>
      <c r="K1306" s="89" t="s">
        <v>2336</v>
      </c>
      <c r="L1306" s="95">
        <v>540</v>
      </c>
      <c r="M1306" s="95">
        <v>0</v>
      </c>
      <c r="N1306" s="289">
        <v>133.74719999999999</v>
      </c>
      <c r="O1306" s="95">
        <v>100</v>
      </c>
      <c r="P1306" s="288">
        <v>24.768000000000001</v>
      </c>
      <c r="Q1306" s="95">
        <v>440</v>
      </c>
      <c r="R1306" s="288">
        <v>108.97919999999999</v>
      </c>
      <c r="S1306" s="96">
        <v>0.56999999999999995</v>
      </c>
      <c r="T1306" s="95"/>
      <c r="U1306" s="181"/>
      <c r="V1306" s="201" t="s">
        <v>75</v>
      </c>
      <c r="W1306" s="130"/>
      <c r="X1306" s="93" t="s">
        <v>200</v>
      </c>
      <c r="Y1306" s="168" t="s">
        <v>6124</v>
      </c>
      <c r="Z1306" s="168" t="s">
        <v>6125</v>
      </c>
      <c r="AA1306" s="202" t="s">
        <v>6126</v>
      </c>
    </row>
    <row r="1307" spans="1:27" x14ac:dyDescent="0.3">
      <c r="A1307" s="278">
        <v>40708110</v>
      </c>
      <c r="B1307" s="279" t="s">
        <v>2337</v>
      </c>
      <c r="C1307" s="289">
        <v>148.608</v>
      </c>
      <c r="D1307" s="94" t="s">
        <v>18</v>
      </c>
      <c r="E1307" s="94">
        <v>13.608000000000001</v>
      </c>
      <c r="F1307" s="95"/>
      <c r="G1307" s="95"/>
      <c r="H1307" s="95"/>
      <c r="I1307" s="96">
        <v>0.56999999999999995</v>
      </c>
      <c r="J1307" s="95">
        <v>31080030</v>
      </c>
      <c r="K1307" s="89" t="s">
        <v>2338</v>
      </c>
      <c r="L1307" s="95">
        <v>600</v>
      </c>
      <c r="M1307" s="95">
        <v>0</v>
      </c>
      <c r="N1307" s="289">
        <v>148.608</v>
      </c>
      <c r="O1307" s="95">
        <v>100</v>
      </c>
      <c r="P1307" s="288">
        <v>24.768000000000001</v>
      </c>
      <c r="Q1307" s="95">
        <v>500</v>
      </c>
      <c r="R1307" s="288">
        <v>123.84</v>
      </c>
      <c r="S1307" s="96">
        <v>0.56999999999999995</v>
      </c>
      <c r="T1307" s="95"/>
      <c r="U1307" s="181"/>
      <c r="V1307" s="201" t="s">
        <v>75</v>
      </c>
      <c r="W1307" s="130"/>
      <c r="X1307" s="93" t="s">
        <v>200</v>
      </c>
      <c r="Y1307" s="168" t="s">
        <v>6124</v>
      </c>
      <c r="Z1307" s="168" t="s">
        <v>6125</v>
      </c>
      <c r="AA1307" s="202" t="s">
        <v>6126</v>
      </c>
    </row>
    <row r="1308" spans="1:27" ht="24" x14ac:dyDescent="0.3">
      <c r="A1308" s="91">
        <v>40708128</v>
      </c>
      <c r="B1308" s="93" t="s">
        <v>2339</v>
      </c>
      <c r="C1308" s="289">
        <v>1332</v>
      </c>
      <c r="D1308" s="94" t="s">
        <v>37</v>
      </c>
      <c r="E1308" s="94">
        <v>127.4</v>
      </c>
      <c r="F1308" s="95"/>
      <c r="G1308" s="95"/>
      <c r="H1308" s="95"/>
      <c r="I1308" s="96">
        <v>2.5</v>
      </c>
      <c r="J1308" s="95">
        <v>40708128</v>
      </c>
      <c r="K1308" s="89" t="s">
        <v>2340</v>
      </c>
      <c r="L1308" s="95">
        <f>N1308/0.24</f>
        <v>5550</v>
      </c>
      <c r="M1308" s="95">
        <v>0</v>
      </c>
      <c r="N1308" s="289">
        <v>1332</v>
      </c>
      <c r="O1308" s="95">
        <v>667</v>
      </c>
      <c r="P1308" s="289">
        <v>160.08000000000001</v>
      </c>
      <c r="Q1308" s="95">
        <v>4883</v>
      </c>
      <c r="R1308" s="289">
        <v>1171.92</v>
      </c>
      <c r="S1308" s="96">
        <v>2.5</v>
      </c>
      <c r="T1308" s="95"/>
      <c r="U1308" s="181"/>
      <c r="V1308" s="201" t="s">
        <v>75</v>
      </c>
      <c r="W1308" s="130"/>
      <c r="X1308" s="93" t="s">
        <v>83</v>
      </c>
      <c r="Y1308" s="168" t="s">
        <v>6124</v>
      </c>
      <c r="Z1308" s="168" t="s">
        <v>6125</v>
      </c>
      <c r="AA1308" s="202" t="s">
        <v>6126</v>
      </c>
    </row>
    <row r="1309" spans="1:27" x14ac:dyDescent="0.3">
      <c r="A1309" s="91">
        <v>40709019</v>
      </c>
      <c r="B1309" s="93" t="s">
        <v>2341</v>
      </c>
      <c r="C1309" s="289">
        <v>133.74719999999999</v>
      </c>
      <c r="D1309" s="94" t="s">
        <v>15</v>
      </c>
      <c r="E1309" s="94">
        <v>4.79</v>
      </c>
      <c r="F1309" s="95"/>
      <c r="G1309" s="95"/>
      <c r="H1309" s="95"/>
      <c r="I1309" s="96">
        <v>0.56999999999999995</v>
      </c>
      <c r="J1309" s="95">
        <v>31090010</v>
      </c>
      <c r="K1309" s="89" t="s">
        <v>2342</v>
      </c>
      <c r="L1309" s="95">
        <v>540</v>
      </c>
      <c r="M1309" s="95">
        <v>0</v>
      </c>
      <c r="N1309" s="289">
        <v>133.74719999999999</v>
      </c>
      <c r="O1309" s="95">
        <v>100</v>
      </c>
      <c r="P1309" s="288">
        <v>24.768000000000001</v>
      </c>
      <c r="Q1309" s="95">
        <v>440</v>
      </c>
      <c r="R1309" s="288">
        <v>108.97919999999999</v>
      </c>
      <c r="S1309" s="96">
        <v>0.56999999999999995</v>
      </c>
      <c r="T1309" s="95"/>
      <c r="U1309" s="181"/>
      <c r="V1309" s="201" t="s">
        <v>75</v>
      </c>
      <c r="W1309" s="130"/>
      <c r="X1309" s="93" t="s">
        <v>200</v>
      </c>
      <c r="Y1309" s="168" t="s">
        <v>6124</v>
      </c>
      <c r="Z1309" s="168" t="s">
        <v>6125</v>
      </c>
      <c r="AA1309" s="202" t="s">
        <v>6126</v>
      </c>
    </row>
    <row r="1310" spans="1:27" x14ac:dyDescent="0.3">
      <c r="A1310" s="95">
        <v>40709027</v>
      </c>
      <c r="B1310" s="89" t="s">
        <v>2343</v>
      </c>
      <c r="C1310" s="289">
        <v>84.211199999999991</v>
      </c>
      <c r="D1310" s="94" t="s">
        <v>21</v>
      </c>
      <c r="E1310" s="94">
        <v>10.66</v>
      </c>
      <c r="F1310" s="95"/>
      <c r="G1310" s="95"/>
      <c r="H1310" s="95"/>
      <c r="I1310" s="96">
        <v>0.56999999999999995</v>
      </c>
      <c r="J1310" s="95">
        <v>31090028</v>
      </c>
      <c r="K1310" s="89" t="s">
        <v>2344</v>
      </c>
      <c r="L1310" s="95">
        <v>340</v>
      </c>
      <c r="M1310" s="95">
        <v>0</v>
      </c>
      <c r="N1310" s="289">
        <v>84.211199999999991</v>
      </c>
      <c r="O1310" s="95">
        <v>100</v>
      </c>
      <c r="P1310" s="288">
        <v>24.768000000000001</v>
      </c>
      <c r="Q1310" s="95">
        <v>240</v>
      </c>
      <c r="R1310" s="288">
        <v>59.443199999999997</v>
      </c>
      <c r="S1310" s="96">
        <v>0.56999999999999995</v>
      </c>
      <c r="T1310" s="95"/>
      <c r="U1310" s="181"/>
      <c r="V1310" s="201" t="s">
        <v>75</v>
      </c>
      <c r="W1310" s="130"/>
      <c r="X1310" s="93" t="s">
        <v>200</v>
      </c>
      <c r="Y1310" s="168" t="s">
        <v>6124</v>
      </c>
      <c r="Z1310" s="168" t="s">
        <v>6125</v>
      </c>
      <c r="AA1310" s="202" t="s">
        <v>6126</v>
      </c>
    </row>
    <row r="1311" spans="1:27" x14ac:dyDescent="0.3">
      <c r="A1311" s="278">
        <v>40709035</v>
      </c>
      <c r="B1311" s="279" t="s">
        <v>2345</v>
      </c>
      <c r="C1311" s="289">
        <v>99.072000000000003</v>
      </c>
      <c r="D1311" s="94" t="s">
        <v>21</v>
      </c>
      <c r="E1311" s="94">
        <v>8.8529999999999998</v>
      </c>
      <c r="F1311" s="95"/>
      <c r="G1311" s="95"/>
      <c r="H1311" s="95"/>
      <c r="I1311" s="96">
        <v>0.56999999999999995</v>
      </c>
      <c r="J1311" s="95">
        <v>31090036</v>
      </c>
      <c r="K1311" s="89" t="s">
        <v>2346</v>
      </c>
      <c r="L1311" s="95">
        <v>400</v>
      </c>
      <c r="M1311" s="95">
        <v>0</v>
      </c>
      <c r="N1311" s="289">
        <v>99.072000000000003</v>
      </c>
      <c r="O1311" s="95">
        <v>100</v>
      </c>
      <c r="P1311" s="288">
        <v>24.768000000000001</v>
      </c>
      <c r="Q1311" s="95">
        <v>300</v>
      </c>
      <c r="R1311" s="288">
        <v>74.304000000000002</v>
      </c>
      <c r="S1311" s="96">
        <v>0.56999999999999995</v>
      </c>
      <c r="T1311" s="95"/>
      <c r="U1311" s="181"/>
      <c r="V1311" s="201" t="s">
        <v>75</v>
      </c>
      <c r="W1311" s="130"/>
      <c r="X1311" s="93" t="s">
        <v>200</v>
      </c>
      <c r="Y1311" s="168" t="s">
        <v>6124</v>
      </c>
      <c r="Z1311" s="168" t="s">
        <v>6125</v>
      </c>
      <c r="AA1311" s="202" t="s">
        <v>6126</v>
      </c>
    </row>
    <row r="1312" spans="1:27" x14ac:dyDescent="0.3">
      <c r="A1312" s="91">
        <v>40710025</v>
      </c>
      <c r="B1312" s="93" t="s">
        <v>2347</v>
      </c>
      <c r="C1312" s="289">
        <v>155.04767999999999</v>
      </c>
      <c r="D1312" s="94" t="s">
        <v>34</v>
      </c>
      <c r="E1312" s="94">
        <v>16.085999999999999</v>
      </c>
      <c r="F1312" s="95"/>
      <c r="G1312" s="95"/>
      <c r="H1312" s="95"/>
      <c r="I1312" s="96"/>
      <c r="J1312" s="95">
        <v>31100066</v>
      </c>
      <c r="K1312" s="89" t="s">
        <v>2348</v>
      </c>
      <c r="L1312" s="95">
        <v>626</v>
      </c>
      <c r="M1312" s="95">
        <v>0</v>
      </c>
      <c r="N1312" s="289">
        <v>155.04767999999999</v>
      </c>
      <c r="O1312" s="95">
        <v>208</v>
      </c>
      <c r="P1312" s="288">
        <v>51.517440000000001</v>
      </c>
      <c r="Q1312" s="95">
        <v>418</v>
      </c>
      <c r="R1312" s="288">
        <v>103.53023999999999</v>
      </c>
      <c r="S1312" s="96"/>
      <c r="T1312" s="95"/>
      <c r="U1312" s="181"/>
      <c r="V1312" s="201" t="s">
        <v>75</v>
      </c>
      <c r="W1312" s="130"/>
      <c r="X1312" s="93" t="s">
        <v>200</v>
      </c>
      <c r="Y1312" s="168" t="s">
        <v>6124</v>
      </c>
      <c r="Z1312" s="168" t="s">
        <v>6125</v>
      </c>
      <c r="AA1312" s="202" t="s">
        <v>6126</v>
      </c>
    </row>
    <row r="1313" spans="1:27" x14ac:dyDescent="0.3">
      <c r="A1313" s="91">
        <v>40710033</v>
      </c>
      <c r="B1313" s="93" t="s">
        <v>2349</v>
      </c>
      <c r="C1313" s="289">
        <v>66.873599999999996</v>
      </c>
      <c r="D1313" s="94" t="s">
        <v>26</v>
      </c>
      <c r="E1313" s="94">
        <v>2.173</v>
      </c>
      <c r="F1313" s="95"/>
      <c r="G1313" s="95"/>
      <c r="H1313" s="95"/>
      <c r="I1313" s="96"/>
      <c r="J1313" s="95">
        <v>31100040</v>
      </c>
      <c r="K1313" s="89" t="s">
        <v>2349</v>
      </c>
      <c r="L1313" s="95">
        <v>270</v>
      </c>
      <c r="M1313" s="95">
        <v>0</v>
      </c>
      <c r="N1313" s="289">
        <v>66.873599999999996</v>
      </c>
      <c r="O1313" s="95">
        <v>100</v>
      </c>
      <c r="P1313" s="288">
        <v>24.768000000000001</v>
      </c>
      <c r="Q1313" s="95">
        <v>170</v>
      </c>
      <c r="R1313" s="288">
        <v>42.105599999999995</v>
      </c>
      <c r="S1313" s="96"/>
      <c r="T1313" s="95"/>
      <c r="U1313" s="181"/>
      <c r="V1313" s="201" t="s">
        <v>75</v>
      </c>
      <c r="W1313" s="130"/>
      <c r="X1313" s="93" t="s">
        <v>200</v>
      </c>
      <c r="Y1313" s="168" t="s">
        <v>6124</v>
      </c>
      <c r="Z1313" s="168" t="s">
        <v>6125</v>
      </c>
      <c r="AA1313" s="202" t="s">
        <v>6126</v>
      </c>
    </row>
    <row r="1314" spans="1:27" x14ac:dyDescent="0.3">
      <c r="A1314" s="95">
        <v>40710041</v>
      </c>
      <c r="B1314" s="89" t="s">
        <v>2350</v>
      </c>
      <c r="C1314" s="289">
        <v>185.76</v>
      </c>
      <c r="D1314" s="94" t="s">
        <v>34</v>
      </c>
      <c r="E1314" s="94">
        <v>21.739000000000001</v>
      </c>
      <c r="F1314" s="95"/>
      <c r="G1314" s="95"/>
      <c r="H1314" s="95"/>
      <c r="I1314" s="96"/>
      <c r="J1314" s="95">
        <v>31100031</v>
      </c>
      <c r="K1314" s="89" t="s">
        <v>2351</v>
      </c>
      <c r="L1314" s="95">
        <v>750</v>
      </c>
      <c r="M1314" s="95">
        <v>0</v>
      </c>
      <c r="N1314" s="289">
        <v>185.76</v>
      </c>
      <c r="O1314" s="95">
        <v>250</v>
      </c>
      <c r="P1314" s="288">
        <v>61.92</v>
      </c>
      <c r="Q1314" s="95">
        <v>500</v>
      </c>
      <c r="R1314" s="288">
        <v>123.84</v>
      </c>
      <c r="S1314" s="96"/>
      <c r="T1314" s="95"/>
      <c r="U1314" s="181"/>
      <c r="V1314" s="201" t="s">
        <v>75</v>
      </c>
      <c r="W1314" s="130"/>
      <c r="X1314" s="93" t="s">
        <v>2352</v>
      </c>
      <c r="Y1314" s="168" t="s">
        <v>6124</v>
      </c>
      <c r="Z1314" s="168" t="s">
        <v>6125</v>
      </c>
      <c r="AA1314" s="202" t="s">
        <v>6126</v>
      </c>
    </row>
    <row r="1315" spans="1:27" ht="24" x14ac:dyDescent="0.3">
      <c r="A1315" s="278">
        <v>40710050</v>
      </c>
      <c r="B1315" s="279" t="s">
        <v>2353</v>
      </c>
      <c r="C1315" s="289">
        <v>49.536000000000001</v>
      </c>
      <c r="D1315" s="94" t="s">
        <v>26</v>
      </c>
      <c r="E1315" s="94">
        <v>3.9129999999999998</v>
      </c>
      <c r="F1315" s="95"/>
      <c r="G1315" s="95"/>
      <c r="H1315" s="95"/>
      <c r="I1315" s="96"/>
      <c r="J1315" s="95">
        <v>31100015</v>
      </c>
      <c r="K1315" s="89" t="s">
        <v>2354</v>
      </c>
      <c r="L1315" s="95">
        <v>200</v>
      </c>
      <c r="M1315" s="95">
        <v>0</v>
      </c>
      <c r="N1315" s="289">
        <v>49.536000000000001</v>
      </c>
      <c r="O1315" s="95">
        <v>150</v>
      </c>
      <c r="P1315" s="288">
        <v>37.152000000000001</v>
      </c>
      <c r="Q1315" s="95">
        <v>50</v>
      </c>
      <c r="R1315" s="288">
        <v>12.384</v>
      </c>
      <c r="S1315" s="96"/>
      <c r="T1315" s="95"/>
      <c r="U1315" s="181"/>
      <c r="V1315" s="201" t="s">
        <v>75</v>
      </c>
      <c r="W1315" s="130"/>
      <c r="X1315" s="93" t="s">
        <v>200</v>
      </c>
      <c r="Y1315" s="168" t="s">
        <v>6124</v>
      </c>
      <c r="Z1315" s="168" t="s">
        <v>6125</v>
      </c>
      <c r="AA1315" s="202" t="s">
        <v>6126</v>
      </c>
    </row>
    <row r="1316" spans="1:27" ht="24" x14ac:dyDescent="0.3">
      <c r="A1316" s="91">
        <v>40710068</v>
      </c>
      <c r="B1316" s="93" t="s">
        <v>2355</v>
      </c>
      <c r="C1316" s="289">
        <v>49.536000000000001</v>
      </c>
      <c r="D1316" s="94" t="s">
        <v>26</v>
      </c>
      <c r="E1316" s="94">
        <v>3.9129999999999998</v>
      </c>
      <c r="F1316" s="95"/>
      <c r="G1316" s="95"/>
      <c r="H1316" s="95"/>
      <c r="I1316" s="96"/>
      <c r="J1316" s="95">
        <v>31100023</v>
      </c>
      <c r="K1316" s="89" t="s">
        <v>2356</v>
      </c>
      <c r="L1316" s="95">
        <v>200</v>
      </c>
      <c r="M1316" s="95">
        <v>0</v>
      </c>
      <c r="N1316" s="289">
        <v>49.536000000000001</v>
      </c>
      <c r="O1316" s="95">
        <v>150</v>
      </c>
      <c r="P1316" s="288">
        <v>37.152000000000001</v>
      </c>
      <c r="Q1316" s="95">
        <v>50</v>
      </c>
      <c r="R1316" s="288">
        <v>12.384</v>
      </c>
      <c r="S1316" s="96"/>
      <c r="T1316" s="95"/>
      <c r="U1316" s="181"/>
      <c r="V1316" s="201" t="s">
        <v>75</v>
      </c>
      <c r="W1316" s="130"/>
      <c r="X1316" s="93" t="s">
        <v>200</v>
      </c>
      <c r="Y1316" s="168" t="s">
        <v>6124</v>
      </c>
      <c r="Z1316" s="168" t="s">
        <v>6125</v>
      </c>
      <c r="AA1316" s="202" t="s">
        <v>6126</v>
      </c>
    </row>
    <row r="1317" spans="1:27" x14ac:dyDescent="0.3">
      <c r="A1317" s="91">
        <v>40710076</v>
      </c>
      <c r="B1317" s="93" t="s">
        <v>2357</v>
      </c>
      <c r="C1317" s="289">
        <v>185.76</v>
      </c>
      <c r="D1317" s="94" t="s">
        <v>26</v>
      </c>
      <c r="E1317" s="94">
        <v>9.4339999999999993</v>
      </c>
      <c r="F1317" s="95"/>
      <c r="G1317" s="95"/>
      <c r="H1317" s="95"/>
      <c r="I1317" s="96"/>
      <c r="J1317" s="95">
        <v>31100058</v>
      </c>
      <c r="K1317" s="89" t="s">
        <v>2358</v>
      </c>
      <c r="L1317" s="95">
        <v>750</v>
      </c>
      <c r="M1317" s="95">
        <v>0</v>
      </c>
      <c r="N1317" s="289">
        <v>185.76</v>
      </c>
      <c r="O1317" s="95">
        <v>250</v>
      </c>
      <c r="P1317" s="288">
        <v>61.92</v>
      </c>
      <c r="Q1317" s="95">
        <v>500</v>
      </c>
      <c r="R1317" s="288">
        <v>123.84</v>
      </c>
      <c r="S1317" s="96"/>
      <c r="T1317" s="95"/>
      <c r="U1317" s="181"/>
      <c r="V1317" s="201" t="s">
        <v>75</v>
      </c>
      <c r="W1317" s="130"/>
      <c r="X1317" s="93" t="s">
        <v>200</v>
      </c>
      <c r="Y1317" s="168" t="s">
        <v>6124</v>
      </c>
      <c r="Z1317" s="168" t="s">
        <v>6125</v>
      </c>
      <c r="AA1317" s="202" t="s">
        <v>6126</v>
      </c>
    </row>
    <row r="1318" spans="1:27" x14ac:dyDescent="0.3">
      <c r="A1318" s="95">
        <v>40710084</v>
      </c>
      <c r="B1318" s="89" t="s">
        <v>2359</v>
      </c>
      <c r="C1318" s="289">
        <v>157.19999999999999</v>
      </c>
      <c r="D1318" s="94" t="s">
        <v>26</v>
      </c>
      <c r="E1318" s="94">
        <v>9.4339999999999993</v>
      </c>
      <c r="F1318" s="95"/>
      <c r="G1318" s="95"/>
      <c r="H1318" s="95"/>
      <c r="I1318" s="96"/>
      <c r="J1318" s="95">
        <v>40710084</v>
      </c>
      <c r="K1318" s="89" t="s">
        <v>2359</v>
      </c>
      <c r="L1318" s="95">
        <v>655</v>
      </c>
      <c r="M1318" s="95">
        <v>0</v>
      </c>
      <c r="N1318" s="289">
        <v>157.19999999999999</v>
      </c>
      <c r="O1318" s="95">
        <v>293</v>
      </c>
      <c r="P1318" s="289">
        <v>70.319999999999993</v>
      </c>
      <c r="Q1318" s="95">
        <v>362</v>
      </c>
      <c r="R1318" s="289">
        <v>86.88</v>
      </c>
      <c r="S1318" s="96"/>
      <c r="T1318" s="95"/>
      <c r="U1318" s="181"/>
      <c r="V1318" s="201" t="s">
        <v>75</v>
      </c>
      <c r="W1318" s="130"/>
      <c r="X1318" s="93" t="s">
        <v>200</v>
      </c>
      <c r="Y1318" s="168" t="s">
        <v>6124</v>
      </c>
      <c r="Z1318" s="168" t="s">
        <v>6125</v>
      </c>
      <c r="AA1318" s="202" t="s">
        <v>6126</v>
      </c>
    </row>
    <row r="1319" spans="1:27" x14ac:dyDescent="0.3">
      <c r="A1319" s="278">
        <v>40710092</v>
      </c>
      <c r="B1319" s="279" t="s">
        <v>2360</v>
      </c>
      <c r="C1319" s="289">
        <v>276</v>
      </c>
      <c r="D1319" s="94" t="s">
        <v>34</v>
      </c>
      <c r="E1319" s="94">
        <v>16.079999999999998</v>
      </c>
      <c r="F1319" s="95"/>
      <c r="G1319" s="95"/>
      <c r="H1319" s="95"/>
      <c r="I1319" s="96"/>
      <c r="J1319" s="95">
        <v>40710092</v>
      </c>
      <c r="K1319" s="89" t="s">
        <v>2360</v>
      </c>
      <c r="L1319" s="95">
        <f>N1319/0.24</f>
        <v>1150</v>
      </c>
      <c r="M1319" s="95">
        <v>0</v>
      </c>
      <c r="N1319" s="289">
        <v>276</v>
      </c>
      <c r="O1319" s="95">
        <v>533</v>
      </c>
      <c r="P1319" s="289">
        <v>127.92</v>
      </c>
      <c r="Q1319" s="95">
        <v>617</v>
      </c>
      <c r="R1319" s="289">
        <v>148.08000000000001</v>
      </c>
      <c r="S1319" s="96"/>
      <c r="T1319" s="95"/>
      <c r="U1319" s="181"/>
      <c r="V1319" s="201" t="s">
        <v>75</v>
      </c>
      <c r="W1319" s="130"/>
      <c r="X1319" s="93" t="s">
        <v>200</v>
      </c>
      <c r="Y1319" s="168" t="s">
        <v>6124</v>
      </c>
      <c r="Z1319" s="168" t="s">
        <v>6125</v>
      </c>
      <c r="AA1319" s="202" t="s">
        <v>6126</v>
      </c>
    </row>
    <row r="1320" spans="1:27" x14ac:dyDescent="0.3">
      <c r="A1320" s="91">
        <v>40711021</v>
      </c>
      <c r="B1320" s="93" t="s">
        <v>2361</v>
      </c>
      <c r="C1320" s="289">
        <v>255.1104</v>
      </c>
      <c r="D1320" s="94" t="s">
        <v>11</v>
      </c>
      <c r="E1320" s="94">
        <v>21.913</v>
      </c>
      <c r="F1320" s="95"/>
      <c r="G1320" s="95"/>
      <c r="H1320" s="95"/>
      <c r="I1320" s="96">
        <v>0.95</v>
      </c>
      <c r="J1320" s="95">
        <v>31110037</v>
      </c>
      <c r="K1320" s="89" t="s">
        <v>2361</v>
      </c>
      <c r="L1320" s="95">
        <v>1030</v>
      </c>
      <c r="M1320" s="95">
        <v>0</v>
      </c>
      <c r="N1320" s="289">
        <v>255.1104</v>
      </c>
      <c r="O1320" s="95">
        <v>150</v>
      </c>
      <c r="P1320" s="288">
        <v>37.152000000000001</v>
      </c>
      <c r="Q1320" s="95">
        <v>880</v>
      </c>
      <c r="R1320" s="288">
        <v>217.95839999999998</v>
      </c>
      <c r="S1320" s="96">
        <v>0.95</v>
      </c>
      <c r="T1320" s="95"/>
      <c r="U1320" s="181"/>
      <c r="V1320" s="201" t="s">
        <v>75</v>
      </c>
      <c r="W1320" s="130"/>
      <c r="X1320" s="93" t="s">
        <v>200</v>
      </c>
      <c r="Y1320" s="168" t="s">
        <v>6124</v>
      </c>
      <c r="Z1320" s="168" t="s">
        <v>6125</v>
      </c>
      <c r="AA1320" s="202" t="s">
        <v>6126</v>
      </c>
    </row>
    <row r="1321" spans="1:27" x14ac:dyDescent="0.3">
      <c r="A1321" s="91">
        <v>40801012</v>
      </c>
      <c r="B1321" s="93" t="s">
        <v>2362</v>
      </c>
      <c r="C1321" s="289">
        <v>21.036466000000001</v>
      </c>
      <c r="D1321" s="94" t="s">
        <v>9</v>
      </c>
      <c r="E1321" s="94">
        <v>1.31</v>
      </c>
      <c r="F1321" s="95">
        <v>2</v>
      </c>
      <c r="G1321" s="95"/>
      <c r="H1321" s="95"/>
      <c r="I1321" s="96">
        <v>0.14399999999999999</v>
      </c>
      <c r="J1321" s="95">
        <v>32010010</v>
      </c>
      <c r="K1321" s="89" t="s">
        <v>2363</v>
      </c>
      <c r="L1321" s="95">
        <v>70</v>
      </c>
      <c r="M1321" s="95">
        <v>2</v>
      </c>
      <c r="N1321" s="289">
        <v>21.036466000000001</v>
      </c>
      <c r="O1321" s="95">
        <v>36</v>
      </c>
      <c r="P1321" s="288">
        <v>12.00661</v>
      </c>
      <c r="Q1321" s="95">
        <v>34</v>
      </c>
      <c r="R1321" s="288">
        <v>9.0298560000000005</v>
      </c>
      <c r="S1321" s="96">
        <v>0.14399999999999999</v>
      </c>
      <c r="T1321" s="95"/>
      <c r="U1321" s="181"/>
      <c r="V1321" s="201" t="s">
        <v>4787</v>
      </c>
      <c r="W1321" s="130">
        <v>1</v>
      </c>
      <c r="X1321" s="93"/>
      <c r="Y1321" s="168" t="s">
        <v>4789</v>
      </c>
      <c r="Z1321" s="168" t="s">
        <v>4854</v>
      </c>
      <c r="AA1321" s="202" t="s">
        <v>4789</v>
      </c>
    </row>
    <row r="1322" spans="1:27" x14ac:dyDescent="0.3">
      <c r="A1322" s="95">
        <v>40801020</v>
      </c>
      <c r="B1322" s="89" t="s">
        <v>2364</v>
      </c>
      <c r="C1322" s="289">
        <v>21.302050000000001</v>
      </c>
      <c r="D1322" s="94" t="s">
        <v>9</v>
      </c>
      <c r="E1322" s="94">
        <v>1.47</v>
      </c>
      <c r="F1322" s="95">
        <v>3</v>
      </c>
      <c r="G1322" s="95"/>
      <c r="H1322" s="95"/>
      <c r="I1322" s="96">
        <v>0.216</v>
      </c>
      <c r="J1322" s="95">
        <v>32010028</v>
      </c>
      <c r="K1322" s="89" t="s">
        <v>2365</v>
      </c>
      <c r="L1322" s="95">
        <v>71</v>
      </c>
      <c r="M1322" s="95">
        <v>3</v>
      </c>
      <c r="N1322" s="289">
        <v>21.302050000000001</v>
      </c>
      <c r="O1322" s="95">
        <v>36</v>
      </c>
      <c r="P1322" s="288">
        <v>12.00661</v>
      </c>
      <c r="Q1322" s="95">
        <v>35</v>
      </c>
      <c r="R1322" s="288">
        <v>9.295440000000001</v>
      </c>
      <c r="S1322" s="96">
        <v>0.216</v>
      </c>
      <c r="T1322" s="95"/>
      <c r="U1322" s="181"/>
      <c r="V1322" s="201" t="s">
        <v>4787</v>
      </c>
      <c r="W1322" s="130">
        <v>1</v>
      </c>
      <c r="X1322" s="93"/>
      <c r="Y1322" s="168" t="s">
        <v>4789</v>
      </c>
      <c r="Z1322" s="168" t="s">
        <v>4854</v>
      </c>
      <c r="AA1322" s="202" t="s">
        <v>4789</v>
      </c>
    </row>
    <row r="1323" spans="1:27" x14ac:dyDescent="0.3">
      <c r="A1323" s="278">
        <v>40801039</v>
      </c>
      <c r="B1323" s="279" t="s">
        <v>2366</v>
      </c>
      <c r="C1323" s="289">
        <v>22.508244000000001</v>
      </c>
      <c r="D1323" s="94" t="s">
        <v>12</v>
      </c>
      <c r="E1323" s="94">
        <v>1.58</v>
      </c>
      <c r="F1323" s="95">
        <v>4</v>
      </c>
      <c r="G1323" s="95"/>
      <c r="H1323" s="95"/>
      <c r="I1323" s="96">
        <v>0.28799999999999998</v>
      </c>
      <c r="J1323" s="95">
        <v>32010036</v>
      </c>
      <c r="K1323" s="89" t="s">
        <v>2367</v>
      </c>
      <c r="L1323" s="95">
        <v>75</v>
      </c>
      <c r="M1323" s="95">
        <v>4</v>
      </c>
      <c r="N1323" s="289">
        <v>22.508244000000001</v>
      </c>
      <c r="O1323" s="95">
        <v>38</v>
      </c>
      <c r="P1323" s="288">
        <v>12.681636000000001</v>
      </c>
      <c r="Q1323" s="95">
        <v>37</v>
      </c>
      <c r="R1323" s="288">
        <v>9.8266079999999985</v>
      </c>
      <c r="S1323" s="96">
        <v>0.28799999999999998</v>
      </c>
      <c r="T1323" s="95"/>
      <c r="U1323" s="181"/>
      <c r="V1323" s="201" t="s">
        <v>4787</v>
      </c>
      <c r="W1323" s="130">
        <v>1</v>
      </c>
      <c r="X1323" s="93"/>
      <c r="Y1323" s="168" t="s">
        <v>4789</v>
      </c>
      <c r="Z1323" s="168" t="s">
        <v>4854</v>
      </c>
      <c r="AA1323" s="202" t="s">
        <v>4789</v>
      </c>
    </row>
    <row r="1324" spans="1:27" x14ac:dyDescent="0.3">
      <c r="A1324" s="91">
        <v>40801047</v>
      </c>
      <c r="B1324" s="93" t="s">
        <v>2368</v>
      </c>
      <c r="C1324" s="289">
        <v>29.966728</v>
      </c>
      <c r="D1324" s="94" t="s">
        <v>12</v>
      </c>
      <c r="E1324" s="94">
        <v>1.79</v>
      </c>
      <c r="F1324" s="95">
        <v>8</v>
      </c>
      <c r="G1324" s="95"/>
      <c r="H1324" s="95"/>
      <c r="I1324" s="96">
        <v>0.25919999999999999</v>
      </c>
      <c r="J1324" s="95">
        <v>32010044</v>
      </c>
      <c r="K1324" s="89" t="s">
        <v>2369</v>
      </c>
      <c r="L1324" s="95">
        <v>99</v>
      </c>
      <c r="M1324" s="95">
        <v>8</v>
      </c>
      <c r="N1324" s="289">
        <v>29.966728</v>
      </c>
      <c r="O1324" s="95">
        <v>54</v>
      </c>
      <c r="P1324" s="288">
        <v>18.015448000000003</v>
      </c>
      <c r="Q1324" s="95">
        <v>45</v>
      </c>
      <c r="R1324" s="288">
        <v>11.951280000000001</v>
      </c>
      <c r="S1324" s="96">
        <v>0.25919999999999999</v>
      </c>
      <c r="T1324" s="95"/>
      <c r="U1324" s="181"/>
      <c r="V1324" s="201" t="s">
        <v>4787</v>
      </c>
      <c r="W1324" s="130">
        <v>3</v>
      </c>
      <c r="X1324" s="93"/>
      <c r="Y1324" s="168" t="s">
        <v>4789</v>
      </c>
      <c r="Z1324" s="168" t="s">
        <v>4854</v>
      </c>
      <c r="AA1324" s="202" t="s">
        <v>4789</v>
      </c>
    </row>
    <row r="1325" spans="1:27" x14ac:dyDescent="0.3">
      <c r="A1325" s="91">
        <v>40801055</v>
      </c>
      <c r="B1325" s="93" t="s">
        <v>2370</v>
      </c>
      <c r="C1325" s="289">
        <v>22.508244000000001</v>
      </c>
      <c r="D1325" s="94" t="s">
        <v>9</v>
      </c>
      <c r="E1325" s="94">
        <v>1.58</v>
      </c>
      <c r="F1325" s="95">
        <v>4</v>
      </c>
      <c r="G1325" s="95"/>
      <c r="H1325" s="95"/>
      <c r="I1325" s="96">
        <v>0.17280000000000001</v>
      </c>
      <c r="J1325" s="95">
        <v>32010060</v>
      </c>
      <c r="K1325" s="89" t="s">
        <v>2371</v>
      </c>
      <c r="L1325" s="95">
        <v>75</v>
      </c>
      <c r="M1325" s="95">
        <v>4</v>
      </c>
      <c r="N1325" s="289">
        <v>22.508244000000001</v>
      </c>
      <c r="O1325" s="95">
        <v>38</v>
      </c>
      <c r="P1325" s="288">
        <v>12.681636000000001</v>
      </c>
      <c r="Q1325" s="95">
        <v>37</v>
      </c>
      <c r="R1325" s="288">
        <v>9.8266079999999985</v>
      </c>
      <c r="S1325" s="96">
        <v>0.17280000000000001</v>
      </c>
      <c r="T1325" s="95"/>
      <c r="U1325" s="181"/>
      <c r="V1325" s="201" t="s">
        <v>4787</v>
      </c>
      <c r="W1325" s="130">
        <v>3</v>
      </c>
      <c r="X1325" s="93"/>
      <c r="Y1325" s="168" t="s">
        <v>4789</v>
      </c>
      <c r="Z1325" s="168" t="s">
        <v>4854</v>
      </c>
      <c r="AA1325" s="202" t="s">
        <v>4789</v>
      </c>
    </row>
    <row r="1326" spans="1:27" x14ac:dyDescent="0.3">
      <c r="A1326" s="95">
        <v>40801063</v>
      </c>
      <c r="B1326" s="89" t="s">
        <v>2372</v>
      </c>
      <c r="C1326" s="289">
        <v>21.302050000000001</v>
      </c>
      <c r="D1326" s="94" t="s">
        <v>9</v>
      </c>
      <c r="E1326" s="94">
        <v>1.47</v>
      </c>
      <c r="F1326" s="95">
        <v>3</v>
      </c>
      <c r="G1326" s="95"/>
      <c r="H1326" s="95"/>
      <c r="I1326" s="96">
        <v>0.12959999999999999</v>
      </c>
      <c r="J1326" s="95">
        <v>32010079</v>
      </c>
      <c r="K1326" s="89" t="s">
        <v>2373</v>
      </c>
      <c r="L1326" s="95">
        <v>71</v>
      </c>
      <c r="M1326" s="95">
        <v>3</v>
      </c>
      <c r="N1326" s="289">
        <v>21.302050000000001</v>
      </c>
      <c r="O1326" s="95">
        <v>36</v>
      </c>
      <c r="P1326" s="288">
        <v>12.00661</v>
      </c>
      <c r="Q1326" s="95">
        <v>35</v>
      </c>
      <c r="R1326" s="288">
        <v>9.295440000000001</v>
      </c>
      <c r="S1326" s="96">
        <v>0.12959999999999999</v>
      </c>
      <c r="T1326" s="95"/>
      <c r="U1326" s="181"/>
      <c r="V1326" s="201" t="s">
        <v>4787</v>
      </c>
      <c r="W1326" s="130">
        <v>3</v>
      </c>
      <c r="X1326" s="93"/>
      <c r="Y1326" s="168" t="s">
        <v>4789</v>
      </c>
      <c r="Z1326" s="168" t="s">
        <v>4854</v>
      </c>
      <c r="AA1326" s="202" t="s">
        <v>4789</v>
      </c>
    </row>
    <row r="1327" spans="1:27" x14ac:dyDescent="0.3">
      <c r="A1327" s="278">
        <v>40801071</v>
      </c>
      <c r="B1327" s="279" t="s">
        <v>2374</v>
      </c>
      <c r="C1327" s="289">
        <v>21.302050000000001</v>
      </c>
      <c r="D1327" s="94" t="s">
        <v>9</v>
      </c>
      <c r="E1327" s="94">
        <v>1.34</v>
      </c>
      <c r="F1327" s="95">
        <v>3</v>
      </c>
      <c r="G1327" s="95"/>
      <c r="H1327" s="95"/>
      <c r="I1327" s="96">
        <v>0.12959999999999999</v>
      </c>
      <c r="J1327" s="95">
        <v>32010095</v>
      </c>
      <c r="K1327" s="89" t="s">
        <v>2375</v>
      </c>
      <c r="L1327" s="95">
        <v>71</v>
      </c>
      <c r="M1327" s="95">
        <v>3</v>
      </c>
      <c r="N1327" s="289">
        <v>21.302050000000001</v>
      </c>
      <c r="O1327" s="95">
        <v>36</v>
      </c>
      <c r="P1327" s="288">
        <v>12.00661</v>
      </c>
      <c r="Q1327" s="95">
        <v>35</v>
      </c>
      <c r="R1327" s="288">
        <v>9.295440000000001</v>
      </c>
      <c r="S1327" s="96">
        <v>0.12959999999999999</v>
      </c>
      <c r="T1327" s="95"/>
      <c r="U1327" s="181"/>
      <c r="V1327" s="201" t="s">
        <v>4787</v>
      </c>
      <c r="W1327" s="130">
        <v>3</v>
      </c>
      <c r="X1327" s="93"/>
      <c r="Y1327" s="168" t="s">
        <v>4789</v>
      </c>
      <c r="Z1327" s="168" t="s">
        <v>4854</v>
      </c>
      <c r="AA1327" s="202" t="s">
        <v>4789</v>
      </c>
    </row>
    <row r="1328" spans="1:27" x14ac:dyDescent="0.3">
      <c r="A1328" s="91">
        <v>40801080</v>
      </c>
      <c r="B1328" s="93" t="s">
        <v>2376</v>
      </c>
      <c r="C1328" s="289">
        <v>21.302050000000001</v>
      </c>
      <c r="D1328" s="94" t="s">
        <v>9</v>
      </c>
      <c r="E1328" s="94">
        <v>1.34</v>
      </c>
      <c r="F1328" s="95">
        <v>3</v>
      </c>
      <c r="G1328" s="95"/>
      <c r="H1328" s="95"/>
      <c r="I1328" s="96">
        <v>0.12959999999999999</v>
      </c>
      <c r="J1328" s="95">
        <v>32010109</v>
      </c>
      <c r="K1328" s="89" t="s">
        <v>2377</v>
      </c>
      <c r="L1328" s="95">
        <v>71</v>
      </c>
      <c r="M1328" s="95">
        <v>3</v>
      </c>
      <c r="N1328" s="289">
        <v>21.302050000000001</v>
      </c>
      <c r="O1328" s="95">
        <v>36</v>
      </c>
      <c r="P1328" s="288">
        <v>12.00661</v>
      </c>
      <c r="Q1328" s="95">
        <v>35</v>
      </c>
      <c r="R1328" s="288">
        <v>9.295440000000001</v>
      </c>
      <c r="S1328" s="96">
        <v>0.12959999999999999</v>
      </c>
      <c r="T1328" s="95"/>
      <c r="U1328" s="181"/>
      <c r="V1328" s="201" t="s">
        <v>4787</v>
      </c>
      <c r="W1328" s="130">
        <v>3</v>
      </c>
      <c r="X1328" s="93"/>
      <c r="Y1328" s="168" t="s">
        <v>4789</v>
      </c>
      <c r="Z1328" s="168" t="s">
        <v>4854</v>
      </c>
      <c r="AA1328" s="202" t="s">
        <v>4789</v>
      </c>
    </row>
    <row r="1329" spans="1:27" x14ac:dyDescent="0.3">
      <c r="A1329" s="91">
        <v>40801098</v>
      </c>
      <c r="B1329" s="93" t="s">
        <v>2378</v>
      </c>
      <c r="C1329" s="289">
        <v>22.508244000000001</v>
      </c>
      <c r="D1329" s="94" t="s">
        <v>9</v>
      </c>
      <c r="E1329" s="94">
        <v>1.58</v>
      </c>
      <c r="F1329" s="95">
        <v>4</v>
      </c>
      <c r="G1329" s="95"/>
      <c r="H1329" s="95"/>
      <c r="I1329" s="96">
        <v>0.17280000000000001</v>
      </c>
      <c r="J1329" s="95">
        <v>32010117</v>
      </c>
      <c r="K1329" s="89" t="s">
        <v>2379</v>
      </c>
      <c r="L1329" s="95">
        <v>75</v>
      </c>
      <c r="M1329" s="95">
        <v>4</v>
      </c>
      <c r="N1329" s="289">
        <v>22.508244000000001</v>
      </c>
      <c r="O1329" s="95">
        <v>38</v>
      </c>
      <c r="P1329" s="288">
        <v>12.681636000000001</v>
      </c>
      <c r="Q1329" s="95">
        <v>37</v>
      </c>
      <c r="R1329" s="288">
        <v>9.8266079999999985</v>
      </c>
      <c r="S1329" s="96">
        <v>0.17280000000000001</v>
      </c>
      <c r="T1329" s="95"/>
      <c r="U1329" s="181"/>
      <c r="V1329" s="201" t="s">
        <v>4787</v>
      </c>
      <c r="W1329" s="130">
        <v>3</v>
      </c>
      <c r="X1329" s="93"/>
      <c r="Y1329" s="168" t="s">
        <v>4789</v>
      </c>
      <c r="Z1329" s="168" t="s">
        <v>4854</v>
      </c>
      <c r="AA1329" s="202" t="s">
        <v>4789</v>
      </c>
    </row>
    <row r="1330" spans="1:27" ht="24" x14ac:dyDescent="0.3">
      <c r="A1330" s="95">
        <v>40801101</v>
      </c>
      <c r="B1330" s="89" t="s">
        <v>2380</v>
      </c>
      <c r="C1330" s="289">
        <v>21.302050000000001</v>
      </c>
      <c r="D1330" s="94" t="s">
        <v>9</v>
      </c>
      <c r="E1330" s="94">
        <v>1.47</v>
      </c>
      <c r="F1330" s="95">
        <v>3</v>
      </c>
      <c r="G1330" s="95"/>
      <c r="H1330" s="95"/>
      <c r="I1330" s="96">
        <v>0.12959999999999999</v>
      </c>
      <c r="J1330" s="95">
        <v>32010125</v>
      </c>
      <c r="K1330" s="89" t="s">
        <v>2381</v>
      </c>
      <c r="L1330" s="95">
        <v>71</v>
      </c>
      <c r="M1330" s="95">
        <v>3</v>
      </c>
      <c r="N1330" s="289">
        <v>21.302050000000001</v>
      </c>
      <c r="O1330" s="95">
        <v>36</v>
      </c>
      <c r="P1330" s="288">
        <v>12.00661</v>
      </c>
      <c r="Q1330" s="95">
        <v>35</v>
      </c>
      <c r="R1330" s="288">
        <v>9.295440000000001</v>
      </c>
      <c r="S1330" s="96">
        <v>0.12959999999999999</v>
      </c>
      <c r="T1330" s="95"/>
      <c r="U1330" s="181"/>
      <c r="V1330" s="201" t="s">
        <v>4787</v>
      </c>
      <c r="W1330" s="130">
        <v>3</v>
      </c>
      <c r="X1330" s="93"/>
      <c r="Y1330" s="168" t="s">
        <v>4789</v>
      </c>
      <c r="Z1330" s="168" t="s">
        <v>4854</v>
      </c>
      <c r="AA1330" s="202" t="s">
        <v>4789</v>
      </c>
    </row>
    <row r="1331" spans="1:27" x14ac:dyDescent="0.3">
      <c r="A1331" s="278">
        <v>40801110</v>
      </c>
      <c r="B1331" s="279" t="s">
        <v>2382</v>
      </c>
      <c r="C1331" s="289">
        <v>22.508244000000001</v>
      </c>
      <c r="D1331" s="94" t="s">
        <v>9</v>
      </c>
      <c r="E1331" s="94">
        <v>1.58</v>
      </c>
      <c r="F1331" s="95">
        <v>4</v>
      </c>
      <c r="G1331" s="95"/>
      <c r="H1331" s="95"/>
      <c r="I1331" s="96">
        <v>0.17280000000000001</v>
      </c>
      <c r="J1331" s="95">
        <v>32010133</v>
      </c>
      <c r="K1331" s="89" t="s">
        <v>2383</v>
      </c>
      <c r="L1331" s="95">
        <v>75</v>
      </c>
      <c r="M1331" s="95">
        <v>4</v>
      </c>
      <c r="N1331" s="289">
        <v>22.508244000000001</v>
      </c>
      <c r="O1331" s="95">
        <v>38</v>
      </c>
      <c r="P1331" s="288">
        <v>12.681636000000001</v>
      </c>
      <c r="Q1331" s="95">
        <v>37</v>
      </c>
      <c r="R1331" s="288">
        <v>9.8266080000000002</v>
      </c>
      <c r="S1331" s="96">
        <v>0.17280000000000001</v>
      </c>
      <c r="T1331" s="95"/>
      <c r="U1331" s="181"/>
      <c r="V1331" s="201" t="s">
        <v>4787</v>
      </c>
      <c r="W1331" s="130">
        <v>1</v>
      </c>
      <c r="X1331" s="93"/>
      <c r="Y1331" s="168" t="s">
        <v>4789</v>
      </c>
      <c r="Z1331" s="168" t="s">
        <v>4854</v>
      </c>
      <c r="AA1331" s="202" t="s">
        <v>4789</v>
      </c>
    </row>
    <row r="1332" spans="1:27" x14ac:dyDescent="0.3">
      <c r="A1332" s="91">
        <v>40801128</v>
      </c>
      <c r="B1332" s="93" t="s">
        <v>2384</v>
      </c>
      <c r="C1332" s="289">
        <v>20.505298000000003</v>
      </c>
      <c r="D1332" s="94" t="s">
        <v>9</v>
      </c>
      <c r="E1332" s="94">
        <v>1.22</v>
      </c>
      <c r="F1332" s="95">
        <v>2</v>
      </c>
      <c r="G1332" s="95"/>
      <c r="H1332" s="95"/>
      <c r="I1332" s="96">
        <v>8.6400000000000005E-2</v>
      </c>
      <c r="J1332" s="95">
        <v>32010141</v>
      </c>
      <c r="K1332" s="89" t="s">
        <v>2385</v>
      </c>
      <c r="L1332" s="95">
        <v>68</v>
      </c>
      <c r="M1332" s="95">
        <v>1</v>
      </c>
      <c r="N1332" s="289">
        <v>20.505298000000003</v>
      </c>
      <c r="O1332" s="95">
        <v>36</v>
      </c>
      <c r="P1332" s="288">
        <v>12.00661</v>
      </c>
      <c r="Q1332" s="95">
        <v>32</v>
      </c>
      <c r="R1332" s="288">
        <v>8.4986879999999996</v>
      </c>
      <c r="S1332" s="96">
        <v>4.3200000000000002E-2</v>
      </c>
      <c r="T1332" s="95"/>
      <c r="U1332" s="181"/>
      <c r="V1332" s="201" t="s">
        <v>4787</v>
      </c>
      <c r="W1332" s="130">
        <v>3</v>
      </c>
      <c r="X1332" s="93"/>
      <c r="Y1332" s="168" t="s">
        <v>4789</v>
      </c>
      <c r="Z1332" s="168" t="s">
        <v>4854</v>
      </c>
      <c r="AA1332" s="202" t="s">
        <v>4789</v>
      </c>
    </row>
    <row r="1333" spans="1:27" x14ac:dyDescent="0.3">
      <c r="A1333" s="91">
        <v>40801136</v>
      </c>
      <c r="B1333" s="93" t="s">
        <v>2386</v>
      </c>
      <c r="C1333" s="289">
        <v>21.302050000000001</v>
      </c>
      <c r="D1333" s="94" t="s">
        <v>9</v>
      </c>
      <c r="E1333" s="94">
        <v>1.22</v>
      </c>
      <c r="F1333" s="95">
        <v>1</v>
      </c>
      <c r="G1333" s="95"/>
      <c r="H1333" s="95"/>
      <c r="I1333" s="96">
        <v>0.25919999999999999</v>
      </c>
      <c r="J1333" s="95">
        <v>32010176</v>
      </c>
      <c r="K1333" s="89" t="s">
        <v>2387</v>
      </c>
      <c r="L1333" s="95">
        <v>71</v>
      </c>
      <c r="M1333" s="95">
        <v>1</v>
      </c>
      <c r="N1333" s="289">
        <v>21.302050000000001</v>
      </c>
      <c r="O1333" s="95">
        <v>36</v>
      </c>
      <c r="P1333" s="288">
        <v>12.00661</v>
      </c>
      <c r="Q1333" s="95">
        <v>35</v>
      </c>
      <c r="R1333" s="288">
        <v>9.295440000000001</v>
      </c>
      <c r="S1333" s="96">
        <v>0.25919999999999999</v>
      </c>
      <c r="T1333" s="95"/>
      <c r="U1333" s="181"/>
      <c r="V1333" s="201" t="s">
        <v>4787</v>
      </c>
      <c r="W1333" s="130">
        <v>1</v>
      </c>
      <c r="X1333" s="93"/>
      <c r="Y1333" s="168" t="s">
        <v>4789</v>
      </c>
      <c r="Z1333" s="168" t="s">
        <v>4854</v>
      </c>
      <c r="AA1333" s="202" t="s">
        <v>4789</v>
      </c>
    </row>
    <row r="1334" spans="1:27" s="116" customFormat="1" ht="24" x14ac:dyDescent="0.3">
      <c r="A1334" s="91">
        <v>40801160</v>
      </c>
      <c r="B1334" s="93" t="s">
        <v>6243</v>
      </c>
      <c r="C1334" s="339">
        <v>16.309999999999999</v>
      </c>
      <c r="D1334" s="130" t="s">
        <v>9</v>
      </c>
      <c r="E1334" s="340">
        <v>0.96</v>
      </c>
      <c r="F1334" s="130">
        <v>8</v>
      </c>
      <c r="G1334" s="130"/>
      <c r="H1334" s="130"/>
      <c r="I1334" s="130">
        <v>0.12959999999999999</v>
      </c>
      <c r="J1334" s="130">
        <v>32010206</v>
      </c>
      <c r="K1334" s="93" t="s">
        <v>3428</v>
      </c>
      <c r="L1334" s="130">
        <v>60</v>
      </c>
      <c r="M1334" s="130">
        <v>8</v>
      </c>
      <c r="N1334" s="339">
        <v>16.309999999999999</v>
      </c>
      <c r="O1334" s="130">
        <v>31</v>
      </c>
      <c r="P1334" s="339">
        <v>9.35</v>
      </c>
      <c r="Q1334" s="130">
        <v>29</v>
      </c>
      <c r="R1334" s="339">
        <v>6.96</v>
      </c>
      <c r="S1334" s="130">
        <v>0.12959999999999999</v>
      </c>
      <c r="T1334" s="130"/>
      <c r="U1334" s="338"/>
      <c r="V1334" s="201" t="s">
        <v>4787</v>
      </c>
      <c r="W1334" s="130">
        <v>1</v>
      </c>
      <c r="X1334" s="351"/>
      <c r="Y1334" s="91" t="s">
        <v>4789</v>
      </c>
      <c r="Z1334" s="91" t="s">
        <v>4854</v>
      </c>
      <c r="AA1334" s="180" t="s">
        <v>4789</v>
      </c>
    </row>
    <row r="1335" spans="1:27" ht="24" x14ac:dyDescent="0.3">
      <c r="A1335" s="278">
        <v>40801195</v>
      </c>
      <c r="B1335" s="279" t="s">
        <v>2388</v>
      </c>
      <c r="C1335" s="289">
        <v>48.834258000000005</v>
      </c>
      <c r="D1335" s="94" t="s">
        <v>12</v>
      </c>
      <c r="E1335" s="94">
        <v>3.12</v>
      </c>
      <c r="F1335" s="95">
        <v>12</v>
      </c>
      <c r="G1335" s="95"/>
      <c r="H1335" s="95"/>
      <c r="I1335" s="96">
        <v>0.69120000000000004</v>
      </c>
      <c r="J1335" s="95">
        <v>32010230</v>
      </c>
      <c r="K1335" s="89" t="s">
        <v>2389</v>
      </c>
      <c r="L1335" s="95">
        <v>169</v>
      </c>
      <c r="M1335" s="95">
        <v>16</v>
      </c>
      <c r="N1335" s="289">
        <v>48.834258000000005</v>
      </c>
      <c r="O1335" s="95">
        <v>58</v>
      </c>
      <c r="P1335" s="288">
        <v>19.354433999999998</v>
      </c>
      <c r="Q1335" s="95">
        <v>111</v>
      </c>
      <c r="R1335" s="288">
        <v>29.479824000000001</v>
      </c>
      <c r="S1335" s="96">
        <v>0.69120000000000004</v>
      </c>
      <c r="T1335" s="95"/>
      <c r="U1335" s="181"/>
      <c r="V1335" s="201" t="s">
        <v>4787</v>
      </c>
      <c r="W1335" s="130">
        <v>1</v>
      </c>
      <c r="X1335" s="93"/>
      <c r="Y1335" s="168" t="s">
        <v>4789</v>
      </c>
      <c r="Z1335" s="168" t="s">
        <v>4854</v>
      </c>
      <c r="AA1335" s="202" t="s">
        <v>4789</v>
      </c>
    </row>
    <row r="1336" spans="1:27" x14ac:dyDescent="0.3">
      <c r="A1336" s="95">
        <v>40801209</v>
      </c>
      <c r="B1336" s="89" t="s">
        <v>2390</v>
      </c>
      <c r="C1336" s="289">
        <v>5.2342180000000003</v>
      </c>
      <c r="D1336" s="94" t="s">
        <v>6</v>
      </c>
      <c r="E1336" s="94">
        <v>0.27</v>
      </c>
      <c r="F1336" s="95">
        <v>1</v>
      </c>
      <c r="G1336" s="95"/>
      <c r="H1336" s="95"/>
      <c r="I1336" s="96">
        <v>7.1999999999999995E-2</v>
      </c>
      <c r="J1336" s="95">
        <v>32110014</v>
      </c>
      <c r="K1336" s="89" t="s">
        <v>2391</v>
      </c>
      <c r="L1336" s="95"/>
      <c r="M1336" s="95">
        <v>0</v>
      </c>
      <c r="N1336" s="289">
        <v>5.2342180000000003</v>
      </c>
      <c r="O1336" s="95"/>
      <c r="P1336" s="288"/>
      <c r="Q1336" s="95"/>
      <c r="R1336" s="288"/>
      <c r="S1336" s="96"/>
      <c r="T1336" s="95"/>
      <c r="U1336" s="181"/>
      <c r="V1336" s="201" t="s">
        <v>4787</v>
      </c>
      <c r="W1336" s="130">
        <v>1</v>
      </c>
      <c r="X1336" s="93"/>
      <c r="Y1336" s="168" t="s">
        <v>4789</v>
      </c>
      <c r="Z1336" s="168" t="s">
        <v>4854</v>
      </c>
      <c r="AA1336" s="202" t="s">
        <v>4789</v>
      </c>
    </row>
    <row r="1337" spans="1:27" x14ac:dyDescent="0.3">
      <c r="A1337" s="91">
        <v>40802019</v>
      </c>
      <c r="B1337" s="93" t="s">
        <v>2392</v>
      </c>
      <c r="C1337" s="289">
        <v>21.036466000000001</v>
      </c>
      <c r="D1337" s="94" t="s">
        <v>9</v>
      </c>
      <c r="E1337" s="94">
        <v>1.31</v>
      </c>
      <c r="F1337" s="95">
        <v>3</v>
      </c>
      <c r="G1337" s="95"/>
      <c r="H1337" s="95"/>
      <c r="I1337" s="96">
        <v>0.12959999999999999</v>
      </c>
      <c r="J1337" s="95">
        <v>32020015</v>
      </c>
      <c r="K1337" s="89" t="s">
        <v>2393</v>
      </c>
      <c r="L1337" s="95">
        <v>70</v>
      </c>
      <c r="M1337" s="95">
        <v>3</v>
      </c>
      <c r="N1337" s="289">
        <v>21.036466000000001</v>
      </c>
      <c r="O1337" s="95">
        <v>36</v>
      </c>
      <c r="P1337" s="288">
        <v>12.00661</v>
      </c>
      <c r="Q1337" s="95">
        <v>34</v>
      </c>
      <c r="R1337" s="288">
        <v>9.0298560000000005</v>
      </c>
      <c r="S1337" s="96">
        <v>0.12959999999999999</v>
      </c>
      <c r="T1337" s="95"/>
      <c r="U1337" s="181"/>
      <c r="V1337" s="201" t="s">
        <v>4787</v>
      </c>
      <c r="W1337" s="130">
        <v>1</v>
      </c>
      <c r="X1337" s="93"/>
      <c r="Y1337" s="168" t="s">
        <v>4789</v>
      </c>
      <c r="Z1337" s="168" t="s">
        <v>4854</v>
      </c>
      <c r="AA1337" s="202" t="s">
        <v>4789</v>
      </c>
    </row>
    <row r="1338" spans="1:27" x14ac:dyDescent="0.3">
      <c r="A1338" s="91">
        <v>40802027</v>
      </c>
      <c r="B1338" s="93" t="s">
        <v>2394</v>
      </c>
      <c r="C1338" s="289">
        <v>22.508244000000001</v>
      </c>
      <c r="D1338" s="94" t="s">
        <v>12</v>
      </c>
      <c r="E1338" s="94">
        <v>1.58</v>
      </c>
      <c r="F1338" s="95">
        <v>5</v>
      </c>
      <c r="G1338" s="95"/>
      <c r="H1338" s="95"/>
      <c r="I1338" s="96">
        <v>0.216</v>
      </c>
      <c r="J1338" s="95">
        <v>32020023</v>
      </c>
      <c r="K1338" s="89" t="s">
        <v>2395</v>
      </c>
      <c r="L1338" s="95">
        <v>75</v>
      </c>
      <c r="M1338" s="95">
        <v>5</v>
      </c>
      <c r="N1338" s="289">
        <v>22.508244000000001</v>
      </c>
      <c r="O1338" s="95">
        <v>38</v>
      </c>
      <c r="P1338" s="288">
        <v>12.681636000000001</v>
      </c>
      <c r="Q1338" s="95">
        <v>37</v>
      </c>
      <c r="R1338" s="288">
        <v>9.8266079999999985</v>
      </c>
      <c r="S1338" s="96">
        <v>0.216</v>
      </c>
      <c r="T1338" s="95"/>
      <c r="U1338" s="181"/>
      <c r="V1338" s="201" t="s">
        <v>4787</v>
      </c>
      <c r="W1338" s="130">
        <v>1</v>
      </c>
      <c r="X1338" s="93"/>
      <c r="Y1338" s="168" t="s">
        <v>4789</v>
      </c>
      <c r="Z1338" s="168" t="s">
        <v>4854</v>
      </c>
      <c r="AA1338" s="202" t="s">
        <v>4789</v>
      </c>
    </row>
    <row r="1339" spans="1:27" x14ac:dyDescent="0.3">
      <c r="A1339" s="278">
        <v>40802035</v>
      </c>
      <c r="B1339" s="279" t="s">
        <v>2396</v>
      </c>
      <c r="C1339" s="289">
        <v>21.036466000000001</v>
      </c>
      <c r="D1339" s="94" t="s">
        <v>9</v>
      </c>
      <c r="E1339" s="94">
        <v>1.4</v>
      </c>
      <c r="F1339" s="95">
        <v>2</v>
      </c>
      <c r="G1339" s="95"/>
      <c r="H1339" s="95"/>
      <c r="I1339" s="96">
        <v>0.24</v>
      </c>
      <c r="J1339" s="95">
        <v>32020040</v>
      </c>
      <c r="K1339" s="89" t="s">
        <v>2397</v>
      </c>
      <c r="L1339" s="95">
        <v>70</v>
      </c>
      <c r="M1339" s="95">
        <v>2</v>
      </c>
      <c r="N1339" s="289">
        <v>21.036466000000001</v>
      </c>
      <c r="O1339" s="95">
        <v>36</v>
      </c>
      <c r="P1339" s="288">
        <v>12.00661</v>
      </c>
      <c r="Q1339" s="95">
        <v>34</v>
      </c>
      <c r="R1339" s="288">
        <v>9.0298560000000005</v>
      </c>
      <c r="S1339" s="96">
        <v>0.24</v>
      </c>
      <c r="T1339" s="95"/>
      <c r="U1339" s="181"/>
      <c r="V1339" s="201" t="s">
        <v>4787</v>
      </c>
      <c r="W1339" s="130">
        <v>1</v>
      </c>
      <c r="X1339" s="93"/>
      <c r="Y1339" s="168" t="s">
        <v>4789</v>
      </c>
      <c r="Z1339" s="168" t="s">
        <v>4854</v>
      </c>
      <c r="AA1339" s="202" t="s">
        <v>4789</v>
      </c>
    </row>
    <row r="1340" spans="1:27" x14ac:dyDescent="0.3">
      <c r="A1340" s="95">
        <v>40802043</v>
      </c>
      <c r="B1340" s="89" t="s">
        <v>2398</v>
      </c>
      <c r="C1340" s="289">
        <v>19.974130000000002</v>
      </c>
      <c r="D1340" s="94" t="s">
        <v>12</v>
      </c>
      <c r="E1340" s="94">
        <v>1.62</v>
      </c>
      <c r="F1340" s="95">
        <v>4</v>
      </c>
      <c r="G1340" s="95"/>
      <c r="H1340" s="95"/>
      <c r="I1340" s="96">
        <v>0.45600000000000002</v>
      </c>
      <c r="J1340" s="95">
        <v>32020147</v>
      </c>
      <c r="K1340" s="89" t="s">
        <v>2399</v>
      </c>
      <c r="L1340" s="95">
        <v>67</v>
      </c>
      <c r="M1340" s="95">
        <v>4</v>
      </c>
      <c r="N1340" s="289">
        <v>19.974130000000002</v>
      </c>
      <c r="O1340" s="95">
        <v>32</v>
      </c>
      <c r="P1340" s="288">
        <v>10.678690000000001</v>
      </c>
      <c r="Q1340" s="95">
        <v>35</v>
      </c>
      <c r="R1340" s="288">
        <v>9.295440000000001</v>
      </c>
      <c r="S1340" s="96">
        <v>0.45600000000000002</v>
      </c>
      <c r="T1340" s="95"/>
      <c r="U1340" s="181"/>
      <c r="V1340" s="201" t="s">
        <v>4787</v>
      </c>
      <c r="W1340" s="130">
        <v>1</v>
      </c>
      <c r="X1340" s="93"/>
      <c r="Y1340" s="168" t="s">
        <v>4789</v>
      </c>
      <c r="Z1340" s="168" t="s">
        <v>4854</v>
      </c>
      <c r="AA1340" s="202" t="s">
        <v>4789</v>
      </c>
    </row>
    <row r="1341" spans="1:27" x14ac:dyDescent="0.3">
      <c r="A1341" s="91">
        <v>40802051</v>
      </c>
      <c r="B1341" s="93" t="s">
        <v>2400</v>
      </c>
      <c r="C1341" s="289">
        <v>21.833218000000002</v>
      </c>
      <c r="D1341" s="94" t="s">
        <v>9</v>
      </c>
      <c r="E1341" s="94">
        <v>1.4</v>
      </c>
      <c r="F1341" s="95">
        <v>3</v>
      </c>
      <c r="G1341" s="95"/>
      <c r="H1341" s="95"/>
      <c r="I1341" s="96">
        <v>0.312</v>
      </c>
      <c r="J1341" s="95">
        <v>32020066</v>
      </c>
      <c r="K1341" s="89" t="s">
        <v>2401</v>
      </c>
      <c r="L1341" s="95">
        <v>73</v>
      </c>
      <c r="M1341" s="95">
        <v>3</v>
      </c>
      <c r="N1341" s="289">
        <v>21.833218000000002</v>
      </c>
      <c r="O1341" s="95">
        <v>36</v>
      </c>
      <c r="P1341" s="288">
        <v>12.00661</v>
      </c>
      <c r="Q1341" s="95">
        <v>37</v>
      </c>
      <c r="R1341" s="288">
        <v>9.8266079999999985</v>
      </c>
      <c r="S1341" s="96">
        <v>0.312</v>
      </c>
      <c r="T1341" s="95"/>
      <c r="U1341" s="181"/>
      <c r="V1341" s="201" t="s">
        <v>4787</v>
      </c>
      <c r="W1341" s="130">
        <v>1</v>
      </c>
      <c r="X1341" s="93"/>
      <c r="Y1341" s="168" t="s">
        <v>4789</v>
      </c>
      <c r="Z1341" s="168" t="s">
        <v>4854</v>
      </c>
      <c r="AA1341" s="202" t="s">
        <v>4789</v>
      </c>
    </row>
    <row r="1342" spans="1:27" ht="24" x14ac:dyDescent="0.3">
      <c r="A1342" s="91">
        <v>40802060</v>
      </c>
      <c r="B1342" s="93" t="s">
        <v>2402</v>
      </c>
      <c r="C1342" s="289">
        <v>23.57058</v>
      </c>
      <c r="D1342" s="94" t="s">
        <v>12</v>
      </c>
      <c r="E1342" s="94">
        <v>1.62</v>
      </c>
      <c r="F1342" s="95">
        <v>4</v>
      </c>
      <c r="G1342" s="95"/>
      <c r="H1342" s="95"/>
      <c r="I1342" s="96">
        <v>0.45600000000000002</v>
      </c>
      <c r="J1342" s="95">
        <v>32020074</v>
      </c>
      <c r="K1342" s="89" t="s">
        <v>2403</v>
      </c>
      <c r="L1342" s="95">
        <v>79</v>
      </c>
      <c r="M1342" s="95">
        <v>5</v>
      </c>
      <c r="N1342" s="289">
        <v>23.57058</v>
      </c>
      <c r="O1342" s="95">
        <v>38</v>
      </c>
      <c r="P1342" s="288">
        <v>12.681636000000001</v>
      </c>
      <c r="Q1342" s="95">
        <v>41</v>
      </c>
      <c r="R1342" s="288">
        <v>10.888944</v>
      </c>
      <c r="S1342" s="96">
        <v>0.45600000000000002</v>
      </c>
      <c r="T1342" s="95"/>
      <c r="U1342" s="181"/>
      <c r="V1342" s="201" t="s">
        <v>4787</v>
      </c>
      <c r="W1342" s="130">
        <v>1</v>
      </c>
      <c r="X1342" s="93"/>
      <c r="Y1342" s="168" t="s">
        <v>4789</v>
      </c>
      <c r="Z1342" s="168" t="s">
        <v>4854</v>
      </c>
      <c r="AA1342" s="202" t="s">
        <v>4789</v>
      </c>
    </row>
    <row r="1343" spans="1:27" x14ac:dyDescent="0.3">
      <c r="A1343" s="278">
        <v>40802078</v>
      </c>
      <c r="B1343" s="279" t="s">
        <v>2404</v>
      </c>
      <c r="C1343" s="289">
        <v>21.833218000000002</v>
      </c>
      <c r="D1343" s="94" t="s">
        <v>9</v>
      </c>
      <c r="E1343" s="94">
        <v>1.4</v>
      </c>
      <c r="F1343" s="95">
        <v>2</v>
      </c>
      <c r="G1343" s="95"/>
      <c r="H1343" s="95"/>
      <c r="I1343" s="96">
        <v>0.17280000000000001</v>
      </c>
      <c r="J1343" s="95">
        <v>32020090</v>
      </c>
      <c r="K1343" s="89" t="s">
        <v>2405</v>
      </c>
      <c r="L1343" s="95">
        <v>73</v>
      </c>
      <c r="M1343" s="95">
        <v>4</v>
      </c>
      <c r="N1343" s="289">
        <v>21.833218000000002</v>
      </c>
      <c r="O1343" s="95">
        <v>36</v>
      </c>
      <c r="P1343" s="288">
        <v>12.00661</v>
      </c>
      <c r="Q1343" s="95">
        <v>37</v>
      </c>
      <c r="R1343" s="288">
        <v>9.8266079999999985</v>
      </c>
      <c r="S1343" s="96">
        <v>0.17280000000000001</v>
      </c>
      <c r="T1343" s="95"/>
      <c r="U1343" s="181"/>
      <c r="V1343" s="201" t="s">
        <v>4787</v>
      </c>
      <c r="W1343" s="130">
        <v>3</v>
      </c>
      <c r="X1343" s="93"/>
      <c r="Y1343" s="168" t="s">
        <v>4789</v>
      </c>
      <c r="Z1343" s="168" t="s">
        <v>4854</v>
      </c>
      <c r="AA1343" s="202" t="s">
        <v>4789</v>
      </c>
    </row>
    <row r="1344" spans="1:27" x14ac:dyDescent="0.3">
      <c r="A1344" s="95">
        <v>40802086</v>
      </c>
      <c r="B1344" s="89" t="s">
        <v>2406</v>
      </c>
      <c r="C1344" s="289">
        <v>22.508244000000001</v>
      </c>
      <c r="D1344" s="94" t="s">
        <v>12</v>
      </c>
      <c r="E1344" s="94">
        <v>1.47</v>
      </c>
      <c r="F1344" s="95">
        <v>2</v>
      </c>
      <c r="G1344" s="95"/>
      <c r="H1344" s="95"/>
      <c r="I1344" s="96">
        <v>0.308</v>
      </c>
      <c r="J1344" s="95">
        <v>32020104</v>
      </c>
      <c r="K1344" s="89" t="s">
        <v>2407</v>
      </c>
      <c r="L1344" s="95">
        <v>75</v>
      </c>
      <c r="M1344" s="95">
        <v>2</v>
      </c>
      <c r="N1344" s="289">
        <v>22.508244000000001</v>
      </c>
      <c r="O1344" s="95">
        <v>38</v>
      </c>
      <c r="P1344" s="288">
        <v>12.681636000000001</v>
      </c>
      <c r="Q1344" s="95">
        <v>37</v>
      </c>
      <c r="R1344" s="288">
        <v>9.8266079999999985</v>
      </c>
      <c r="S1344" s="96">
        <v>0.308</v>
      </c>
      <c r="T1344" s="95"/>
      <c r="U1344" s="181"/>
      <c r="V1344" s="201" t="s">
        <v>4787</v>
      </c>
      <c r="W1344" s="130">
        <v>3</v>
      </c>
      <c r="X1344" s="93"/>
      <c r="Y1344" s="168" t="s">
        <v>4789</v>
      </c>
      <c r="Z1344" s="168" t="s">
        <v>4854</v>
      </c>
      <c r="AA1344" s="202" t="s">
        <v>4789</v>
      </c>
    </row>
    <row r="1345" spans="1:27" x14ac:dyDescent="0.3">
      <c r="A1345" s="91">
        <v>40802094</v>
      </c>
      <c r="B1345" s="93" t="s">
        <v>2408</v>
      </c>
      <c r="C1345" s="289">
        <v>34.326732</v>
      </c>
      <c r="D1345" s="94" t="s">
        <v>12</v>
      </c>
      <c r="E1345" s="94">
        <v>2.84</v>
      </c>
      <c r="F1345" s="95">
        <v>2</v>
      </c>
      <c r="G1345" s="95"/>
      <c r="H1345" s="95"/>
      <c r="I1345" s="96">
        <v>0.61599999999999999</v>
      </c>
      <c r="J1345" s="95">
        <v>32020120</v>
      </c>
      <c r="K1345" s="89" t="s">
        <v>2409</v>
      </c>
      <c r="L1345" s="95">
        <v>118</v>
      </c>
      <c r="M1345" s="95">
        <v>2</v>
      </c>
      <c r="N1345" s="289">
        <v>34.326732</v>
      </c>
      <c r="O1345" s="95">
        <v>44</v>
      </c>
      <c r="P1345" s="288">
        <v>14.673515999999999</v>
      </c>
      <c r="Q1345" s="95">
        <v>74</v>
      </c>
      <c r="R1345" s="288">
        <v>19.653216</v>
      </c>
      <c r="S1345" s="96">
        <v>0.61599999999999999</v>
      </c>
      <c r="T1345" s="95"/>
      <c r="U1345" s="181"/>
      <c r="V1345" s="201" t="s">
        <v>4787</v>
      </c>
      <c r="W1345" s="130">
        <v>3</v>
      </c>
      <c r="X1345" s="93"/>
      <c r="Y1345" s="168" t="s">
        <v>4789</v>
      </c>
      <c r="Z1345" s="168" t="s">
        <v>4854</v>
      </c>
      <c r="AA1345" s="202" t="s">
        <v>4789</v>
      </c>
    </row>
    <row r="1346" spans="1:27" x14ac:dyDescent="0.3">
      <c r="A1346" s="91">
        <v>40802108</v>
      </c>
      <c r="B1346" s="93" t="s">
        <v>2410</v>
      </c>
      <c r="C1346" s="289">
        <v>75.724638000000013</v>
      </c>
      <c r="D1346" s="94" t="s">
        <v>12</v>
      </c>
      <c r="E1346" s="94">
        <v>7.12</v>
      </c>
      <c r="F1346" s="95">
        <v>12</v>
      </c>
      <c r="G1346" s="95"/>
      <c r="H1346" s="95"/>
      <c r="I1346" s="96">
        <v>0.51839999999999997</v>
      </c>
      <c r="J1346" s="95">
        <v>32020139</v>
      </c>
      <c r="K1346" s="89" t="s">
        <v>2411</v>
      </c>
      <c r="L1346" s="95">
        <v>270</v>
      </c>
      <c r="M1346" s="95">
        <v>12</v>
      </c>
      <c r="N1346" s="289">
        <v>75.724638000000013</v>
      </c>
      <c r="O1346" s="95">
        <v>59</v>
      </c>
      <c r="P1346" s="288">
        <v>19.686413999999999</v>
      </c>
      <c r="Q1346" s="95">
        <v>211</v>
      </c>
      <c r="R1346" s="288">
        <v>56.038224</v>
      </c>
      <c r="S1346" s="96">
        <v>0.51839999999999997</v>
      </c>
      <c r="T1346" s="95"/>
      <c r="U1346" s="181"/>
      <c r="V1346" s="201" t="s">
        <v>4787</v>
      </c>
      <c r="W1346" s="130">
        <v>1</v>
      </c>
      <c r="X1346" s="93"/>
      <c r="Y1346" s="168" t="s">
        <v>4789</v>
      </c>
      <c r="Z1346" s="168" t="s">
        <v>4854</v>
      </c>
      <c r="AA1346" s="202" t="s">
        <v>4789</v>
      </c>
    </row>
    <row r="1347" spans="1:27" x14ac:dyDescent="0.3">
      <c r="A1347" s="278">
        <v>40802116</v>
      </c>
      <c r="B1347" s="279" t="s">
        <v>2412</v>
      </c>
      <c r="C1347" s="289">
        <v>6.4514779999999998</v>
      </c>
      <c r="D1347" s="94" t="s">
        <v>6</v>
      </c>
      <c r="E1347" s="94">
        <v>0.32</v>
      </c>
      <c r="F1347" s="95">
        <v>1</v>
      </c>
      <c r="G1347" s="95"/>
      <c r="H1347" s="95"/>
      <c r="I1347" s="96">
        <v>0.12</v>
      </c>
      <c r="J1347" s="95">
        <v>32110014</v>
      </c>
      <c r="K1347" s="89" t="s">
        <v>2391</v>
      </c>
      <c r="L1347" s="95"/>
      <c r="M1347" s="95">
        <v>0</v>
      </c>
      <c r="N1347" s="289">
        <v>6.4514779999999998</v>
      </c>
      <c r="O1347" s="95"/>
      <c r="P1347" s="288"/>
      <c r="Q1347" s="95"/>
      <c r="R1347" s="288"/>
      <c r="S1347" s="96"/>
      <c r="T1347" s="95"/>
      <c r="U1347" s="181"/>
      <c r="V1347" s="201" t="s">
        <v>4787</v>
      </c>
      <c r="W1347" s="130">
        <v>3</v>
      </c>
      <c r="X1347" s="93"/>
      <c r="Y1347" s="168" t="s">
        <v>4789</v>
      </c>
      <c r="Z1347" s="168" t="s">
        <v>4854</v>
      </c>
      <c r="AA1347" s="202" t="s">
        <v>4789</v>
      </c>
    </row>
    <row r="1348" spans="1:27" x14ac:dyDescent="0.3">
      <c r="A1348" s="95">
        <v>40803015</v>
      </c>
      <c r="B1348" s="89" t="s">
        <v>2413</v>
      </c>
      <c r="C1348" s="289">
        <v>21.036466000000001</v>
      </c>
      <c r="D1348" s="94" t="s">
        <v>9</v>
      </c>
      <c r="E1348" s="94">
        <v>1.31</v>
      </c>
      <c r="F1348" s="95">
        <v>2</v>
      </c>
      <c r="G1348" s="95"/>
      <c r="H1348" s="95"/>
      <c r="I1348" s="96">
        <v>0.216</v>
      </c>
      <c r="J1348" s="95">
        <v>32030010</v>
      </c>
      <c r="K1348" s="89" t="s">
        <v>2414</v>
      </c>
      <c r="L1348" s="95">
        <v>70</v>
      </c>
      <c r="M1348" s="95">
        <v>3</v>
      </c>
      <c r="N1348" s="289">
        <v>21.036466000000001</v>
      </c>
      <c r="O1348" s="95">
        <v>36</v>
      </c>
      <c r="P1348" s="288">
        <v>12.00661</v>
      </c>
      <c r="Q1348" s="95">
        <v>34</v>
      </c>
      <c r="R1348" s="288">
        <v>9.0298560000000005</v>
      </c>
      <c r="S1348" s="96">
        <v>0.216</v>
      </c>
      <c r="T1348" s="95"/>
      <c r="U1348" s="181"/>
      <c r="V1348" s="201" t="s">
        <v>4787</v>
      </c>
      <c r="W1348" s="130">
        <v>3</v>
      </c>
      <c r="X1348" s="93"/>
      <c r="Y1348" s="168" t="s">
        <v>4789</v>
      </c>
      <c r="Z1348" s="168" t="s">
        <v>4854</v>
      </c>
      <c r="AA1348" s="202" t="s">
        <v>4789</v>
      </c>
    </row>
    <row r="1349" spans="1:27" x14ac:dyDescent="0.3">
      <c r="A1349" s="91">
        <v>40803023</v>
      </c>
      <c r="B1349" s="93" t="s">
        <v>2415</v>
      </c>
      <c r="C1349" s="289">
        <v>21.036466000000001</v>
      </c>
      <c r="D1349" s="94" t="s">
        <v>9</v>
      </c>
      <c r="E1349" s="94">
        <v>1.31</v>
      </c>
      <c r="F1349" s="95">
        <v>2</v>
      </c>
      <c r="G1349" s="95"/>
      <c r="H1349" s="95"/>
      <c r="I1349" s="96">
        <v>0.12959999999999999</v>
      </c>
      <c r="J1349" s="95">
        <v>32030029</v>
      </c>
      <c r="K1349" s="89" t="s">
        <v>2416</v>
      </c>
      <c r="L1349" s="95">
        <v>70</v>
      </c>
      <c r="M1349" s="95">
        <v>3</v>
      </c>
      <c r="N1349" s="289">
        <v>21.036466000000001</v>
      </c>
      <c r="O1349" s="95">
        <v>36</v>
      </c>
      <c r="P1349" s="288">
        <v>12.00661</v>
      </c>
      <c r="Q1349" s="95">
        <v>34</v>
      </c>
      <c r="R1349" s="288">
        <v>9.0298560000000005</v>
      </c>
      <c r="S1349" s="96">
        <v>0.12959999999999999</v>
      </c>
      <c r="T1349" s="95"/>
      <c r="U1349" s="181"/>
      <c r="V1349" s="201" t="s">
        <v>4787</v>
      </c>
      <c r="W1349" s="130">
        <v>3</v>
      </c>
      <c r="X1349" s="93"/>
      <c r="Y1349" s="168" t="s">
        <v>4789</v>
      </c>
      <c r="Z1349" s="168" t="s">
        <v>4854</v>
      </c>
      <c r="AA1349" s="202" t="s">
        <v>4789</v>
      </c>
    </row>
    <row r="1350" spans="1:27" x14ac:dyDescent="0.3">
      <c r="A1350" s="91">
        <v>40803031</v>
      </c>
      <c r="B1350" s="93" t="s">
        <v>2417</v>
      </c>
      <c r="C1350" s="289">
        <v>21.036466000000001</v>
      </c>
      <c r="D1350" s="94" t="s">
        <v>9</v>
      </c>
      <c r="E1350" s="94">
        <v>1.31</v>
      </c>
      <c r="F1350" s="95">
        <v>2</v>
      </c>
      <c r="G1350" s="95"/>
      <c r="H1350" s="95"/>
      <c r="I1350" s="96">
        <v>0.24</v>
      </c>
      <c r="J1350" s="95">
        <v>32030037</v>
      </c>
      <c r="K1350" s="89" t="s">
        <v>2418</v>
      </c>
      <c r="L1350" s="95">
        <v>70</v>
      </c>
      <c r="M1350" s="95">
        <v>2</v>
      </c>
      <c r="N1350" s="289">
        <v>21.036466000000001</v>
      </c>
      <c r="O1350" s="95">
        <v>36</v>
      </c>
      <c r="P1350" s="288">
        <v>12.00661</v>
      </c>
      <c r="Q1350" s="95">
        <v>34</v>
      </c>
      <c r="R1350" s="288">
        <v>9.0298560000000005</v>
      </c>
      <c r="S1350" s="96">
        <v>0.24</v>
      </c>
      <c r="T1350" s="95"/>
      <c r="U1350" s="181"/>
      <c r="V1350" s="201" t="s">
        <v>4787</v>
      </c>
      <c r="W1350" s="130">
        <v>3</v>
      </c>
      <c r="X1350" s="93"/>
      <c r="Y1350" s="168" t="s">
        <v>4789</v>
      </c>
      <c r="Z1350" s="168" t="s">
        <v>4854</v>
      </c>
      <c r="AA1350" s="202" t="s">
        <v>4789</v>
      </c>
    </row>
    <row r="1351" spans="1:27" x14ac:dyDescent="0.3">
      <c r="A1351" s="278">
        <v>40803040</v>
      </c>
      <c r="B1351" s="279" t="s">
        <v>2419</v>
      </c>
      <c r="C1351" s="289">
        <v>21.036466000000001</v>
      </c>
      <c r="D1351" s="94" t="s">
        <v>9</v>
      </c>
      <c r="E1351" s="94">
        <v>1.31</v>
      </c>
      <c r="F1351" s="95">
        <v>2</v>
      </c>
      <c r="G1351" s="95"/>
      <c r="H1351" s="95"/>
      <c r="I1351" s="96">
        <v>0.14399999999999999</v>
      </c>
      <c r="J1351" s="95">
        <v>32030045</v>
      </c>
      <c r="K1351" s="89" t="s">
        <v>2420</v>
      </c>
      <c r="L1351" s="95">
        <v>70</v>
      </c>
      <c r="M1351" s="95">
        <v>2</v>
      </c>
      <c r="N1351" s="289">
        <v>21.036466000000001</v>
      </c>
      <c r="O1351" s="95">
        <v>36</v>
      </c>
      <c r="P1351" s="288">
        <v>12.00661</v>
      </c>
      <c r="Q1351" s="95">
        <v>34</v>
      </c>
      <c r="R1351" s="288">
        <v>9.0298560000000005</v>
      </c>
      <c r="S1351" s="96">
        <v>0.14399999999999999</v>
      </c>
      <c r="T1351" s="95"/>
      <c r="U1351" s="181"/>
      <c r="V1351" s="201" t="s">
        <v>4787</v>
      </c>
      <c r="W1351" s="130">
        <v>3</v>
      </c>
      <c r="X1351" s="93"/>
      <c r="Y1351" s="168" t="s">
        <v>4789</v>
      </c>
      <c r="Z1351" s="168" t="s">
        <v>4854</v>
      </c>
      <c r="AA1351" s="202" t="s">
        <v>4789</v>
      </c>
    </row>
    <row r="1352" spans="1:27" x14ac:dyDescent="0.3">
      <c r="A1352" s="95">
        <v>40803058</v>
      </c>
      <c r="B1352" s="89" t="s">
        <v>2421</v>
      </c>
      <c r="C1352" s="289">
        <v>21.036466000000001</v>
      </c>
      <c r="D1352" s="94" t="s">
        <v>9</v>
      </c>
      <c r="E1352" s="94">
        <v>1.31</v>
      </c>
      <c r="F1352" s="95">
        <v>2</v>
      </c>
      <c r="G1352" s="95"/>
      <c r="H1352" s="95"/>
      <c r="I1352" s="96">
        <v>0.216</v>
      </c>
      <c r="J1352" s="95">
        <v>32030053</v>
      </c>
      <c r="K1352" s="89" t="s">
        <v>2422</v>
      </c>
      <c r="L1352" s="95">
        <v>70</v>
      </c>
      <c r="M1352" s="95">
        <v>3</v>
      </c>
      <c r="N1352" s="289">
        <v>21.036466000000001</v>
      </c>
      <c r="O1352" s="95">
        <v>36</v>
      </c>
      <c r="P1352" s="288">
        <v>12.00661</v>
      </c>
      <c r="Q1352" s="95">
        <v>34</v>
      </c>
      <c r="R1352" s="288">
        <v>9.0298560000000005</v>
      </c>
      <c r="S1352" s="96">
        <v>0.216</v>
      </c>
      <c r="T1352" s="95"/>
      <c r="U1352" s="181"/>
      <c r="V1352" s="201" t="s">
        <v>4787</v>
      </c>
      <c r="W1352" s="130">
        <v>3</v>
      </c>
      <c r="X1352" s="93"/>
      <c r="Y1352" s="168" t="s">
        <v>4789</v>
      </c>
      <c r="Z1352" s="168" t="s">
        <v>4854</v>
      </c>
      <c r="AA1352" s="202" t="s">
        <v>4789</v>
      </c>
    </row>
    <row r="1353" spans="1:27" x14ac:dyDescent="0.3">
      <c r="A1353" s="91">
        <v>40803066</v>
      </c>
      <c r="B1353" s="93" t="s">
        <v>2423</v>
      </c>
      <c r="C1353" s="289">
        <v>21.036466000000001</v>
      </c>
      <c r="D1353" s="94" t="s">
        <v>9</v>
      </c>
      <c r="E1353" s="94">
        <v>1.31</v>
      </c>
      <c r="F1353" s="95">
        <v>2</v>
      </c>
      <c r="G1353" s="95"/>
      <c r="H1353" s="95"/>
      <c r="I1353" s="96">
        <v>8.6400000000000005E-2</v>
      </c>
      <c r="J1353" s="95">
        <v>32030061</v>
      </c>
      <c r="K1353" s="89" t="s">
        <v>2424</v>
      </c>
      <c r="L1353" s="95">
        <v>70</v>
      </c>
      <c r="M1353" s="95">
        <v>2</v>
      </c>
      <c r="N1353" s="289">
        <v>21.036466000000001</v>
      </c>
      <c r="O1353" s="95">
        <v>36</v>
      </c>
      <c r="P1353" s="288">
        <v>12.00661</v>
      </c>
      <c r="Q1353" s="95">
        <v>34</v>
      </c>
      <c r="R1353" s="288">
        <v>9.0298560000000005</v>
      </c>
      <c r="S1353" s="96">
        <v>8.6400000000000005E-2</v>
      </c>
      <c r="T1353" s="95"/>
      <c r="U1353" s="181"/>
      <c r="V1353" s="201" t="s">
        <v>4787</v>
      </c>
      <c r="W1353" s="130">
        <v>3</v>
      </c>
      <c r="X1353" s="93"/>
      <c r="Y1353" s="168" t="s">
        <v>4789</v>
      </c>
      <c r="Z1353" s="168" t="s">
        <v>4854</v>
      </c>
      <c r="AA1353" s="202" t="s">
        <v>4789</v>
      </c>
    </row>
    <row r="1354" spans="1:27" x14ac:dyDescent="0.3">
      <c r="A1354" s="91">
        <v>40803074</v>
      </c>
      <c r="B1354" s="93" t="s">
        <v>2425</v>
      </c>
      <c r="C1354" s="289">
        <v>21.036466000000001</v>
      </c>
      <c r="D1354" s="94" t="s">
        <v>9</v>
      </c>
      <c r="E1354" s="94">
        <v>1.31</v>
      </c>
      <c r="F1354" s="95">
        <v>2</v>
      </c>
      <c r="G1354" s="95"/>
      <c r="H1354" s="95"/>
      <c r="I1354" s="96">
        <v>8.6400000000000005E-2</v>
      </c>
      <c r="J1354" s="95">
        <v>32030070</v>
      </c>
      <c r="K1354" s="89" t="s">
        <v>2426</v>
      </c>
      <c r="L1354" s="95">
        <v>70</v>
      </c>
      <c r="M1354" s="95">
        <v>2</v>
      </c>
      <c r="N1354" s="289">
        <v>21.036466000000001</v>
      </c>
      <c r="O1354" s="95">
        <v>36</v>
      </c>
      <c r="P1354" s="288">
        <v>12.00661</v>
      </c>
      <c r="Q1354" s="95">
        <v>34</v>
      </c>
      <c r="R1354" s="288">
        <v>9.0298560000000005</v>
      </c>
      <c r="S1354" s="96">
        <v>8.6400000000000005E-2</v>
      </c>
      <c r="T1354" s="95"/>
      <c r="U1354" s="181"/>
      <c r="V1354" s="201" t="s">
        <v>4787</v>
      </c>
      <c r="W1354" s="130">
        <v>3</v>
      </c>
      <c r="X1354" s="93"/>
      <c r="Y1354" s="168" t="s">
        <v>4789</v>
      </c>
      <c r="Z1354" s="168" t="s">
        <v>4854</v>
      </c>
      <c r="AA1354" s="202" t="s">
        <v>4789</v>
      </c>
    </row>
    <row r="1355" spans="1:27" x14ac:dyDescent="0.3">
      <c r="A1355" s="278">
        <v>40803082</v>
      </c>
      <c r="B1355" s="279" t="s">
        <v>2427</v>
      </c>
      <c r="C1355" s="289">
        <v>21.036466000000001</v>
      </c>
      <c r="D1355" s="94" t="s">
        <v>9</v>
      </c>
      <c r="E1355" s="94">
        <v>1.31</v>
      </c>
      <c r="F1355" s="95">
        <v>2</v>
      </c>
      <c r="G1355" s="95"/>
      <c r="H1355" s="95"/>
      <c r="I1355" s="96">
        <v>0.14399999999999999</v>
      </c>
      <c r="J1355" s="95">
        <v>32030088</v>
      </c>
      <c r="K1355" s="89" t="s">
        <v>2428</v>
      </c>
      <c r="L1355" s="95">
        <v>70</v>
      </c>
      <c r="M1355" s="95">
        <v>2</v>
      </c>
      <c r="N1355" s="289">
        <v>21.036466000000001</v>
      </c>
      <c r="O1355" s="95">
        <v>36</v>
      </c>
      <c r="P1355" s="288">
        <v>12.00661</v>
      </c>
      <c r="Q1355" s="95">
        <v>34</v>
      </c>
      <c r="R1355" s="288">
        <v>9.0298560000000005</v>
      </c>
      <c r="S1355" s="96">
        <v>0.14399999999999999</v>
      </c>
      <c r="T1355" s="95"/>
      <c r="U1355" s="181"/>
      <c r="V1355" s="201" t="s">
        <v>4787</v>
      </c>
      <c r="W1355" s="130">
        <v>6</v>
      </c>
      <c r="X1355" s="93"/>
      <c r="Y1355" s="168" t="s">
        <v>4789</v>
      </c>
      <c r="Z1355" s="168" t="s">
        <v>4854</v>
      </c>
      <c r="AA1355" s="202" t="s">
        <v>4789</v>
      </c>
    </row>
    <row r="1356" spans="1:27" x14ac:dyDescent="0.3">
      <c r="A1356" s="95">
        <v>40803090</v>
      </c>
      <c r="B1356" s="89" t="s">
        <v>2429</v>
      </c>
      <c r="C1356" s="289">
        <v>17.639203999999999</v>
      </c>
      <c r="D1356" s="94" t="s">
        <v>9</v>
      </c>
      <c r="E1356" s="94">
        <v>1.22</v>
      </c>
      <c r="F1356" s="95">
        <v>2</v>
      </c>
      <c r="G1356" s="95"/>
      <c r="H1356" s="95"/>
      <c r="I1356" s="96">
        <v>8.6400000000000005E-2</v>
      </c>
      <c r="J1356" s="95">
        <v>32030096</v>
      </c>
      <c r="K1356" s="89" t="s">
        <v>2430</v>
      </c>
      <c r="L1356" s="95">
        <v>59</v>
      </c>
      <c r="M1356" s="95">
        <v>2</v>
      </c>
      <c r="N1356" s="289">
        <v>17.639203999999999</v>
      </c>
      <c r="O1356" s="95">
        <v>29</v>
      </c>
      <c r="P1356" s="288">
        <v>9.6716840000000008</v>
      </c>
      <c r="Q1356" s="95">
        <v>30</v>
      </c>
      <c r="R1356" s="288">
        <v>7.9675199999999995</v>
      </c>
      <c r="S1356" s="96">
        <v>8.6400000000000005E-2</v>
      </c>
      <c r="T1356" s="95"/>
      <c r="U1356" s="181"/>
      <c r="V1356" s="201" t="s">
        <v>4787</v>
      </c>
      <c r="W1356" s="130">
        <v>6</v>
      </c>
      <c r="X1356" s="93"/>
      <c r="Y1356" s="168" t="s">
        <v>4789</v>
      </c>
      <c r="Z1356" s="168" t="s">
        <v>4854</v>
      </c>
      <c r="AA1356" s="202" t="s">
        <v>4789</v>
      </c>
    </row>
    <row r="1357" spans="1:27" x14ac:dyDescent="0.3">
      <c r="A1357" s="91">
        <v>40803104</v>
      </c>
      <c r="B1357" s="93" t="s">
        <v>2431</v>
      </c>
      <c r="C1357" s="289">
        <v>17.639203999999999</v>
      </c>
      <c r="D1357" s="94" t="s">
        <v>9</v>
      </c>
      <c r="E1357" s="94">
        <v>1.22</v>
      </c>
      <c r="F1357" s="95">
        <v>2</v>
      </c>
      <c r="G1357" s="95"/>
      <c r="H1357" s="95"/>
      <c r="I1357" s="96">
        <v>0.14399999999999999</v>
      </c>
      <c r="J1357" s="95">
        <v>32030100</v>
      </c>
      <c r="K1357" s="89" t="s">
        <v>2432</v>
      </c>
      <c r="L1357" s="95">
        <v>59</v>
      </c>
      <c r="M1357" s="95">
        <v>2</v>
      </c>
      <c r="N1357" s="289">
        <v>17.639203999999999</v>
      </c>
      <c r="O1357" s="95">
        <v>29</v>
      </c>
      <c r="P1357" s="288">
        <v>9.6716840000000008</v>
      </c>
      <c r="Q1357" s="95">
        <v>30</v>
      </c>
      <c r="R1357" s="288">
        <v>7.9675199999999995</v>
      </c>
      <c r="S1357" s="96">
        <v>0.14399999999999999</v>
      </c>
      <c r="T1357" s="95"/>
      <c r="U1357" s="181"/>
      <c r="V1357" s="201" t="s">
        <v>4787</v>
      </c>
      <c r="W1357" s="130">
        <v>6</v>
      </c>
      <c r="X1357" s="93"/>
      <c r="Y1357" s="168" t="s">
        <v>4789</v>
      </c>
      <c r="Z1357" s="168" t="s">
        <v>4854</v>
      </c>
      <c r="AA1357" s="202" t="s">
        <v>4789</v>
      </c>
    </row>
    <row r="1358" spans="1:27" x14ac:dyDescent="0.3">
      <c r="A1358" s="91">
        <v>40803112</v>
      </c>
      <c r="B1358" s="93" t="s">
        <v>2433</v>
      </c>
      <c r="C1358" s="289">
        <v>17.639203999999999</v>
      </c>
      <c r="D1358" s="94" t="s">
        <v>9</v>
      </c>
      <c r="E1358" s="94">
        <v>1.22</v>
      </c>
      <c r="F1358" s="95">
        <v>2</v>
      </c>
      <c r="G1358" s="95"/>
      <c r="H1358" s="95"/>
      <c r="I1358" s="96">
        <v>0.17280000000000001</v>
      </c>
      <c r="J1358" s="95">
        <v>32030118</v>
      </c>
      <c r="K1358" s="89" t="s">
        <v>2434</v>
      </c>
      <c r="L1358" s="95">
        <v>59</v>
      </c>
      <c r="M1358" s="95">
        <v>4</v>
      </c>
      <c r="N1358" s="289">
        <v>17.639203999999999</v>
      </c>
      <c r="O1358" s="95">
        <v>29</v>
      </c>
      <c r="P1358" s="288">
        <v>9.6716840000000008</v>
      </c>
      <c r="Q1358" s="95">
        <v>30</v>
      </c>
      <c r="R1358" s="288">
        <v>7.9675199999999995</v>
      </c>
      <c r="S1358" s="96">
        <v>0.17280000000000001</v>
      </c>
      <c r="T1358" s="95"/>
      <c r="U1358" s="181"/>
      <c r="V1358" s="201" t="s">
        <v>4787</v>
      </c>
      <c r="W1358" s="130">
        <v>6</v>
      </c>
      <c r="X1358" s="93"/>
      <c r="Y1358" s="168" t="s">
        <v>4789</v>
      </c>
      <c r="Z1358" s="168" t="s">
        <v>4854</v>
      </c>
      <c r="AA1358" s="202" t="s">
        <v>4789</v>
      </c>
    </row>
    <row r="1359" spans="1:27" x14ac:dyDescent="0.3">
      <c r="A1359" s="278">
        <v>40803120</v>
      </c>
      <c r="B1359" s="279" t="s">
        <v>2435</v>
      </c>
      <c r="C1359" s="289">
        <v>17.639203999999999</v>
      </c>
      <c r="D1359" s="94" t="s">
        <v>9</v>
      </c>
      <c r="E1359" s="94">
        <v>1.22</v>
      </c>
      <c r="F1359" s="95">
        <v>2</v>
      </c>
      <c r="G1359" s="95"/>
      <c r="H1359" s="95"/>
      <c r="I1359" s="96">
        <v>8.6400000000000005E-2</v>
      </c>
      <c r="J1359" s="95">
        <v>32030126</v>
      </c>
      <c r="K1359" s="89" t="s">
        <v>2436</v>
      </c>
      <c r="L1359" s="95">
        <v>59</v>
      </c>
      <c r="M1359" s="95">
        <v>2</v>
      </c>
      <c r="N1359" s="289">
        <v>17.639203999999999</v>
      </c>
      <c r="O1359" s="95">
        <v>29</v>
      </c>
      <c r="P1359" s="288">
        <v>9.6716840000000008</v>
      </c>
      <c r="Q1359" s="95">
        <v>30</v>
      </c>
      <c r="R1359" s="288">
        <v>7.9675199999999995</v>
      </c>
      <c r="S1359" s="96">
        <v>8.6400000000000005E-2</v>
      </c>
      <c r="T1359" s="95"/>
      <c r="U1359" s="181"/>
      <c r="V1359" s="201" t="s">
        <v>4787</v>
      </c>
      <c r="W1359" s="130">
        <v>10</v>
      </c>
      <c r="X1359" s="93"/>
      <c r="Y1359" s="168" t="s">
        <v>4789</v>
      </c>
      <c r="Z1359" s="168" t="s">
        <v>4854</v>
      </c>
      <c r="AA1359" s="202" t="s">
        <v>4789</v>
      </c>
    </row>
    <row r="1360" spans="1:27" x14ac:dyDescent="0.3">
      <c r="A1360" s="95">
        <v>40803139</v>
      </c>
      <c r="B1360" s="89" t="s">
        <v>2437</v>
      </c>
      <c r="C1360" s="289">
        <v>17.639203999999999</v>
      </c>
      <c r="D1360" s="94" t="s">
        <v>9</v>
      </c>
      <c r="E1360" s="94">
        <v>1.22</v>
      </c>
      <c r="F1360" s="95">
        <v>1</v>
      </c>
      <c r="G1360" s="95"/>
      <c r="H1360" s="95"/>
      <c r="I1360" s="96">
        <v>7.1999999999999995E-2</v>
      </c>
      <c r="J1360" s="95">
        <v>32030134</v>
      </c>
      <c r="K1360" s="89" t="s">
        <v>2438</v>
      </c>
      <c r="L1360" s="95">
        <v>59</v>
      </c>
      <c r="M1360" s="95">
        <v>1</v>
      </c>
      <c r="N1360" s="289">
        <v>17.639203999999999</v>
      </c>
      <c r="O1360" s="95">
        <v>29</v>
      </c>
      <c r="P1360" s="288">
        <v>9.6716840000000008</v>
      </c>
      <c r="Q1360" s="95">
        <v>30</v>
      </c>
      <c r="R1360" s="288">
        <v>7.9675199999999995</v>
      </c>
      <c r="S1360" s="96">
        <v>7.1999999999999995E-2</v>
      </c>
      <c r="T1360" s="95"/>
      <c r="U1360" s="181"/>
      <c r="V1360" s="201" t="s">
        <v>4787</v>
      </c>
      <c r="W1360" s="130">
        <v>4</v>
      </c>
      <c r="X1360" s="93"/>
      <c r="Y1360" s="168" t="s">
        <v>4789</v>
      </c>
      <c r="Z1360" s="168" t="s">
        <v>4854</v>
      </c>
      <c r="AA1360" s="202" t="s">
        <v>4789</v>
      </c>
    </row>
    <row r="1361" spans="1:27" x14ac:dyDescent="0.3">
      <c r="A1361" s="91">
        <v>40803147</v>
      </c>
      <c r="B1361" s="93" t="s">
        <v>2439</v>
      </c>
      <c r="C1361" s="289">
        <v>7.1486359999999998</v>
      </c>
      <c r="D1361" s="94" t="s">
        <v>6</v>
      </c>
      <c r="E1361" s="94">
        <v>0.24</v>
      </c>
      <c r="F1361" s="95">
        <v>1</v>
      </c>
      <c r="G1361" s="95"/>
      <c r="H1361" s="95"/>
      <c r="I1361" s="96">
        <v>7.1999999999999995E-2</v>
      </c>
      <c r="J1361" s="95">
        <v>32110014</v>
      </c>
      <c r="K1361" s="89" t="s">
        <v>2391</v>
      </c>
      <c r="L1361" s="95"/>
      <c r="M1361" s="95">
        <v>0</v>
      </c>
      <c r="N1361" s="289">
        <v>7.1486359999999998</v>
      </c>
      <c r="O1361" s="95"/>
      <c r="P1361" s="288"/>
      <c r="Q1361" s="95"/>
      <c r="R1361" s="288"/>
      <c r="S1361" s="96"/>
      <c r="T1361" s="95"/>
      <c r="U1361" s="181"/>
      <c r="V1361" s="201" t="s">
        <v>4787</v>
      </c>
      <c r="W1361" s="130">
        <v>3</v>
      </c>
      <c r="X1361" s="93"/>
      <c r="Y1361" s="168" t="s">
        <v>4789</v>
      </c>
      <c r="Z1361" s="168" t="s">
        <v>4854</v>
      </c>
      <c r="AA1361" s="202" t="s">
        <v>4789</v>
      </c>
    </row>
    <row r="1362" spans="1:27" x14ac:dyDescent="0.3">
      <c r="A1362" s="91">
        <v>40804011</v>
      </c>
      <c r="B1362" s="93" t="s">
        <v>2440</v>
      </c>
      <c r="C1362" s="289">
        <v>18.314230000000002</v>
      </c>
      <c r="D1362" s="94" t="s">
        <v>9</v>
      </c>
      <c r="E1362" s="94">
        <v>1.22</v>
      </c>
      <c r="F1362" s="95">
        <v>1</v>
      </c>
      <c r="G1362" s="95"/>
      <c r="H1362" s="95"/>
      <c r="I1362" s="96">
        <v>0.154</v>
      </c>
      <c r="J1362" s="95">
        <v>32040016</v>
      </c>
      <c r="K1362" s="89" t="s">
        <v>2441</v>
      </c>
      <c r="L1362" s="95">
        <v>61</v>
      </c>
      <c r="M1362" s="95">
        <v>1</v>
      </c>
      <c r="N1362" s="289">
        <v>18.314230000000002</v>
      </c>
      <c r="O1362" s="95">
        <v>31</v>
      </c>
      <c r="P1362" s="288">
        <v>10.34671</v>
      </c>
      <c r="Q1362" s="95">
        <v>30</v>
      </c>
      <c r="R1362" s="288">
        <v>7.9675199999999995</v>
      </c>
      <c r="S1362" s="96">
        <v>0.154</v>
      </c>
      <c r="T1362" s="95"/>
      <c r="U1362" s="181"/>
      <c r="V1362" s="201" t="s">
        <v>4787</v>
      </c>
      <c r="W1362" s="130">
        <v>3</v>
      </c>
      <c r="X1362" s="93"/>
      <c r="Y1362" s="168" t="s">
        <v>4789</v>
      </c>
      <c r="Z1362" s="168" t="s">
        <v>4854</v>
      </c>
      <c r="AA1362" s="202" t="s">
        <v>4789</v>
      </c>
    </row>
    <row r="1363" spans="1:27" x14ac:dyDescent="0.3">
      <c r="A1363" s="278">
        <v>40804020</v>
      </c>
      <c r="B1363" s="279" t="s">
        <v>2442</v>
      </c>
      <c r="C1363" s="289">
        <v>21.036466000000001</v>
      </c>
      <c r="D1363" s="94" t="s">
        <v>9</v>
      </c>
      <c r="E1363" s="94">
        <v>1.4</v>
      </c>
      <c r="F1363" s="95">
        <v>3</v>
      </c>
      <c r="G1363" s="95"/>
      <c r="H1363" s="95"/>
      <c r="I1363" s="96">
        <v>0.12959999999999999</v>
      </c>
      <c r="J1363" s="95">
        <v>32040032</v>
      </c>
      <c r="K1363" s="89" t="s">
        <v>2443</v>
      </c>
      <c r="L1363" s="95">
        <v>70</v>
      </c>
      <c r="M1363" s="95">
        <v>3</v>
      </c>
      <c r="N1363" s="289">
        <v>21.036466000000001</v>
      </c>
      <c r="O1363" s="95">
        <v>36</v>
      </c>
      <c r="P1363" s="288">
        <v>12.00661</v>
      </c>
      <c r="Q1363" s="95">
        <v>34</v>
      </c>
      <c r="R1363" s="288">
        <v>9.0298560000000005</v>
      </c>
      <c r="S1363" s="96">
        <v>0.12959999999999999</v>
      </c>
      <c r="T1363" s="95"/>
      <c r="U1363" s="181"/>
      <c r="V1363" s="201" t="s">
        <v>4787</v>
      </c>
      <c r="W1363" s="130">
        <v>3</v>
      </c>
      <c r="X1363" s="93"/>
      <c r="Y1363" s="168" t="s">
        <v>4789</v>
      </c>
      <c r="Z1363" s="168" t="s">
        <v>4854</v>
      </c>
      <c r="AA1363" s="202" t="s">
        <v>4789</v>
      </c>
    </row>
    <row r="1364" spans="1:27" x14ac:dyDescent="0.3">
      <c r="A1364" s="95">
        <v>40804038</v>
      </c>
      <c r="B1364" s="89" t="s">
        <v>2444</v>
      </c>
      <c r="C1364" s="289">
        <v>21.036466000000001</v>
      </c>
      <c r="D1364" s="94" t="s">
        <v>9</v>
      </c>
      <c r="E1364" s="94">
        <v>1.31</v>
      </c>
      <c r="F1364" s="95">
        <v>2</v>
      </c>
      <c r="G1364" s="95"/>
      <c r="H1364" s="95"/>
      <c r="I1364" s="96">
        <v>0.192</v>
      </c>
      <c r="J1364" s="95">
        <v>32040040</v>
      </c>
      <c r="K1364" s="89" t="s">
        <v>2445</v>
      </c>
      <c r="L1364" s="95">
        <v>70</v>
      </c>
      <c r="M1364" s="95">
        <v>2</v>
      </c>
      <c r="N1364" s="289">
        <v>21.036466000000001</v>
      </c>
      <c r="O1364" s="95">
        <v>36</v>
      </c>
      <c r="P1364" s="288">
        <v>12.00661</v>
      </c>
      <c r="Q1364" s="95">
        <v>34</v>
      </c>
      <c r="R1364" s="288">
        <v>9.0298560000000005</v>
      </c>
      <c r="S1364" s="96">
        <v>0.192</v>
      </c>
      <c r="T1364" s="95"/>
      <c r="U1364" s="181"/>
      <c r="V1364" s="201" t="s">
        <v>4787</v>
      </c>
      <c r="W1364" s="130">
        <v>3</v>
      </c>
      <c r="X1364" s="93"/>
      <c r="Y1364" s="168" t="s">
        <v>4789</v>
      </c>
      <c r="Z1364" s="168" t="s">
        <v>4854</v>
      </c>
      <c r="AA1364" s="202" t="s">
        <v>4789</v>
      </c>
    </row>
    <row r="1365" spans="1:27" x14ac:dyDescent="0.3">
      <c r="A1365" s="91">
        <v>40804046</v>
      </c>
      <c r="B1365" s="93" t="s">
        <v>2446</v>
      </c>
      <c r="C1365" s="289">
        <v>21.036466000000001</v>
      </c>
      <c r="D1365" s="94" t="s">
        <v>9</v>
      </c>
      <c r="E1365" s="94">
        <v>1.31</v>
      </c>
      <c r="F1365" s="95">
        <v>2</v>
      </c>
      <c r="G1365" s="95"/>
      <c r="H1365" s="95"/>
      <c r="I1365" s="96">
        <v>0.24</v>
      </c>
      <c r="J1365" s="95">
        <v>32040059</v>
      </c>
      <c r="K1365" s="89" t="s">
        <v>2447</v>
      </c>
      <c r="L1365" s="95">
        <v>70</v>
      </c>
      <c r="M1365" s="95">
        <v>2</v>
      </c>
      <c r="N1365" s="289">
        <v>21.036466000000001</v>
      </c>
      <c r="O1365" s="95">
        <v>36</v>
      </c>
      <c r="P1365" s="288">
        <v>12.00661</v>
      </c>
      <c r="Q1365" s="95">
        <v>34</v>
      </c>
      <c r="R1365" s="288">
        <v>9.0298560000000005</v>
      </c>
      <c r="S1365" s="96">
        <v>0.24</v>
      </c>
      <c r="T1365" s="95"/>
      <c r="U1365" s="181"/>
      <c r="V1365" s="201" t="s">
        <v>4787</v>
      </c>
      <c r="W1365" s="130">
        <v>6</v>
      </c>
      <c r="X1365" s="93"/>
      <c r="Y1365" s="168" t="s">
        <v>4789</v>
      </c>
      <c r="Z1365" s="168" t="s">
        <v>4854</v>
      </c>
      <c r="AA1365" s="202" t="s">
        <v>4789</v>
      </c>
    </row>
    <row r="1366" spans="1:27" x14ac:dyDescent="0.3">
      <c r="A1366" s="91">
        <v>40804054</v>
      </c>
      <c r="B1366" s="93" t="s">
        <v>2448</v>
      </c>
      <c r="C1366" s="289">
        <v>17.971183999999997</v>
      </c>
      <c r="D1366" s="94" t="s">
        <v>9</v>
      </c>
      <c r="E1366" s="94">
        <v>1.22</v>
      </c>
      <c r="F1366" s="95">
        <v>2</v>
      </c>
      <c r="G1366" s="95"/>
      <c r="H1366" s="95"/>
      <c r="I1366" s="96">
        <v>0.14399999999999999</v>
      </c>
      <c r="J1366" s="95">
        <v>32040067</v>
      </c>
      <c r="K1366" s="89" t="s">
        <v>2449</v>
      </c>
      <c r="L1366" s="95">
        <v>60</v>
      </c>
      <c r="M1366" s="95">
        <v>2</v>
      </c>
      <c r="N1366" s="289">
        <v>17.971183999999997</v>
      </c>
      <c r="O1366" s="95">
        <v>30</v>
      </c>
      <c r="P1366" s="288">
        <v>10.003663999999999</v>
      </c>
      <c r="Q1366" s="95">
        <v>30</v>
      </c>
      <c r="R1366" s="288">
        <v>7.9675199999999995</v>
      </c>
      <c r="S1366" s="96">
        <v>0.14399999999999999</v>
      </c>
      <c r="T1366" s="95"/>
      <c r="U1366" s="181"/>
      <c r="V1366" s="201" t="s">
        <v>4787</v>
      </c>
      <c r="W1366" s="130">
        <v>6</v>
      </c>
      <c r="X1366" s="93"/>
      <c r="Y1366" s="168" t="s">
        <v>4789</v>
      </c>
      <c r="Z1366" s="168" t="s">
        <v>4854</v>
      </c>
      <c r="AA1366" s="202" t="s">
        <v>4789</v>
      </c>
    </row>
    <row r="1367" spans="1:27" x14ac:dyDescent="0.3">
      <c r="A1367" s="278">
        <v>40804062</v>
      </c>
      <c r="B1367" s="279" t="s">
        <v>2450</v>
      </c>
      <c r="C1367" s="289">
        <v>19.033519999999999</v>
      </c>
      <c r="D1367" s="94" t="s">
        <v>9</v>
      </c>
      <c r="E1367" s="94">
        <v>1.31</v>
      </c>
      <c r="F1367" s="95">
        <v>3</v>
      </c>
      <c r="G1367" s="95"/>
      <c r="H1367" s="95"/>
      <c r="I1367" s="96">
        <v>0.18720000000000001</v>
      </c>
      <c r="J1367" s="95">
        <v>32040075</v>
      </c>
      <c r="K1367" s="89" t="s">
        <v>2451</v>
      </c>
      <c r="L1367" s="95">
        <v>64</v>
      </c>
      <c r="M1367" s="95">
        <v>3</v>
      </c>
      <c r="N1367" s="289">
        <v>19.033519999999999</v>
      </c>
      <c r="O1367" s="95">
        <v>30</v>
      </c>
      <c r="P1367" s="288">
        <v>10.003663999999999</v>
      </c>
      <c r="Q1367" s="95">
        <v>34</v>
      </c>
      <c r="R1367" s="288">
        <v>9.0298560000000005</v>
      </c>
      <c r="S1367" s="96">
        <v>0.18720000000000001</v>
      </c>
      <c r="T1367" s="95"/>
      <c r="U1367" s="181"/>
      <c r="V1367" s="201" t="s">
        <v>4787</v>
      </c>
      <c r="W1367" s="130">
        <v>6</v>
      </c>
      <c r="X1367" s="93"/>
      <c r="Y1367" s="168" t="s">
        <v>4789</v>
      </c>
      <c r="Z1367" s="168" t="s">
        <v>4854</v>
      </c>
      <c r="AA1367" s="202" t="s">
        <v>4789</v>
      </c>
    </row>
    <row r="1368" spans="1:27" x14ac:dyDescent="0.3">
      <c r="A1368" s="95">
        <v>40804070</v>
      </c>
      <c r="B1368" s="89" t="s">
        <v>2452</v>
      </c>
      <c r="C1368" s="289">
        <v>17.971183999999997</v>
      </c>
      <c r="D1368" s="94" t="s">
        <v>9</v>
      </c>
      <c r="E1368" s="94">
        <v>1.22</v>
      </c>
      <c r="F1368" s="95">
        <v>2</v>
      </c>
      <c r="G1368" s="95"/>
      <c r="H1368" s="95"/>
      <c r="I1368" s="96">
        <v>0.24</v>
      </c>
      <c r="J1368" s="95">
        <v>32040083</v>
      </c>
      <c r="K1368" s="89" t="s">
        <v>2453</v>
      </c>
      <c r="L1368" s="95">
        <v>60</v>
      </c>
      <c r="M1368" s="95">
        <v>2</v>
      </c>
      <c r="N1368" s="289">
        <v>17.971183999999997</v>
      </c>
      <c r="O1368" s="95">
        <v>30</v>
      </c>
      <c r="P1368" s="288">
        <v>10.003663999999999</v>
      </c>
      <c r="Q1368" s="95">
        <v>30</v>
      </c>
      <c r="R1368" s="288">
        <v>7.9675199999999995</v>
      </c>
      <c r="S1368" s="96">
        <v>0.24</v>
      </c>
      <c r="T1368" s="95"/>
      <c r="U1368" s="181"/>
      <c r="V1368" s="201" t="s">
        <v>4787</v>
      </c>
      <c r="W1368" s="130">
        <v>6</v>
      </c>
      <c r="X1368" s="93"/>
      <c r="Y1368" s="168" t="s">
        <v>4789</v>
      </c>
      <c r="Z1368" s="168" t="s">
        <v>4854</v>
      </c>
      <c r="AA1368" s="202" t="s">
        <v>4789</v>
      </c>
    </row>
    <row r="1369" spans="1:27" x14ac:dyDescent="0.3">
      <c r="A1369" s="91">
        <v>40804089</v>
      </c>
      <c r="B1369" s="93" t="s">
        <v>2454</v>
      </c>
      <c r="C1369" s="289">
        <v>17.639203999999999</v>
      </c>
      <c r="D1369" s="94" t="s">
        <v>9</v>
      </c>
      <c r="E1369" s="94">
        <v>1.22</v>
      </c>
      <c r="F1369" s="95">
        <v>2</v>
      </c>
      <c r="G1369" s="95"/>
      <c r="H1369" s="95"/>
      <c r="I1369" s="96">
        <v>8.6400000000000005E-2</v>
      </c>
      <c r="J1369" s="95">
        <v>32040091</v>
      </c>
      <c r="K1369" s="89" t="s">
        <v>2455</v>
      </c>
      <c r="L1369" s="95">
        <v>59</v>
      </c>
      <c r="M1369" s="95">
        <v>2</v>
      </c>
      <c r="N1369" s="289">
        <v>17.639203999999999</v>
      </c>
      <c r="O1369" s="95">
        <v>29</v>
      </c>
      <c r="P1369" s="288">
        <v>9.6716840000000008</v>
      </c>
      <c r="Q1369" s="95">
        <v>30</v>
      </c>
      <c r="R1369" s="288">
        <v>7.9675199999999995</v>
      </c>
      <c r="S1369" s="96">
        <v>8.6400000000000005E-2</v>
      </c>
      <c r="T1369" s="95"/>
      <c r="U1369" s="181"/>
      <c r="V1369" s="201" t="s">
        <v>4787</v>
      </c>
      <c r="W1369" s="130">
        <v>6</v>
      </c>
      <c r="X1369" s="93"/>
      <c r="Y1369" s="168" t="s">
        <v>4789</v>
      </c>
      <c r="Z1369" s="168" t="s">
        <v>4854</v>
      </c>
      <c r="AA1369" s="202" t="s">
        <v>4789</v>
      </c>
    </row>
    <row r="1370" spans="1:27" x14ac:dyDescent="0.3">
      <c r="A1370" s="91">
        <v>40804097</v>
      </c>
      <c r="B1370" s="93" t="s">
        <v>2456</v>
      </c>
      <c r="C1370" s="289">
        <v>17.639203999999999</v>
      </c>
      <c r="D1370" s="94" t="s">
        <v>9</v>
      </c>
      <c r="E1370" s="94">
        <v>1.22</v>
      </c>
      <c r="F1370" s="95">
        <v>2</v>
      </c>
      <c r="G1370" s="95"/>
      <c r="H1370" s="95"/>
      <c r="I1370" s="96">
        <v>0.14399999999999999</v>
      </c>
      <c r="J1370" s="95">
        <v>32040105</v>
      </c>
      <c r="K1370" s="89" t="s">
        <v>2457</v>
      </c>
      <c r="L1370" s="95">
        <v>59</v>
      </c>
      <c r="M1370" s="95">
        <v>2</v>
      </c>
      <c r="N1370" s="289">
        <v>17.639203999999999</v>
      </c>
      <c r="O1370" s="95">
        <v>29</v>
      </c>
      <c r="P1370" s="288">
        <v>9.6716840000000008</v>
      </c>
      <c r="Q1370" s="95">
        <v>30</v>
      </c>
      <c r="R1370" s="288">
        <v>7.9675199999999995</v>
      </c>
      <c r="S1370" s="96">
        <v>0.14399999999999999</v>
      </c>
      <c r="T1370" s="95"/>
      <c r="U1370" s="181"/>
      <c r="V1370" s="201" t="s">
        <v>4787</v>
      </c>
      <c r="W1370" s="130">
        <v>6</v>
      </c>
      <c r="X1370" s="93"/>
      <c r="Y1370" s="168" t="s">
        <v>4789</v>
      </c>
      <c r="Z1370" s="168" t="s">
        <v>4854</v>
      </c>
      <c r="AA1370" s="202" t="s">
        <v>4789</v>
      </c>
    </row>
    <row r="1371" spans="1:27" x14ac:dyDescent="0.3">
      <c r="A1371" s="278">
        <v>40804100</v>
      </c>
      <c r="B1371" s="279" t="s">
        <v>2458</v>
      </c>
      <c r="C1371" s="289">
        <v>17.639203999999999</v>
      </c>
      <c r="D1371" s="94" t="s">
        <v>9</v>
      </c>
      <c r="E1371" s="94">
        <v>1.22</v>
      </c>
      <c r="F1371" s="95">
        <v>2</v>
      </c>
      <c r="G1371" s="95"/>
      <c r="H1371" s="95"/>
      <c r="I1371" s="96">
        <v>8.6400000000000005E-2</v>
      </c>
      <c r="J1371" s="95">
        <v>32040113</v>
      </c>
      <c r="K1371" s="89" t="s">
        <v>2459</v>
      </c>
      <c r="L1371" s="95">
        <v>59</v>
      </c>
      <c r="M1371" s="95">
        <v>2</v>
      </c>
      <c r="N1371" s="289">
        <v>17.639203999999999</v>
      </c>
      <c r="O1371" s="95">
        <v>29</v>
      </c>
      <c r="P1371" s="288">
        <v>9.6716840000000008</v>
      </c>
      <c r="Q1371" s="95">
        <v>30</v>
      </c>
      <c r="R1371" s="288">
        <v>7.9675199999999995</v>
      </c>
      <c r="S1371" s="96">
        <v>8.6400000000000005E-2</v>
      </c>
      <c r="T1371" s="95"/>
      <c r="U1371" s="181"/>
      <c r="V1371" s="201" t="s">
        <v>4787</v>
      </c>
      <c r="W1371" s="130">
        <v>6</v>
      </c>
      <c r="X1371" s="93"/>
      <c r="Y1371" s="168" t="s">
        <v>4789</v>
      </c>
      <c r="Z1371" s="168" t="s">
        <v>4854</v>
      </c>
      <c r="AA1371" s="202" t="s">
        <v>4789</v>
      </c>
    </row>
    <row r="1372" spans="1:27" x14ac:dyDescent="0.3">
      <c r="A1372" s="95">
        <v>40804119</v>
      </c>
      <c r="B1372" s="89" t="s">
        <v>2460</v>
      </c>
      <c r="C1372" s="289">
        <v>21.036466000000001</v>
      </c>
      <c r="D1372" s="94" t="s">
        <v>9</v>
      </c>
      <c r="E1372" s="94">
        <v>1.31</v>
      </c>
      <c r="F1372" s="95">
        <v>3</v>
      </c>
      <c r="G1372" s="95"/>
      <c r="H1372" s="95"/>
      <c r="I1372" s="96">
        <v>0.154</v>
      </c>
      <c r="J1372" s="95">
        <v>32040121</v>
      </c>
      <c r="K1372" s="89" t="s">
        <v>2461</v>
      </c>
      <c r="L1372" s="95">
        <v>70</v>
      </c>
      <c r="M1372" s="95">
        <v>3</v>
      </c>
      <c r="N1372" s="289">
        <v>21.036466000000001</v>
      </c>
      <c r="O1372" s="95">
        <v>36</v>
      </c>
      <c r="P1372" s="288">
        <v>12.00661</v>
      </c>
      <c r="Q1372" s="95">
        <v>34</v>
      </c>
      <c r="R1372" s="288">
        <v>9.0298560000000005</v>
      </c>
      <c r="S1372" s="96">
        <v>0.154</v>
      </c>
      <c r="T1372" s="95"/>
      <c r="U1372" s="181"/>
      <c r="V1372" s="201" t="s">
        <v>4787</v>
      </c>
      <c r="W1372" s="130">
        <v>2</v>
      </c>
      <c r="X1372" s="93"/>
      <c r="Y1372" s="168" t="s">
        <v>4789</v>
      </c>
      <c r="Z1372" s="168" t="s">
        <v>4854</v>
      </c>
      <c r="AA1372" s="202" t="s">
        <v>4789</v>
      </c>
    </row>
    <row r="1373" spans="1:27" x14ac:dyDescent="0.3">
      <c r="A1373" s="91">
        <v>40804127</v>
      </c>
      <c r="B1373" s="93" t="s">
        <v>2462</v>
      </c>
      <c r="C1373" s="289">
        <v>29.944596000000001</v>
      </c>
      <c r="D1373" s="94" t="s">
        <v>9</v>
      </c>
      <c r="E1373" s="94">
        <v>2.31</v>
      </c>
      <c r="F1373" s="95">
        <v>1</v>
      </c>
      <c r="G1373" s="95"/>
      <c r="H1373" s="95"/>
      <c r="I1373" s="96">
        <v>0.31850000000000001</v>
      </c>
      <c r="J1373" s="95">
        <v>32040156</v>
      </c>
      <c r="K1373" s="89" t="s">
        <v>2463</v>
      </c>
      <c r="L1373" s="95">
        <v>102</v>
      </c>
      <c r="M1373" s="95">
        <v>1</v>
      </c>
      <c r="N1373" s="289">
        <v>29.944596000000001</v>
      </c>
      <c r="O1373" s="95">
        <v>42</v>
      </c>
      <c r="P1373" s="288">
        <v>14.009556</v>
      </c>
      <c r="Q1373" s="95">
        <v>60</v>
      </c>
      <c r="R1373" s="288">
        <v>15.935039999999999</v>
      </c>
      <c r="S1373" s="96">
        <v>0.31850000000000001</v>
      </c>
      <c r="T1373" s="95"/>
      <c r="U1373" s="181"/>
      <c r="V1373" s="201" t="s">
        <v>4787</v>
      </c>
      <c r="W1373" s="130">
        <v>4</v>
      </c>
      <c r="X1373" s="93"/>
      <c r="Y1373" s="168" t="s">
        <v>4789</v>
      </c>
      <c r="Z1373" s="168" t="s">
        <v>4854</v>
      </c>
      <c r="AA1373" s="202" t="s">
        <v>4789</v>
      </c>
    </row>
    <row r="1374" spans="1:27" x14ac:dyDescent="0.3">
      <c r="A1374" s="91">
        <v>40804135</v>
      </c>
      <c r="B1374" s="93" t="s">
        <v>2464</v>
      </c>
      <c r="C1374" s="289">
        <v>7.1486359999999998</v>
      </c>
      <c r="D1374" s="94" t="s">
        <v>6</v>
      </c>
      <c r="E1374" s="94">
        <v>0.24</v>
      </c>
      <c r="F1374" s="95">
        <v>1</v>
      </c>
      <c r="G1374" s="95"/>
      <c r="H1374" s="95"/>
      <c r="I1374" s="96">
        <v>7.1999999999999995E-2</v>
      </c>
      <c r="J1374" s="95">
        <v>32110014</v>
      </c>
      <c r="K1374" s="89" t="s">
        <v>2391</v>
      </c>
      <c r="L1374" s="95"/>
      <c r="M1374" s="95">
        <v>0</v>
      </c>
      <c r="N1374" s="289">
        <v>7.1486359999999998</v>
      </c>
      <c r="O1374" s="95"/>
      <c r="P1374" s="288"/>
      <c r="Q1374" s="95"/>
      <c r="R1374" s="288"/>
      <c r="S1374" s="96"/>
      <c r="T1374" s="95"/>
      <c r="U1374" s="181"/>
      <c r="V1374" s="201" t="s">
        <v>4787</v>
      </c>
      <c r="W1374" s="130">
        <v>4</v>
      </c>
      <c r="X1374" s="93"/>
      <c r="Y1374" s="168" t="s">
        <v>4789</v>
      </c>
      <c r="Z1374" s="168" t="s">
        <v>4854</v>
      </c>
      <c r="AA1374" s="202" t="s">
        <v>4789</v>
      </c>
    </row>
    <row r="1375" spans="1:27" x14ac:dyDescent="0.3">
      <c r="A1375" s="278">
        <v>40805018</v>
      </c>
      <c r="B1375" s="279" t="s">
        <v>2465</v>
      </c>
      <c r="C1375" s="289">
        <v>13.854632000000001</v>
      </c>
      <c r="D1375" s="94" t="s">
        <v>9</v>
      </c>
      <c r="E1375" s="94">
        <v>0.83</v>
      </c>
      <c r="F1375" s="95">
        <v>1</v>
      </c>
      <c r="G1375" s="95"/>
      <c r="H1375" s="95"/>
      <c r="I1375" s="96">
        <v>0.154</v>
      </c>
      <c r="J1375" s="95">
        <v>32050038</v>
      </c>
      <c r="K1375" s="89" t="s">
        <v>2466</v>
      </c>
      <c r="L1375" s="95">
        <v>46</v>
      </c>
      <c r="M1375" s="95">
        <v>1</v>
      </c>
      <c r="N1375" s="289">
        <v>13.854632000000001</v>
      </c>
      <c r="O1375" s="95">
        <v>24</v>
      </c>
      <c r="P1375" s="288">
        <v>8.0117840000000005</v>
      </c>
      <c r="Q1375" s="95">
        <v>22</v>
      </c>
      <c r="R1375" s="288">
        <v>5.8428479999999992</v>
      </c>
      <c r="S1375" s="96">
        <v>0.154</v>
      </c>
      <c r="T1375" s="95"/>
      <c r="U1375" s="181"/>
      <c r="V1375" s="201" t="s">
        <v>4787</v>
      </c>
      <c r="W1375" s="130">
        <v>1</v>
      </c>
      <c r="X1375" s="93"/>
      <c r="Y1375" s="168" t="s">
        <v>4789</v>
      </c>
      <c r="Z1375" s="168" t="s">
        <v>4854</v>
      </c>
      <c r="AA1375" s="202" t="s">
        <v>4789</v>
      </c>
    </row>
    <row r="1376" spans="1:27" x14ac:dyDescent="0.3">
      <c r="A1376" s="95">
        <v>40805026</v>
      </c>
      <c r="B1376" s="89" t="s">
        <v>2467</v>
      </c>
      <c r="C1376" s="289">
        <v>15.315344</v>
      </c>
      <c r="D1376" s="94" t="s">
        <v>9</v>
      </c>
      <c r="E1376" s="94">
        <v>1.18</v>
      </c>
      <c r="F1376" s="95">
        <v>2</v>
      </c>
      <c r="G1376" s="95"/>
      <c r="H1376" s="95"/>
      <c r="I1376" s="96">
        <v>0.308</v>
      </c>
      <c r="J1376" s="95">
        <v>32050054</v>
      </c>
      <c r="K1376" s="89" t="s">
        <v>2468</v>
      </c>
      <c r="L1376" s="95">
        <v>51</v>
      </c>
      <c r="M1376" s="95">
        <v>2</v>
      </c>
      <c r="N1376" s="289">
        <v>15.315344</v>
      </c>
      <c r="O1376" s="95">
        <v>26</v>
      </c>
      <c r="P1376" s="288">
        <v>8.6757439999999999</v>
      </c>
      <c r="Q1376" s="95">
        <v>25</v>
      </c>
      <c r="R1376" s="288">
        <v>6.6395999999999997</v>
      </c>
      <c r="S1376" s="96">
        <v>0.308</v>
      </c>
      <c r="T1376" s="95"/>
      <c r="U1376" s="181"/>
      <c r="V1376" s="201" t="s">
        <v>4787</v>
      </c>
      <c r="W1376" s="130">
        <v>1</v>
      </c>
      <c r="X1376" s="93"/>
      <c r="Y1376" s="168" t="s">
        <v>4789</v>
      </c>
      <c r="Z1376" s="168" t="s">
        <v>4854</v>
      </c>
      <c r="AA1376" s="202" t="s">
        <v>4789</v>
      </c>
    </row>
    <row r="1377" spans="1:27" x14ac:dyDescent="0.3">
      <c r="A1377" s="91">
        <v>40805034</v>
      </c>
      <c r="B1377" s="93" t="s">
        <v>2469</v>
      </c>
      <c r="C1377" s="289">
        <v>16.576868000000001</v>
      </c>
      <c r="D1377" s="94" t="s">
        <v>9</v>
      </c>
      <c r="E1377" s="94">
        <v>1.22</v>
      </c>
      <c r="F1377" s="95">
        <v>3</v>
      </c>
      <c r="G1377" s="95"/>
      <c r="H1377" s="95"/>
      <c r="I1377" s="96">
        <v>0.46200000000000002</v>
      </c>
      <c r="J1377" s="95">
        <v>32050062</v>
      </c>
      <c r="K1377" s="89" t="s">
        <v>2470</v>
      </c>
      <c r="L1377" s="95">
        <v>55</v>
      </c>
      <c r="M1377" s="95">
        <v>3</v>
      </c>
      <c r="N1377" s="289">
        <v>16.576868000000001</v>
      </c>
      <c r="O1377" s="95">
        <v>29</v>
      </c>
      <c r="P1377" s="288">
        <v>9.6716840000000008</v>
      </c>
      <c r="Q1377" s="95">
        <v>26</v>
      </c>
      <c r="R1377" s="288">
        <v>6.9051840000000002</v>
      </c>
      <c r="S1377" s="96">
        <v>0.46200000000000002</v>
      </c>
      <c r="T1377" s="95"/>
      <c r="U1377" s="181"/>
      <c r="V1377" s="201" t="s">
        <v>4787</v>
      </c>
      <c r="W1377" s="130">
        <v>1</v>
      </c>
      <c r="X1377" s="93"/>
      <c r="Y1377" s="168" t="s">
        <v>4789</v>
      </c>
      <c r="Z1377" s="168" t="s">
        <v>4854</v>
      </c>
      <c r="AA1377" s="202" t="s">
        <v>4789</v>
      </c>
    </row>
    <row r="1378" spans="1:27" x14ac:dyDescent="0.3">
      <c r="A1378" s="91">
        <v>40805042</v>
      </c>
      <c r="B1378" s="93" t="s">
        <v>2471</v>
      </c>
      <c r="C1378" s="289">
        <v>17.783062000000001</v>
      </c>
      <c r="D1378" s="94" t="s">
        <v>12</v>
      </c>
      <c r="E1378" s="94">
        <v>1.34</v>
      </c>
      <c r="F1378" s="95">
        <v>4</v>
      </c>
      <c r="G1378" s="95"/>
      <c r="H1378" s="95"/>
      <c r="I1378" s="96">
        <v>0.61599999999999999</v>
      </c>
      <c r="J1378" s="95">
        <v>32050070</v>
      </c>
      <c r="K1378" s="89" t="s">
        <v>2472</v>
      </c>
      <c r="L1378" s="95">
        <v>59</v>
      </c>
      <c r="M1378" s="95">
        <v>4</v>
      </c>
      <c r="N1378" s="289">
        <v>17.783062000000001</v>
      </c>
      <c r="O1378" s="95">
        <v>31</v>
      </c>
      <c r="P1378" s="288">
        <v>10.34671</v>
      </c>
      <c r="Q1378" s="95">
        <v>28</v>
      </c>
      <c r="R1378" s="288">
        <v>7.4363520000000003</v>
      </c>
      <c r="S1378" s="96">
        <v>0.61599999999999999</v>
      </c>
      <c r="T1378" s="95"/>
      <c r="U1378" s="181"/>
      <c r="V1378" s="201" t="s">
        <v>4787</v>
      </c>
      <c r="W1378" s="130">
        <v>1</v>
      </c>
      <c r="X1378" s="93"/>
      <c r="Y1378" s="168" t="s">
        <v>4789</v>
      </c>
      <c r="Z1378" s="168" t="s">
        <v>4854</v>
      </c>
      <c r="AA1378" s="202" t="s">
        <v>4789</v>
      </c>
    </row>
    <row r="1379" spans="1:27" x14ac:dyDescent="0.3">
      <c r="A1379" s="278">
        <v>40805050</v>
      </c>
      <c r="B1379" s="279" t="s">
        <v>2473</v>
      </c>
      <c r="C1379" s="289">
        <v>15.315344</v>
      </c>
      <c r="D1379" s="94" t="s">
        <v>12</v>
      </c>
      <c r="E1379" s="94">
        <v>1.34</v>
      </c>
      <c r="F1379" s="95">
        <v>4</v>
      </c>
      <c r="G1379" s="95"/>
      <c r="H1379" s="95"/>
      <c r="I1379" s="96">
        <v>0.61599999999999999</v>
      </c>
      <c r="J1379" s="95">
        <v>32050089</v>
      </c>
      <c r="K1379" s="89" t="s">
        <v>2474</v>
      </c>
      <c r="L1379" s="95">
        <v>51</v>
      </c>
      <c r="M1379" s="95">
        <v>2</v>
      </c>
      <c r="N1379" s="289">
        <v>15.315344</v>
      </c>
      <c r="O1379" s="95">
        <v>26</v>
      </c>
      <c r="P1379" s="288">
        <v>8.6757439999999999</v>
      </c>
      <c r="Q1379" s="95">
        <v>25</v>
      </c>
      <c r="R1379" s="288">
        <v>6.6395999999999997</v>
      </c>
      <c r="S1379" s="96">
        <v>0.308</v>
      </c>
      <c r="T1379" s="95"/>
      <c r="U1379" s="181"/>
      <c r="V1379" s="201" t="s">
        <v>4787</v>
      </c>
      <c r="W1379" s="130">
        <v>3</v>
      </c>
      <c r="X1379" s="93"/>
      <c r="Y1379" s="168" t="s">
        <v>4789</v>
      </c>
      <c r="Z1379" s="168" t="s">
        <v>4854</v>
      </c>
      <c r="AA1379" s="202" t="s">
        <v>4789</v>
      </c>
    </row>
    <row r="1380" spans="1:27" x14ac:dyDescent="0.3">
      <c r="A1380" s="95">
        <v>40805069</v>
      </c>
      <c r="B1380" s="89" t="s">
        <v>2475</v>
      </c>
      <c r="C1380" s="289">
        <v>41.121255999999995</v>
      </c>
      <c r="D1380" s="94" t="s">
        <v>15</v>
      </c>
      <c r="E1380" s="94">
        <v>3.17</v>
      </c>
      <c r="F1380" s="95">
        <v>9</v>
      </c>
      <c r="G1380" s="95"/>
      <c r="H1380" s="95"/>
      <c r="I1380" s="96">
        <v>0.57599999999999996</v>
      </c>
      <c r="J1380" s="95">
        <v>32050119</v>
      </c>
      <c r="K1380" s="89" t="s">
        <v>2476</v>
      </c>
      <c r="L1380" s="95">
        <v>140</v>
      </c>
      <c r="M1380" s="95">
        <v>8</v>
      </c>
      <c r="N1380" s="289">
        <v>41.121255999999995</v>
      </c>
      <c r="O1380" s="95">
        <v>58</v>
      </c>
      <c r="P1380" s="288">
        <v>19.343368000000002</v>
      </c>
      <c r="Q1380" s="95">
        <v>82</v>
      </c>
      <c r="R1380" s="288">
        <v>21.777888000000001</v>
      </c>
      <c r="S1380" s="96">
        <v>0.57599999999999996</v>
      </c>
      <c r="T1380" s="95"/>
      <c r="U1380" s="181"/>
      <c r="V1380" s="201" t="s">
        <v>4787</v>
      </c>
      <c r="W1380" s="130">
        <v>3</v>
      </c>
      <c r="X1380" s="93"/>
      <c r="Y1380" s="168" t="s">
        <v>4789</v>
      </c>
      <c r="Z1380" s="168" t="s">
        <v>4854</v>
      </c>
      <c r="AA1380" s="202" t="s">
        <v>4789</v>
      </c>
    </row>
    <row r="1381" spans="1:27" ht="24" x14ac:dyDescent="0.3">
      <c r="A1381" s="91">
        <v>40805077</v>
      </c>
      <c r="B1381" s="93" t="s">
        <v>2477</v>
      </c>
      <c r="C1381" s="289">
        <v>34.459524000000002</v>
      </c>
      <c r="D1381" s="94" t="s">
        <v>9</v>
      </c>
      <c r="E1381" s="94">
        <v>1.31</v>
      </c>
      <c r="F1381" s="95">
        <v>4</v>
      </c>
      <c r="G1381" s="95"/>
      <c r="H1381" s="95"/>
      <c r="I1381" s="96">
        <v>0.17280000000000001</v>
      </c>
      <c r="J1381" s="95">
        <v>32050143</v>
      </c>
      <c r="K1381" s="89" t="s">
        <v>2478</v>
      </c>
      <c r="L1381" s="95">
        <v>120</v>
      </c>
      <c r="M1381" s="95">
        <v>4</v>
      </c>
      <c r="N1381" s="289">
        <v>34.459524000000002</v>
      </c>
      <c r="O1381" s="95">
        <v>38</v>
      </c>
      <c r="P1381" s="288">
        <v>12.681636000000001</v>
      </c>
      <c r="Q1381" s="95">
        <v>82</v>
      </c>
      <c r="R1381" s="288">
        <v>21.777888000000001</v>
      </c>
      <c r="S1381" s="96">
        <v>0.17280000000000001</v>
      </c>
      <c r="T1381" s="95"/>
      <c r="U1381" s="181"/>
      <c r="V1381" s="201" t="s">
        <v>4787</v>
      </c>
      <c r="W1381" s="130">
        <v>3</v>
      </c>
      <c r="X1381" s="93"/>
      <c r="Y1381" s="168" t="s">
        <v>4789</v>
      </c>
      <c r="Z1381" s="168" t="s">
        <v>4854</v>
      </c>
      <c r="AA1381" s="202" t="s">
        <v>4789</v>
      </c>
    </row>
    <row r="1382" spans="1:27" x14ac:dyDescent="0.3">
      <c r="A1382" s="91">
        <v>40806014</v>
      </c>
      <c r="B1382" s="93" t="s">
        <v>2479</v>
      </c>
      <c r="C1382" s="289">
        <v>72.430000000000007</v>
      </c>
      <c r="D1382" s="94" t="s">
        <v>21</v>
      </c>
      <c r="E1382" s="94">
        <v>2.4</v>
      </c>
      <c r="F1382" s="95">
        <v>8</v>
      </c>
      <c r="G1382" s="95"/>
      <c r="H1382" s="95"/>
      <c r="I1382" s="96">
        <v>0.23039999999999999</v>
      </c>
      <c r="J1382" s="95">
        <v>40806014</v>
      </c>
      <c r="K1382" s="89" t="s">
        <v>2479</v>
      </c>
      <c r="L1382" s="95">
        <v>259</v>
      </c>
      <c r="M1382" s="95">
        <v>8</v>
      </c>
      <c r="N1382" s="289">
        <v>72.430000000000007</v>
      </c>
      <c r="O1382" s="95">
        <v>167</v>
      </c>
      <c r="P1382" s="289">
        <v>50.35</v>
      </c>
      <c r="Q1382" s="95">
        <v>92</v>
      </c>
      <c r="R1382" s="289">
        <v>22.08</v>
      </c>
      <c r="S1382" s="96">
        <v>0.23039999999999999</v>
      </c>
      <c r="T1382" s="95"/>
      <c r="U1382" s="181"/>
      <c r="V1382" s="201" t="s">
        <v>4787</v>
      </c>
      <c r="W1382" s="130">
        <v>2</v>
      </c>
      <c r="X1382" s="93"/>
      <c r="Y1382" s="168" t="s">
        <v>4789</v>
      </c>
      <c r="Z1382" s="168" t="s">
        <v>4854</v>
      </c>
      <c r="AA1382" s="202" t="s">
        <v>4789</v>
      </c>
    </row>
    <row r="1383" spans="1:27" x14ac:dyDescent="0.3">
      <c r="A1383" s="278">
        <v>40806022</v>
      </c>
      <c r="B1383" s="279" t="s">
        <v>2480</v>
      </c>
      <c r="C1383" s="289">
        <v>126.03</v>
      </c>
      <c r="D1383" s="94" t="s">
        <v>26</v>
      </c>
      <c r="E1383" s="94">
        <v>4.08</v>
      </c>
      <c r="F1383" s="95">
        <v>8</v>
      </c>
      <c r="G1383" s="95"/>
      <c r="H1383" s="95"/>
      <c r="I1383" s="96">
        <v>0.23039999999999999</v>
      </c>
      <c r="J1383" s="95">
        <v>40806022</v>
      </c>
      <c r="K1383" s="89" t="s">
        <v>2480</v>
      </c>
      <c r="L1383" s="95">
        <v>450</v>
      </c>
      <c r="M1383" s="95">
        <v>8</v>
      </c>
      <c r="N1383" s="289">
        <v>126.03</v>
      </c>
      <c r="O1383" s="95">
        <v>293</v>
      </c>
      <c r="P1383" s="289">
        <v>88.35</v>
      </c>
      <c r="Q1383" s="95">
        <v>157</v>
      </c>
      <c r="R1383" s="289">
        <v>37.68</v>
      </c>
      <c r="S1383" s="96">
        <v>0.23039999999999999</v>
      </c>
      <c r="T1383" s="95"/>
      <c r="U1383" s="181"/>
      <c r="V1383" s="201" t="s">
        <v>4787</v>
      </c>
      <c r="W1383" s="130">
        <v>2</v>
      </c>
      <c r="X1383" s="93"/>
      <c r="Y1383" s="168" t="s">
        <v>4789</v>
      </c>
      <c r="Z1383" s="168" t="s">
        <v>4854</v>
      </c>
      <c r="AA1383" s="202" t="s">
        <v>4789</v>
      </c>
    </row>
    <row r="1384" spans="1:27" x14ac:dyDescent="0.3">
      <c r="A1384" s="95">
        <v>40806030</v>
      </c>
      <c r="B1384" s="89" t="s">
        <v>2481</v>
      </c>
      <c r="C1384" s="289">
        <v>30.763480000000001</v>
      </c>
      <c r="D1384" s="94" t="s">
        <v>15</v>
      </c>
      <c r="E1384" s="94">
        <v>2.4</v>
      </c>
      <c r="F1384" s="95">
        <v>8</v>
      </c>
      <c r="G1384" s="95"/>
      <c r="H1384" s="95"/>
      <c r="I1384" s="96">
        <v>0.23039999999999999</v>
      </c>
      <c r="J1384" s="95">
        <v>32060068</v>
      </c>
      <c r="K1384" s="89" t="s">
        <v>2482</v>
      </c>
      <c r="L1384" s="95">
        <v>102</v>
      </c>
      <c r="M1384" s="95">
        <v>8</v>
      </c>
      <c r="N1384" s="289">
        <v>30.763480000000001</v>
      </c>
      <c r="O1384" s="95">
        <v>54</v>
      </c>
      <c r="P1384" s="288">
        <v>18.015448000000003</v>
      </c>
      <c r="Q1384" s="95">
        <v>48</v>
      </c>
      <c r="R1384" s="288">
        <v>12.748032</v>
      </c>
      <c r="S1384" s="96">
        <v>0.23039999999999999</v>
      </c>
      <c r="T1384" s="95"/>
      <c r="U1384" s="181"/>
      <c r="V1384" s="201" t="s">
        <v>4787</v>
      </c>
      <c r="W1384" s="130">
        <v>2</v>
      </c>
      <c r="X1384" s="93"/>
      <c r="Y1384" s="168" t="s">
        <v>4789</v>
      </c>
      <c r="Z1384" s="168" t="s">
        <v>4854</v>
      </c>
      <c r="AA1384" s="202" t="s">
        <v>4789</v>
      </c>
    </row>
    <row r="1385" spans="1:27" x14ac:dyDescent="0.3">
      <c r="A1385" s="91">
        <v>40806049</v>
      </c>
      <c r="B1385" s="93" t="s">
        <v>2483</v>
      </c>
      <c r="C1385" s="289">
        <v>46.344408000000001</v>
      </c>
      <c r="D1385" s="94" t="s">
        <v>21</v>
      </c>
      <c r="E1385" s="94">
        <v>3.72</v>
      </c>
      <c r="F1385" s="95">
        <v>20</v>
      </c>
      <c r="G1385" s="95"/>
      <c r="H1385" s="95"/>
      <c r="I1385" s="96">
        <v>0.38879999999999998</v>
      </c>
      <c r="J1385" s="95">
        <v>32060076</v>
      </c>
      <c r="K1385" s="89" t="s">
        <v>2484</v>
      </c>
      <c r="L1385" s="95">
        <v>154</v>
      </c>
      <c r="M1385" s="95">
        <v>20</v>
      </c>
      <c r="N1385" s="289">
        <v>46.344408000000001</v>
      </c>
      <c r="O1385" s="95">
        <v>80</v>
      </c>
      <c r="P1385" s="288">
        <v>26.691192000000001</v>
      </c>
      <c r="Q1385" s="95">
        <v>74</v>
      </c>
      <c r="R1385" s="288">
        <v>19.653215999999997</v>
      </c>
      <c r="S1385" s="96">
        <v>0.38879999999999998</v>
      </c>
      <c r="T1385" s="95"/>
      <c r="U1385" s="181"/>
      <c r="V1385" s="201" t="s">
        <v>4787</v>
      </c>
      <c r="W1385" s="130">
        <v>2</v>
      </c>
      <c r="X1385" s="93"/>
      <c r="Y1385" s="168" t="s">
        <v>4789</v>
      </c>
      <c r="Z1385" s="168" t="s">
        <v>4854</v>
      </c>
      <c r="AA1385" s="202" t="s">
        <v>4789</v>
      </c>
    </row>
    <row r="1386" spans="1:27" x14ac:dyDescent="0.3">
      <c r="A1386" s="91">
        <v>40806057</v>
      </c>
      <c r="B1386" s="93" t="s">
        <v>2485</v>
      </c>
      <c r="C1386" s="289">
        <v>51.479032000000004</v>
      </c>
      <c r="D1386" s="94" t="s">
        <v>11</v>
      </c>
      <c r="E1386" s="94">
        <v>3.83</v>
      </c>
      <c r="F1386" s="95">
        <v>24</v>
      </c>
      <c r="G1386" s="95"/>
      <c r="H1386" s="95"/>
      <c r="I1386" s="96">
        <v>0.57599999999999996</v>
      </c>
      <c r="J1386" s="95">
        <v>32060084</v>
      </c>
      <c r="K1386" s="89" t="s">
        <v>2486</v>
      </c>
      <c r="L1386" s="95">
        <v>171</v>
      </c>
      <c r="M1386" s="95">
        <v>24</v>
      </c>
      <c r="N1386" s="289">
        <v>51.479032000000004</v>
      </c>
      <c r="O1386" s="95">
        <v>89</v>
      </c>
      <c r="P1386" s="288">
        <v>29.701143999999999</v>
      </c>
      <c r="Q1386" s="95">
        <v>82</v>
      </c>
      <c r="R1386" s="288">
        <v>21.777888000000001</v>
      </c>
      <c r="S1386" s="96">
        <v>0.57599999999999996</v>
      </c>
      <c r="T1386" s="95"/>
      <c r="U1386" s="181"/>
      <c r="V1386" s="201" t="s">
        <v>4787</v>
      </c>
      <c r="W1386" s="130">
        <v>2</v>
      </c>
      <c r="X1386" s="93"/>
      <c r="Y1386" s="168" t="s">
        <v>4789</v>
      </c>
      <c r="Z1386" s="168" t="s">
        <v>4854</v>
      </c>
      <c r="AA1386" s="202" t="s">
        <v>4789</v>
      </c>
    </row>
    <row r="1387" spans="1:27" x14ac:dyDescent="0.3">
      <c r="A1387" s="278">
        <v>40806065</v>
      </c>
      <c r="B1387" s="279" t="s">
        <v>2487</v>
      </c>
      <c r="C1387" s="289">
        <v>47.406744000000003</v>
      </c>
      <c r="D1387" s="94" t="s">
        <v>21</v>
      </c>
      <c r="E1387" s="94">
        <v>3.83</v>
      </c>
      <c r="F1387" s="95">
        <v>6</v>
      </c>
      <c r="G1387" s="95"/>
      <c r="H1387" s="95"/>
      <c r="I1387" s="96">
        <v>0.59699999999999998</v>
      </c>
      <c r="J1387" s="95">
        <v>32060092</v>
      </c>
      <c r="K1387" s="89" t="s">
        <v>2488</v>
      </c>
      <c r="L1387" s="95">
        <v>158</v>
      </c>
      <c r="M1387" s="95">
        <v>6</v>
      </c>
      <c r="N1387" s="289">
        <v>47.406744000000003</v>
      </c>
      <c r="O1387" s="95">
        <v>80</v>
      </c>
      <c r="P1387" s="288">
        <v>26.691192000000001</v>
      </c>
      <c r="Q1387" s="95">
        <v>78</v>
      </c>
      <c r="R1387" s="288">
        <v>20.715551999999999</v>
      </c>
      <c r="S1387" s="96">
        <v>0.59699999999999998</v>
      </c>
      <c r="T1387" s="95"/>
      <c r="U1387" s="181"/>
      <c r="V1387" s="201" t="s">
        <v>4787</v>
      </c>
      <c r="W1387" s="130">
        <v>2</v>
      </c>
      <c r="X1387" s="93"/>
      <c r="Y1387" s="168" t="s">
        <v>4789</v>
      </c>
      <c r="Z1387" s="168" t="s">
        <v>4854</v>
      </c>
      <c r="AA1387" s="202" t="s">
        <v>4789</v>
      </c>
    </row>
    <row r="1388" spans="1:27" x14ac:dyDescent="0.3">
      <c r="A1388" s="95">
        <v>40806073</v>
      </c>
      <c r="B1388" s="89" t="s">
        <v>2489</v>
      </c>
      <c r="C1388" s="289">
        <v>47.616998000000002</v>
      </c>
      <c r="D1388" s="94" t="s">
        <v>21</v>
      </c>
      <c r="E1388" s="94">
        <v>4.12</v>
      </c>
      <c r="F1388" s="95">
        <v>9</v>
      </c>
      <c r="G1388" s="95"/>
      <c r="H1388" s="95"/>
      <c r="I1388" s="96">
        <v>0.76200000000000001</v>
      </c>
      <c r="J1388" s="95">
        <v>32060122</v>
      </c>
      <c r="K1388" s="89" t="s">
        <v>2490</v>
      </c>
      <c r="L1388" s="95">
        <v>158</v>
      </c>
      <c r="M1388" s="95">
        <v>6</v>
      </c>
      <c r="N1388" s="289">
        <v>47.616998000000002</v>
      </c>
      <c r="O1388" s="95">
        <v>83</v>
      </c>
      <c r="P1388" s="288">
        <v>27.698198000000001</v>
      </c>
      <c r="Q1388" s="95">
        <v>75</v>
      </c>
      <c r="R1388" s="288">
        <v>19.918800000000001</v>
      </c>
      <c r="S1388" s="96">
        <v>0.76200000000000001</v>
      </c>
      <c r="T1388" s="95"/>
      <c r="U1388" s="181"/>
      <c r="V1388" s="201" t="s">
        <v>4787</v>
      </c>
      <c r="W1388" s="130">
        <v>2</v>
      </c>
      <c r="X1388" s="93"/>
      <c r="Y1388" s="168" t="s">
        <v>4789</v>
      </c>
      <c r="Z1388" s="168" t="s">
        <v>4854</v>
      </c>
      <c r="AA1388" s="202" t="s">
        <v>4789</v>
      </c>
    </row>
    <row r="1389" spans="1:27" x14ac:dyDescent="0.3">
      <c r="A1389" s="91">
        <v>40806081</v>
      </c>
      <c r="B1389" s="93" t="s">
        <v>2491</v>
      </c>
      <c r="C1389" s="289">
        <v>52.674160000000001</v>
      </c>
      <c r="D1389" s="94" t="s">
        <v>11</v>
      </c>
      <c r="E1389" s="94">
        <v>4.68</v>
      </c>
      <c r="F1389" s="95">
        <v>6</v>
      </c>
      <c r="G1389" s="95"/>
      <c r="H1389" s="95"/>
      <c r="I1389" s="96">
        <v>0.76200000000000001</v>
      </c>
      <c r="J1389" s="95">
        <v>32060106</v>
      </c>
      <c r="K1389" s="89" t="s">
        <v>2492</v>
      </c>
      <c r="L1389" s="95">
        <v>175</v>
      </c>
      <c r="M1389" s="95">
        <v>6</v>
      </c>
      <c r="N1389" s="289">
        <v>52.674160000000001</v>
      </c>
      <c r="O1389" s="95">
        <v>91</v>
      </c>
      <c r="P1389" s="288">
        <v>30.365104000000002</v>
      </c>
      <c r="Q1389" s="95">
        <v>84</v>
      </c>
      <c r="R1389" s="288">
        <v>22.309056000000002</v>
      </c>
      <c r="S1389" s="96">
        <v>0.76200000000000001</v>
      </c>
      <c r="T1389" s="95"/>
      <c r="U1389" s="181"/>
      <c r="V1389" s="201" t="s">
        <v>4787</v>
      </c>
      <c r="W1389" s="130">
        <v>2</v>
      </c>
      <c r="X1389" s="93"/>
      <c r="Y1389" s="168" t="s">
        <v>4789</v>
      </c>
      <c r="Z1389" s="168" t="s">
        <v>4854</v>
      </c>
      <c r="AA1389" s="202" t="s">
        <v>4789</v>
      </c>
    </row>
    <row r="1390" spans="1:27" x14ac:dyDescent="0.3">
      <c r="A1390" s="91">
        <v>40806090</v>
      </c>
      <c r="B1390" s="93" t="s">
        <v>2493</v>
      </c>
      <c r="C1390" s="289">
        <v>106.07</v>
      </c>
      <c r="D1390" s="94" t="s">
        <v>11</v>
      </c>
      <c r="E1390" s="94">
        <v>3.99</v>
      </c>
      <c r="F1390" s="95">
        <v>6</v>
      </c>
      <c r="G1390" s="95"/>
      <c r="H1390" s="95"/>
      <c r="I1390" s="96">
        <v>0.432</v>
      </c>
      <c r="J1390" s="95">
        <v>40806090</v>
      </c>
      <c r="K1390" s="89" t="s">
        <v>2493</v>
      </c>
      <c r="L1390" s="95">
        <v>383</v>
      </c>
      <c r="M1390" s="95">
        <v>6</v>
      </c>
      <c r="N1390" s="289">
        <v>106.07</v>
      </c>
      <c r="O1390" s="95">
        <v>230</v>
      </c>
      <c r="P1390" s="289">
        <v>69.349999999999994</v>
      </c>
      <c r="Q1390" s="95">
        <v>153</v>
      </c>
      <c r="R1390" s="289">
        <v>36.72</v>
      </c>
      <c r="S1390" s="96">
        <v>0.432</v>
      </c>
      <c r="T1390" s="95"/>
      <c r="U1390" s="181"/>
      <c r="V1390" s="201" t="s">
        <v>4787</v>
      </c>
      <c r="W1390" s="130">
        <v>2</v>
      </c>
      <c r="X1390" s="93"/>
      <c r="Y1390" s="168" t="s">
        <v>4789</v>
      </c>
      <c r="Z1390" s="168" t="s">
        <v>4854</v>
      </c>
      <c r="AA1390" s="202" t="s">
        <v>4789</v>
      </c>
    </row>
    <row r="1391" spans="1:27" x14ac:dyDescent="0.3">
      <c r="A1391" s="278">
        <v>40806103</v>
      </c>
      <c r="B1391" s="279" t="s">
        <v>2494</v>
      </c>
      <c r="C1391" s="289">
        <v>37.757191999999996</v>
      </c>
      <c r="D1391" s="94" t="s">
        <v>15</v>
      </c>
      <c r="E1391" s="94">
        <v>2.31</v>
      </c>
      <c r="F1391" s="95">
        <v>4</v>
      </c>
      <c r="G1391" s="95"/>
      <c r="H1391" s="95"/>
      <c r="I1391" s="96">
        <v>0.28799999999999998</v>
      </c>
      <c r="J1391" s="95">
        <v>32060017</v>
      </c>
      <c r="K1391" s="89" t="s">
        <v>2495</v>
      </c>
      <c r="L1391" s="95">
        <v>125</v>
      </c>
      <c r="M1391" s="95">
        <v>4</v>
      </c>
      <c r="N1391" s="289">
        <v>37.757191999999996</v>
      </c>
      <c r="O1391" s="95">
        <v>67</v>
      </c>
      <c r="P1391" s="288">
        <v>22.35332</v>
      </c>
      <c r="Q1391" s="95">
        <v>58</v>
      </c>
      <c r="R1391" s="288">
        <v>15.403872</v>
      </c>
      <c r="S1391" s="96">
        <v>0.28799999999999998</v>
      </c>
      <c r="T1391" s="95"/>
      <c r="U1391" s="181"/>
      <c r="V1391" s="201" t="s">
        <v>4787</v>
      </c>
      <c r="W1391" s="130">
        <v>2</v>
      </c>
      <c r="X1391" s="93"/>
      <c r="Y1391" s="168" t="s">
        <v>4789</v>
      </c>
      <c r="Z1391" s="168" t="s">
        <v>4854</v>
      </c>
      <c r="AA1391" s="202" t="s">
        <v>4789</v>
      </c>
    </row>
    <row r="1392" spans="1:27" x14ac:dyDescent="0.3">
      <c r="A1392" s="95">
        <v>40806111</v>
      </c>
      <c r="B1392" s="89" t="s">
        <v>2496</v>
      </c>
      <c r="C1392" s="289">
        <v>37.757191999999996</v>
      </c>
      <c r="D1392" s="94" t="s">
        <v>15</v>
      </c>
      <c r="E1392" s="94">
        <v>2.31</v>
      </c>
      <c r="F1392" s="95">
        <v>4</v>
      </c>
      <c r="G1392" s="95"/>
      <c r="H1392" s="95"/>
      <c r="I1392" s="96">
        <v>0.28799999999999998</v>
      </c>
      <c r="J1392" s="95">
        <v>32060025</v>
      </c>
      <c r="K1392" s="89" t="s">
        <v>2497</v>
      </c>
      <c r="L1392" s="95">
        <v>125</v>
      </c>
      <c r="M1392" s="95">
        <v>4</v>
      </c>
      <c r="N1392" s="289">
        <v>37.757191999999996</v>
      </c>
      <c r="O1392" s="95">
        <v>67</v>
      </c>
      <c r="P1392" s="288">
        <v>22.35332</v>
      </c>
      <c r="Q1392" s="95">
        <v>58</v>
      </c>
      <c r="R1392" s="288">
        <v>15.403872</v>
      </c>
      <c r="S1392" s="96">
        <v>0.28799999999999998</v>
      </c>
      <c r="T1392" s="95"/>
      <c r="U1392" s="181"/>
      <c r="V1392" s="201" t="s">
        <v>4787</v>
      </c>
      <c r="W1392" s="130">
        <v>2</v>
      </c>
      <c r="X1392" s="93"/>
      <c r="Y1392" s="168" t="s">
        <v>4789</v>
      </c>
      <c r="Z1392" s="168" t="s">
        <v>4854</v>
      </c>
      <c r="AA1392" s="202" t="s">
        <v>4789</v>
      </c>
    </row>
    <row r="1393" spans="1:27" x14ac:dyDescent="0.3">
      <c r="A1393" s="91">
        <v>40806120</v>
      </c>
      <c r="B1393" s="93" t="s">
        <v>2498</v>
      </c>
      <c r="C1393" s="289">
        <v>33.198</v>
      </c>
      <c r="D1393" s="94"/>
      <c r="E1393" s="94"/>
      <c r="F1393" s="95"/>
      <c r="G1393" s="95"/>
      <c r="H1393" s="95"/>
      <c r="I1393" s="96"/>
      <c r="J1393" s="95">
        <v>32060017</v>
      </c>
      <c r="K1393" s="89" t="s">
        <v>2495</v>
      </c>
      <c r="L1393" s="95">
        <v>125</v>
      </c>
      <c r="M1393" s="95">
        <v>4</v>
      </c>
      <c r="N1393" s="289">
        <v>33.198</v>
      </c>
      <c r="O1393" s="95">
        <v>67</v>
      </c>
      <c r="P1393" s="288">
        <v>17.794127999999997</v>
      </c>
      <c r="Q1393" s="95">
        <v>58</v>
      </c>
      <c r="R1393" s="288">
        <v>15.403872</v>
      </c>
      <c r="S1393" s="96">
        <v>0.28799999999999998</v>
      </c>
      <c r="T1393" s="95"/>
      <c r="U1393" s="181"/>
      <c r="V1393" s="201" t="s">
        <v>4787</v>
      </c>
      <c r="W1393" s="130">
        <v>2</v>
      </c>
      <c r="X1393" s="93"/>
      <c r="Y1393" s="168" t="s">
        <v>4789</v>
      </c>
      <c r="Z1393" s="168" t="s">
        <v>4854</v>
      </c>
      <c r="AA1393" s="202" t="s">
        <v>4789</v>
      </c>
    </row>
    <row r="1394" spans="1:27" ht="24" x14ac:dyDescent="0.3">
      <c r="A1394" s="91">
        <v>40807010</v>
      </c>
      <c r="B1394" s="93" t="s">
        <v>2499</v>
      </c>
      <c r="C1394" s="289">
        <v>54.400455999999998</v>
      </c>
      <c r="D1394" s="94" t="s">
        <v>21</v>
      </c>
      <c r="E1394" s="94">
        <v>3.85</v>
      </c>
      <c r="F1394" s="95">
        <v>7</v>
      </c>
      <c r="G1394" s="95"/>
      <c r="H1394" s="95"/>
      <c r="I1394" s="96">
        <v>0.61040000000000005</v>
      </c>
      <c r="J1394" s="95">
        <v>32070012</v>
      </c>
      <c r="K1394" s="89" t="s">
        <v>2500</v>
      </c>
      <c r="L1394" s="95">
        <v>182</v>
      </c>
      <c r="M1394" s="95">
        <v>7</v>
      </c>
      <c r="N1394" s="289">
        <v>54.400455999999998</v>
      </c>
      <c r="O1394" s="95">
        <v>89</v>
      </c>
      <c r="P1394" s="288">
        <v>29.701143999999999</v>
      </c>
      <c r="Q1394" s="95">
        <v>93</v>
      </c>
      <c r="R1394" s="288">
        <v>24.699312000000003</v>
      </c>
      <c r="S1394" s="96">
        <v>0.61040000000000005</v>
      </c>
      <c r="T1394" s="95"/>
      <c r="U1394" s="181"/>
      <c r="V1394" s="201" t="s">
        <v>4787</v>
      </c>
      <c r="W1394" s="130">
        <v>2</v>
      </c>
      <c r="X1394" s="93"/>
      <c r="Y1394" s="168" t="s">
        <v>4789</v>
      </c>
      <c r="Z1394" s="168" t="s">
        <v>4854</v>
      </c>
      <c r="AA1394" s="202" t="s">
        <v>4789</v>
      </c>
    </row>
    <row r="1395" spans="1:27" x14ac:dyDescent="0.3">
      <c r="A1395" s="278">
        <v>40807029</v>
      </c>
      <c r="B1395" s="279" t="s">
        <v>2501</v>
      </c>
      <c r="C1395" s="289">
        <v>35.588255999999994</v>
      </c>
      <c r="D1395" s="94" t="s">
        <v>15</v>
      </c>
      <c r="E1395" s="94">
        <v>2.95</v>
      </c>
      <c r="F1395" s="95">
        <v>4</v>
      </c>
      <c r="G1395" s="95"/>
      <c r="H1395" s="95"/>
      <c r="I1395" s="96">
        <v>0.48</v>
      </c>
      <c r="J1395" s="95">
        <v>32070020</v>
      </c>
      <c r="K1395" s="89" t="s">
        <v>2502</v>
      </c>
      <c r="L1395" s="95">
        <v>134</v>
      </c>
      <c r="M1395" s="95">
        <v>4</v>
      </c>
      <c r="N1395" s="289">
        <v>35.588255999999994</v>
      </c>
      <c r="O1395" s="95">
        <v>67</v>
      </c>
      <c r="P1395" s="288">
        <v>17.794127999999997</v>
      </c>
      <c r="Q1395" s="95">
        <v>67</v>
      </c>
      <c r="R1395" s="288">
        <v>17.794127999999997</v>
      </c>
      <c r="S1395" s="96">
        <v>0.48</v>
      </c>
      <c r="T1395" s="95"/>
      <c r="U1395" s="181"/>
      <c r="V1395" s="201" t="s">
        <v>4787</v>
      </c>
      <c r="W1395" s="130">
        <v>2</v>
      </c>
      <c r="X1395" s="93"/>
      <c r="Y1395" s="168" t="s">
        <v>4789</v>
      </c>
      <c r="Z1395" s="168" t="s">
        <v>4854</v>
      </c>
      <c r="AA1395" s="202" t="s">
        <v>4789</v>
      </c>
    </row>
    <row r="1396" spans="1:27" x14ac:dyDescent="0.3">
      <c r="A1396" s="95">
        <v>40807037</v>
      </c>
      <c r="B1396" s="89" t="s">
        <v>2503</v>
      </c>
      <c r="C1396" s="289">
        <v>48.867455999999997</v>
      </c>
      <c r="D1396" s="94" t="s">
        <v>21</v>
      </c>
      <c r="E1396" s="94">
        <v>3.85</v>
      </c>
      <c r="F1396" s="95">
        <v>10</v>
      </c>
      <c r="G1396" s="95"/>
      <c r="H1396" s="95"/>
      <c r="I1396" s="96">
        <v>0.87439999999999996</v>
      </c>
      <c r="J1396" s="95">
        <v>32070047</v>
      </c>
      <c r="K1396" s="89" t="s">
        <v>2504</v>
      </c>
      <c r="L1396" s="95">
        <v>184</v>
      </c>
      <c r="M1396" s="95">
        <v>10</v>
      </c>
      <c r="N1396" s="289">
        <v>48.867455999999997</v>
      </c>
      <c r="O1396" s="95">
        <v>89</v>
      </c>
      <c r="P1396" s="288">
        <v>23.636976000000001</v>
      </c>
      <c r="Q1396" s="95">
        <v>95</v>
      </c>
      <c r="R1396" s="288">
        <v>25.23048</v>
      </c>
      <c r="S1396" s="96">
        <v>0.87439999999999996</v>
      </c>
      <c r="T1396" s="95"/>
      <c r="U1396" s="181"/>
      <c r="V1396" s="201" t="s">
        <v>4787</v>
      </c>
      <c r="W1396" s="130">
        <v>3</v>
      </c>
      <c r="X1396" s="93"/>
      <c r="Y1396" s="168" t="s">
        <v>4789</v>
      </c>
      <c r="Z1396" s="168" t="s">
        <v>4854</v>
      </c>
      <c r="AA1396" s="202" t="s">
        <v>4789</v>
      </c>
    </row>
    <row r="1397" spans="1:27" x14ac:dyDescent="0.3">
      <c r="A1397" s="91">
        <v>40807045</v>
      </c>
      <c r="B1397" s="93" t="s">
        <v>2505</v>
      </c>
      <c r="C1397" s="289">
        <v>60.553151999999997</v>
      </c>
      <c r="D1397" s="94" t="s">
        <v>21</v>
      </c>
      <c r="E1397" s="94">
        <v>4.91</v>
      </c>
      <c r="F1397" s="95">
        <v>11</v>
      </c>
      <c r="G1397" s="95"/>
      <c r="H1397" s="95"/>
      <c r="I1397" s="96">
        <v>1.0184</v>
      </c>
      <c r="J1397" s="95">
        <v>32070055</v>
      </c>
      <c r="K1397" s="89" t="s">
        <v>2506</v>
      </c>
      <c r="L1397" s="95">
        <v>228</v>
      </c>
      <c r="M1397" s="95">
        <v>11</v>
      </c>
      <c r="N1397" s="289">
        <v>60.553151999999997</v>
      </c>
      <c r="O1397" s="95">
        <v>98</v>
      </c>
      <c r="P1397" s="288">
        <v>26.027232000000001</v>
      </c>
      <c r="Q1397" s="95">
        <v>130</v>
      </c>
      <c r="R1397" s="288">
        <v>34.525919999999999</v>
      </c>
      <c r="S1397" s="96">
        <v>1.0184</v>
      </c>
      <c r="T1397" s="95"/>
      <c r="U1397" s="181"/>
      <c r="V1397" s="201" t="s">
        <v>4787</v>
      </c>
      <c r="W1397" s="130">
        <v>3</v>
      </c>
      <c r="X1397" s="93"/>
      <c r="Y1397" s="168" t="s">
        <v>4789</v>
      </c>
      <c r="Z1397" s="168" t="s">
        <v>4854</v>
      </c>
      <c r="AA1397" s="202" t="s">
        <v>4789</v>
      </c>
    </row>
    <row r="1398" spans="1:27" x14ac:dyDescent="0.3">
      <c r="A1398" s="91">
        <v>40807053</v>
      </c>
      <c r="B1398" s="93" t="s">
        <v>2507</v>
      </c>
      <c r="C1398" s="289">
        <v>43.290191999999998</v>
      </c>
      <c r="D1398" s="94" t="s">
        <v>21</v>
      </c>
      <c r="E1398" s="94">
        <v>4.08</v>
      </c>
      <c r="F1398" s="95">
        <v>6</v>
      </c>
      <c r="G1398" s="95"/>
      <c r="H1398" s="95"/>
      <c r="I1398" s="96">
        <v>0.432</v>
      </c>
      <c r="J1398" s="95">
        <v>32070039</v>
      </c>
      <c r="K1398" s="89" t="s">
        <v>2508</v>
      </c>
      <c r="L1398" s="95">
        <v>163</v>
      </c>
      <c r="M1398" s="95">
        <v>6</v>
      </c>
      <c r="N1398" s="289">
        <v>43.290191999999998</v>
      </c>
      <c r="O1398" s="95">
        <v>89</v>
      </c>
      <c r="P1398" s="288">
        <v>23.636976000000001</v>
      </c>
      <c r="Q1398" s="95">
        <v>74</v>
      </c>
      <c r="R1398" s="288">
        <v>19.653215999999997</v>
      </c>
      <c r="S1398" s="96">
        <v>0.432</v>
      </c>
      <c r="T1398" s="95"/>
      <c r="U1398" s="181"/>
      <c r="V1398" s="201" t="s">
        <v>4787</v>
      </c>
      <c r="W1398" s="130">
        <v>3</v>
      </c>
      <c r="X1398" s="93"/>
      <c r="Y1398" s="168" t="s">
        <v>4789</v>
      </c>
      <c r="Z1398" s="168" t="s">
        <v>4854</v>
      </c>
      <c r="AA1398" s="202" t="s">
        <v>4789</v>
      </c>
    </row>
    <row r="1399" spans="1:27" s="116" customFormat="1" x14ac:dyDescent="0.3">
      <c r="A1399" s="278">
        <v>40807061</v>
      </c>
      <c r="B1399" s="279" t="s">
        <v>2509</v>
      </c>
      <c r="C1399" s="289">
        <v>43.290191999999998</v>
      </c>
      <c r="D1399" s="94" t="s">
        <v>11</v>
      </c>
      <c r="E1399" s="94">
        <v>4.33</v>
      </c>
      <c r="F1399" s="95">
        <v>6</v>
      </c>
      <c r="G1399" s="95"/>
      <c r="H1399" s="95"/>
      <c r="I1399" s="96">
        <v>0.432</v>
      </c>
      <c r="J1399" s="95">
        <v>32070039</v>
      </c>
      <c r="K1399" s="89" t="s">
        <v>2508</v>
      </c>
      <c r="L1399" s="95">
        <v>163</v>
      </c>
      <c r="M1399" s="95">
        <v>6</v>
      </c>
      <c r="N1399" s="289">
        <v>43.290191999999998</v>
      </c>
      <c r="O1399" s="95">
        <v>89</v>
      </c>
      <c r="P1399" s="288">
        <v>23.636976000000001</v>
      </c>
      <c r="Q1399" s="95">
        <v>74</v>
      </c>
      <c r="R1399" s="288">
        <v>19.653215999999997</v>
      </c>
      <c r="S1399" s="96">
        <v>0.432</v>
      </c>
      <c r="T1399" s="95"/>
      <c r="U1399" s="181"/>
      <c r="V1399" s="201" t="s">
        <v>4787</v>
      </c>
      <c r="W1399" s="130">
        <v>3</v>
      </c>
      <c r="X1399" s="93"/>
      <c r="Y1399" s="168" t="s">
        <v>4789</v>
      </c>
      <c r="Z1399" s="168" t="s">
        <v>4854</v>
      </c>
      <c r="AA1399" s="202" t="s">
        <v>4789</v>
      </c>
    </row>
    <row r="1400" spans="1:27" x14ac:dyDescent="0.3">
      <c r="A1400" s="95">
        <v>40807070</v>
      </c>
      <c r="B1400" s="89" t="s">
        <v>2510</v>
      </c>
      <c r="C1400" s="289">
        <v>35.588255999999994</v>
      </c>
      <c r="D1400" s="94" t="s">
        <v>12</v>
      </c>
      <c r="E1400" s="94">
        <v>2.6</v>
      </c>
      <c r="F1400" s="95">
        <v>6</v>
      </c>
      <c r="G1400" s="95"/>
      <c r="H1400" s="95"/>
      <c r="I1400" s="96">
        <v>0.432</v>
      </c>
      <c r="J1400" s="95">
        <v>32070063</v>
      </c>
      <c r="K1400" s="89" t="s">
        <v>2511</v>
      </c>
      <c r="L1400" s="95">
        <v>134</v>
      </c>
      <c r="M1400" s="95">
        <v>6</v>
      </c>
      <c r="N1400" s="289">
        <v>35.588255999999994</v>
      </c>
      <c r="O1400" s="95">
        <v>67</v>
      </c>
      <c r="P1400" s="288">
        <v>17.794127999999997</v>
      </c>
      <c r="Q1400" s="95">
        <v>67</v>
      </c>
      <c r="R1400" s="288">
        <v>17.794127999999997</v>
      </c>
      <c r="S1400" s="96">
        <v>0.432</v>
      </c>
      <c r="T1400" s="95"/>
      <c r="U1400" s="181"/>
      <c r="V1400" s="201" t="s">
        <v>4787</v>
      </c>
      <c r="W1400" s="130">
        <v>3</v>
      </c>
      <c r="X1400" s="93"/>
      <c r="Y1400" s="168" t="s">
        <v>4789</v>
      </c>
      <c r="Z1400" s="168" t="s">
        <v>4854</v>
      </c>
      <c r="AA1400" s="202" t="s">
        <v>4789</v>
      </c>
    </row>
    <row r="1401" spans="1:27" x14ac:dyDescent="0.3">
      <c r="A1401" s="91">
        <v>40807096</v>
      </c>
      <c r="B1401" s="93" t="s">
        <v>2512</v>
      </c>
      <c r="C1401" s="289">
        <v>43.290191999999998</v>
      </c>
      <c r="D1401" s="94"/>
      <c r="E1401" s="94"/>
      <c r="F1401" s="95"/>
      <c r="G1401" s="95"/>
      <c r="H1401" s="95"/>
      <c r="I1401" s="96"/>
      <c r="J1401" s="95">
        <v>32070039</v>
      </c>
      <c r="K1401" s="89" t="s">
        <v>2508</v>
      </c>
      <c r="L1401" s="95">
        <v>163</v>
      </c>
      <c r="M1401" s="95">
        <v>6</v>
      </c>
      <c r="N1401" s="289">
        <v>43.290191999999998</v>
      </c>
      <c r="O1401" s="95">
        <v>89</v>
      </c>
      <c r="P1401" s="288">
        <v>23.636976000000001</v>
      </c>
      <c r="Q1401" s="95">
        <v>74</v>
      </c>
      <c r="R1401" s="288">
        <v>19.653215999999997</v>
      </c>
      <c r="S1401" s="96">
        <v>0.432</v>
      </c>
      <c r="T1401" s="95"/>
      <c r="U1401" s="181"/>
      <c r="V1401" s="201" t="s">
        <v>4787</v>
      </c>
      <c r="W1401" s="130">
        <v>3</v>
      </c>
      <c r="X1401" s="93"/>
      <c r="Y1401" s="168" t="s">
        <v>4789</v>
      </c>
      <c r="Z1401" s="168" t="s">
        <v>4854</v>
      </c>
      <c r="AA1401" s="202" t="s">
        <v>4789</v>
      </c>
    </row>
    <row r="1402" spans="1:27" x14ac:dyDescent="0.3">
      <c r="A1402" s="91">
        <v>40808017</v>
      </c>
      <c r="B1402" s="93" t="s">
        <v>2513</v>
      </c>
      <c r="C1402" s="289">
        <v>18.059712000000001</v>
      </c>
      <c r="D1402" s="94" t="s">
        <v>9</v>
      </c>
      <c r="E1402" s="94">
        <v>1.22</v>
      </c>
      <c r="F1402" s="95">
        <v>1</v>
      </c>
      <c r="G1402" s="95"/>
      <c r="H1402" s="95"/>
      <c r="I1402" s="96">
        <v>0.154</v>
      </c>
      <c r="J1402" s="95">
        <v>32080018</v>
      </c>
      <c r="K1402" s="89" t="s">
        <v>2514</v>
      </c>
      <c r="L1402" s="95">
        <v>68</v>
      </c>
      <c r="M1402" s="95">
        <v>1</v>
      </c>
      <c r="N1402" s="289">
        <v>18.059712000000001</v>
      </c>
      <c r="O1402" s="95">
        <v>36</v>
      </c>
      <c r="P1402" s="288">
        <v>9.5610240000000015</v>
      </c>
      <c r="Q1402" s="95">
        <v>32</v>
      </c>
      <c r="R1402" s="288">
        <v>8.4986879999999996</v>
      </c>
      <c r="S1402" s="96">
        <v>0.154</v>
      </c>
      <c r="T1402" s="95"/>
      <c r="U1402" s="181"/>
      <c r="V1402" s="201" t="s">
        <v>4787</v>
      </c>
      <c r="W1402" s="130">
        <v>3</v>
      </c>
      <c r="X1402" s="93"/>
      <c r="Y1402" s="168" t="s">
        <v>4789</v>
      </c>
      <c r="Z1402" s="168" t="s">
        <v>4854</v>
      </c>
      <c r="AA1402" s="202" t="s">
        <v>4789</v>
      </c>
    </row>
    <row r="1403" spans="1:27" x14ac:dyDescent="0.3">
      <c r="A1403" s="278">
        <v>40808025</v>
      </c>
      <c r="B1403" s="279" t="s">
        <v>2515</v>
      </c>
      <c r="C1403" s="289">
        <v>22.043472000000001</v>
      </c>
      <c r="D1403" s="94" t="s">
        <v>12</v>
      </c>
      <c r="E1403" s="94">
        <v>1.75</v>
      </c>
      <c r="F1403" s="95">
        <v>3</v>
      </c>
      <c r="G1403" s="95"/>
      <c r="H1403" s="95"/>
      <c r="I1403" s="96">
        <v>0.42799999999999999</v>
      </c>
      <c r="J1403" s="95">
        <v>32080034</v>
      </c>
      <c r="K1403" s="89" t="s">
        <v>2516</v>
      </c>
      <c r="L1403" s="95">
        <v>83</v>
      </c>
      <c r="M1403" s="95">
        <v>4</v>
      </c>
      <c r="N1403" s="289">
        <v>22.043472000000001</v>
      </c>
      <c r="O1403" s="95">
        <v>42</v>
      </c>
      <c r="P1403" s="288">
        <v>11.154528000000001</v>
      </c>
      <c r="Q1403" s="95">
        <v>41</v>
      </c>
      <c r="R1403" s="288">
        <v>10.888944</v>
      </c>
      <c r="S1403" s="96">
        <v>0.61599999999999999</v>
      </c>
      <c r="T1403" s="95"/>
      <c r="U1403" s="181"/>
      <c r="V1403" s="201" t="s">
        <v>4787</v>
      </c>
      <c r="W1403" s="130">
        <v>3</v>
      </c>
      <c r="X1403" s="93"/>
      <c r="Y1403" s="168" t="s">
        <v>4789</v>
      </c>
      <c r="Z1403" s="168" t="s">
        <v>4854</v>
      </c>
      <c r="AA1403" s="202" t="s">
        <v>4789</v>
      </c>
    </row>
    <row r="1404" spans="1:27" x14ac:dyDescent="0.3">
      <c r="A1404" s="95">
        <v>40808033</v>
      </c>
      <c r="B1404" s="89" t="s">
        <v>2517</v>
      </c>
      <c r="C1404" s="289">
        <v>43.290191999999998</v>
      </c>
      <c r="D1404" s="94" t="s">
        <v>21</v>
      </c>
      <c r="E1404" s="94">
        <v>2.76</v>
      </c>
      <c r="F1404" s="95">
        <v>4</v>
      </c>
      <c r="G1404" s="95"/>
      <c r="H1404" s="95"/>
      <c r="I1404" s="96">
        <v>1.2</v>
      </c>
      <c r="J1404" s="95">
        <v>32080050</v>
      </c>
      <c r="K1404" s="89" t="s">
        <v>2518</v>
      </c>
      <c r="L1404" s="95">
        <v>163</v>
      </c>
      <c r="M1404" s="95">
        <v>6</v>
      </c>
      <c r="N1404" s="289">
        <v>43.290191999999998</v>
      </c>
      <c r="O1404" s="95">
        <v>89</v>
      </c>
      <c r="P1404" s="288">
        <v>23.636976000000001</v>
      </c>
      <c r="Q1404" s="95">
        <v>74</v>
      </c>
      <c r="R1404" s="288">
        <v>19.653215999999997</v>
      </c>
      <c r="S1404" s="96">
        <v>2.2176</v>
      </c>
      <c r="T1404" s="95"/>
      <c r="U1404" s="181"/>
      <c r="V1404" s="201" t="s">
        <v>4787</v>
      </c>
      <c r="W1404" s="130">
        <v>1</v>
      </c>
      <c r="X1404" s="93"/>
      <c r="Y1404" s="168" t="s">
        <v>4789</v>
      </c>
      <c r="Z1404" s="168" t="s">
        <v>4854</v>
      </c>
      <c r="AA1404" s="202" t="s">
        <v>4789</v>
      </c>
    </row>
    <row r="1405" spans="1:27" ht="24" x14ac:dyDescent="0.3">
      <c r="A1405" s="91">
        <v>40808041</v>
      </c>
      <c r="B1405" s="93" t="s">
        <v>2519</v>
      </c>
      <c r="C1405" s="289">
        <v>99.6</v>
      </c>
      <c r="D1405" s="94" t="s">
        <v>21</v>
      </c>
      <c r="E1405" s="94">
        <v>6.48</v>
      </c>
      <c r="F1405" s="95">
        <v>4</v>
      </c>
      <c r="G1405" s="95"/>
      <c r="H1405" s="95"/>
      <c r="I1405" s="96">
        <v>1.2</v>
      </c>
      <c r="J1405" s="95">
        <v>40808041</v>
      </c>
      <c r="K1405" s="89" t="s">
        <v>2520</v>
      </c>
      <c r="L1405" s="95">
        <v>415</v>
      </c>
      <c r="M1405" s="95">
        <v>4</v>
      </c>
      <c r="N1405" s="289">
        <v>99.6</v>
      </c>
      <c r="O1405" s="95">
        <v>167</v>
      </c>
      <c r="P1405" s="289">
        <v>40.08</v>
      </c>
      <c r="Q1405" s="95">
        <v>248</v>
      </c>
      <c r="R1405" s="289">
        <v>59.519999999999996</v>
      </c>
      <c r="S1405" s="96">
        <v>1.2</v>
      </c>
      <c r="T1405" s="95"/>
      <c r="U1405" s="181"/>
      <c r="V1405" s="201" t="s">
        <v>4787</v>
      </c>
      <c r="W1405" s="130">
        <v>1</v>
      </c>
      <c r="X1405" s="93"/>
      <c r="Y1405" s="168" t="s">
        <v>4789</v>
      </c>
      <c r="Z1405" s="168" t="s">
        <v>4854</v>
      </c>
      <c r="AA1405" s="202" t="s">
        <v>4789</v>
      </c>
    </row>
    <row r="1406" spans="1:27" ht="24" x14ac:dyDescent="0.3">
      <c r="A1406" s="91">
        <v>40808050</v>
      </c>
      <c r="B1406" s="93" t="s">
        <v>2521</v>
      </c>
      <c r="C1406" s="289">
        <v>20.151186000000003</v>
      </c>
      <c r="D1406" s="94" t="s">
        <v>9</v>
      </c>
      <c r="E1406" s="94">
        <v>1.24</v>
      </c>
      <c r="F1406" s="95">
        <v>2</v>
      </c>
      <c r="G1406" s="95"/>
      <c r="H1406" s="95"/>
      <c r="I1406" s="96">
        <v>0.6</v>
      </c>
      <c r="J1406" s="95">
        <v>32110014</v>
      </c>
      <c r="K1406" s="89" t="s">
        <v>2522</v>
      </c>
      <c r="L1406" s="95"/>
      <c r="M1406" s="95">
        <v>0</v>
      </c>
      <c r="N1406" s="289">
        <v>20.151186000000003</v>
      </c>
      <c r="O1406" s="95"/>
      <c r="P1406" s="288"/>
      <c r="Q1406" s="95"/>
      <c r="R1406" s="288"/>
      <c r="S1406" s="96"/>
      <c r="T1406" s="95"/>
      <c r="U1406" s="181"/>
      <c r="V1406" s="201" t="s">
        <v>4787</v>
      </c>
      <c r="W1406" s="130">
        <v>3</v>
      </c>
      <c r="X1406" s="93"/>
      <c r="Y1406" s="168" t="s">
        <v>4789</v>
      </c>
      <c r="Z1406" s="168" t="s">
        <v>4854</v>
      </c>
      <c r="AA1406" s="202" t="s">
        <v>4789</v>
      </c>
    </row>
    <row r="1407" spans="1:27" x14ac:dyDescent="0.3">
      <c r="A1407" s="278">
        <v>40808122</v>
      </c>
      <c r="B1407" s="279" t="s">
        <v>2523</v>
      </c>
      <c r="C1407" s="289">
        <v>82.331040000000002</v>
      </c>
      <c r="D1407" s="94" t="s">
        <v>15</v>
      </c>
      <c r="E1407" s="94">
        <v>6.95</v>
      </c>
      <c r="F1407" s="95">
        <v>0</v>
      </c>
      <c r="G1407" s="95"/>
      <c r="H1407" s="95"/>
      <c r="I1407" s="96"/>
      <c r="J1407" s="95">
        <v>32080085</v>
      </c>
      <c r="K1407" s="89" t="s">
        <v>2524</v>
      </c>
      <c r="L1407" s="95">
        <v>310</v>
      </c>
      <c r="M1407" s="95">
        <v>0</v>
      </c>
      <c r="N1407" s="289">
        <v>82.331040000000002</v>
      </c>
      <c r="O1407" s="95">
        <v>60</v>
      </c>
      <c r="P1407" s="288">
        <v>15.935040000000001</v>
      </c>
      <c r="Q1407" s="95">
        <v>250</v>
      </c>
      <c r="R1407" s="288">
        <v>66.396000000000001</v>
      </c>
      <c r="S1407" s="96"/>
      <c r="T1407" s="95"/>
      <c r="U1407" s="181"/>
      <c r="V1407" s="201" t="s">
        <v>4787</v>
      </c>
      <c r="W1407" s="130">
        <v>3</v>
      </c>
      <c r="X1407" s="93"/>
      <c r="Y1407" s="168" t="s">
        <v>4789</v>
      </c>
      <c r="Z1407" s="168" t="s">
        <v>4854</v>
      </c>
      <c r="AA1407" s="202" t="s">
        <v>4789</v>
      </c>
    </row>
    <row r="1408" spans="1:27" ht="24" x14ac:dyDescent="0.3">
      <c r="A1408" s="95">
        <v>40808130</v>
      </c>
      <c r="B1408" s="89" t="s">
        <v>2525</v>
      </c>
      <c r="C1408" s="289">
        <v>119.5128</v>
      </c>
      <c r="D1408" s="90" t="s">
        <v>21</v>
      </c>
      <c r="E1408" s="90">
        <v>10.25</v>
      </c>
      <c r="F1408" s="91">
        <v>0</v>
      </c>
      <c r="G1408" s="91"/>
      <c r="H1408" s="91"/>
      <c r="I1408" s="92"/>
      <c r="J1408" s="91">
        <v>32080115</v>
      </c>
      <c r="K1408" s="93" t="s">
        <v>2526</v>
      </c>
      <c r="L1408" s="91">
        <v>450</v>
      </c>
      <c r="M1408" s="91">
        <v>0</v>
      </c>
      <c r="N1408" s="289">
        <v>119.5128</v>
      </c>
      <c r="O1408" s="91">
        <v>125</v>
      </c>
      <c r="P1408" s="288">
        <v>33.198</v>
      </c>
      <c r="Q1408" s="91">
        <v>325</v>
      </c>
      <c r="R1408" s="288">
        <v>86.314800000000005</v>
      </c>
      <c r="S1408" s="92"/>
      <c r="T1408" s="91"/>
      <c r="U1408" s="180"/>
      <c r="V1408" s="201" t="s">
        <v>4787</v>
      </c>
      <c r="W1408" s="130">
        <v>1</v>
      </c>
      <c r="X1408" s="93"/>
      <c r="Y1408" s="168" t="s">
        <v>4789</v>
      </c>
      <c r="Z1408" s="168" t="s">
        <v>4854</v>
      </c>
      <c r="AA1408" s="202" t="s">
        <v>4789</v>
      </c>
    </row>
    <row r="1409" spans="1:27" ht="24" x14ac:dyDescent="0.3">
      <c r="A1409" s="91">
        <v>40808149</v>
      </c>
      <c r="B1409" s="93" t="s">
        <v>2527</v>
      </c>
      <c r="C1409" s="289">
        <v>159.35040000000001</v>
      </c>
      <c r="D1409" s="94" t="s">
        <v>18</v>
      </c>
      <c r="E1409" s="94">
        <v>8.94</v>
      </c>
      <c r="F1409" s="95">
        <v>0</v>
      </c>
      <c r="G1409" s="95"/>
      <c r="H1409" s="95"/>
      <c r="I1409" s="96"/>
      <c r="J1409" s="95">
        <v>31110061</v>
      </c>
      <c r="K1409" s="89" t="s">
        <v>2528</v>
      </c>
      <c r="L1409" s="95">
        <v>600</v>
      </c>
      <c r="M1409" s="95">
        <v>0</v>
      </c>
      <c r="N1409" s="289">
        <v>159.35040000000001</v>
      </c>
      <c r="O1409" s="95">
        <v>100</v>
      </c>
      <c r="P1409" s="288">
        <v>26.558399999999999</v>
      </c>
      <c r="Q1409" s="95">
        <v>500</v>
      </c>
      <c r="R1409" s="288">
        <v>132.792</v>
      </c>
      <c r="S1409" s="96"/>
      <c r="T1409" s="95"/>
      <c r="U1409" s="181"/>
      <c r="V1409" s="201" t="s">
        <v>75</v>
      </c>
      <c r="W1409" s="130"/>
      <c r="X1409" s="93" t="s">
        <v>200</v>
      </c>
      <c r="Y1409" s="168" t="s">
        <v>6127</v>
      </c>
      <c r="Z1409" s="168" t="s">
        <v>6131</v>
      </c>
      <c r="AA1409" s="202" t="s">
        <v>6129</v>
      </c>
    </row>
    <row r="1410" spans="1:27" x14ac:dyDescent="0.3">
      <c r="A1410" s="91">
        <v>40808157</v>
      </c>
      <c r="B1410" s="93" t="s">
        <v>2529</v>
      </c>
      <c r="C1410" s="289">
        <v>88.439472000000009</v>
      </c>
      <c r="D1410" s="94" t="s">
        <v>18</v>
      </c>
      <c r="E1410" s="94">
        <v>7.89</v>
      </c>
      <c r="F1410" s="95">
        <v>0</v>
      </c>
      <c r="G1410" s="95"/>
      <c r="H1410" s="95"/>
      <c r="I1410" s="96"/>
      <c r="J1410" s="95">
        <v>32080140</v>
      </c>
      <c r="K1410" s="89" t="s">
        <v>2530</v>
      </c>
      <c r="L1410" s="95">
        <v>333</v>
      </c>
      <c r="M1410" s="95">
        <v>0</v>
      </c>
      <c r="N1410" s="289">
        <v>88.439472000000009</v>
      </c>
      <c r="O1410" s="95">
        <v>83</v>
      </c>
      <c r="P1410" s="288">
        <v>22.043471999999998</v>
      </c>
      <c r="Q1410" s="95">
        <v>250</v>
      </c>
      <c r="R1410" s="288">
        <v>66.396000000000001</v>
      </c>
      <c r="S1410" s="96"/>
      <c r="T1410" s="95"/>
      <c r="U1410" s="181"/>
      <c r="V1410" s="201" t="s">
        <v>4787</v>
      </c>
      <c r="W1410" s="130">
        <v>3</v>
      </c>
      <c r="X1410" s="93"/>
      <c r="Y1410" s="168" t="s">
        <v>4789</v>
      </c>
      <c r="Z1410" s="168" t="s">
        <v>4854</v>
      </c>
      <c r="AA1410" s="202" t="s">
        <v>4789</v>
      </c>
    </row>
    <row r="1411" spans="1:27" ht="24" x14ac:dyDescent="0.3">
      <c r="A1411" s="278">
        <v>40808165</v>
      </c>
      <c r="B1411" s="279" t="s">
        <v>2531</v>
      </c>
      <c r="C1411" s="289">
        <v>33.198</v>
      </c>
      <c r="D1411" s="94" t="s">
        <v>12</v>
      </c>
      <c r="E1411" s="94">
        <v>2.58</v>
      </c>
      <c r="F1411" s="95">
        <v>5</v>
      </c>
      <c r="G1411" s="95"/>
      <c r="H1411" s="95"/>
      <c r="I1411" s="96">
        <v>0.36</v>
      </c>
      <c r="J1411" s="95">
        <v>32080042</v>
      </c>
      <c r="K1411" s="89" t="s">
        <v>2532</v>
      </c>
      <c r="L1411" s="95">
        <v>125</v>
      </c>
      <c r="M1411" s="95">
        <v>5</v>
      </c>
      <c r="N1411" s="289">
        <v>33.198</v>
      </c>
      <c r="O1411" s="95">
        <v>58</v>
      </c>
      <c r="P1411" s="288">
        <v>15.403872</v>
      </c>
      <c r="Q1411" s="95">
        <v>67</v>
      </c>
      <c r="R1411" s="288">
        <v>17.794127999999997</v>
      </c>
      <c r="S1411" s="96">
        <v>0.36</v>
      </c>
      <c r="T1411" s="95"/>
      <c r="U1411" s="181"/>
      <c r="V1411" s="201" t="s">
        <v>4787</v>
      </c>
      <c r="W1411" s="130">
        <v>2</v>
      </c>
      <c r="X1411" s="93"/>
      <c r="Y1411" s="168" t="s">
        <v>4789</v>
      </c>
      <c r="Z1411" s="168" t="s">
        <v>4854</v>
      </c>
      <c r="AA1411" s="202" t="s">
        <v>4789</v>
      </c>
    </row>
    <row r="1412" spans="1:27" ht="36" x14ac:dyDescent="0.3">
      <c r="A1412" s="95">
        <v>40808190</v>
      </c>
      <c r="B1412" s="89" t="s">
        <v>2533</v>
      </c>
      <c r="C1412" s="289">
        <v>90.829728000000003</v>
      </c>
      <c r="D1412" s="94" t="s">
        <v>26</v>
      </c>
      <c r="E1412" s="94">
        <v>4.18</v>
      </c>
      <c r="F1412" s="95"/>
      <c r="G1412" s="95"/>
      <c r="H1412" s="95"/>
      <c r="I1412" s="96"/>
      <c r="J1412" s="95">
        <v>32080107</v>
      </c>
      <c r="K1412" s="89" t="s">
        <v>2534</v>
      </c>
      <c r="L1412" s="95">
        <v>342</v>
      </c>
      <c r="M1412" s="95">
        <v>12</v>
      </c>
      <c r="N1412" s="289">
        <v>90.829728000000003</v>
      </c>
      <c r="O1412" s="95">
        <v>175</v>
      </c>
      <c r="P1412" s="288">
        <v>46.477200000000003</v>
      </c>
      <c r="Q1412" s="95">
        <v>167</v>
      </c>
      <c r="R1412" s="288">
        <v>44.352528</v>
      </c>
      <c r="S1412" s="96">
        <v>2.4</v>
      </c>
      <c r="T1412" s="95"/>
      <c r="U1412" s="181"/>
      <c r="V1412" s="201" t="s">
        <v>75</v>
      </c>
      <c r="W1412" s="130"/>
      <c r="X1412" s="93" t="s">
        <v>2535</v>
      </c>
      <c r="Y1412" s="168" t="s">
        <v>6124</v>
      </c>
      <c r="Z1412" s="168" t="s">
        <v>6125</v>
      </c>
      <c r="AA1412" s="202" t="s">
        <v>6126</v>
      </c>
    </row>
    <row r="1413" spans="1:27" ht="36" x14ac:dyDescent="0.3">
      <c r="A1413" s="91">
        <v>40808203</v>
      </c>
      <c r="B1413" s="93" t="s">
        <v>2536</v>
      </c>
      <c r="C1413" s="289">
        <v>90.829728000000003</v>
      </c>
      <c r="D1413" s="94" t="s">
        <v>26</v>
      </c>
      <c r="E1413" s="94">
        <v>3.52</v>
      </c>
      <c r="F1413" s="95"/>
      <c r="G1413" s="95"/>
      <c r="H1413" s="95"/>
      <c r="I1413" s="96"/>
      <c r="J1413" s="95">
        <v>32080107</v>
      </c>
      <c r="K1413" s="89" t="s">
        <v>2534</v>
      </c>
      <c r="L1413" s="95">
        <v>342</v>
      </c>
      <c r="M1413" s="95">
        <v>12</v>
      </c>
      <c r="N1413" s="289">
        <v>90.829728000000003</v>
      </c>
      <c r="O1413" s="95">
        <v>175</v>
      </c>
      <c r="P1413" s="288">
        <v>46.477200000000003</v>
      </c>
      <c r="Q1413" s="95">
        <v>167</v>
      </c>
      <c r="R1413" s="288">
        <v>44.352528</v>
      </c>
      <c r="S1413" s="96">
        <v>2.4</v>
      </c>
      <c r="T1413" s="95"/>
      <c r="U1413" s="181"/>
      <c r="V1413" s="201" t="s">
        <v>75</v>
      </c>
      <c r="W1413" s="130"/>
      <c r="X1413" s="93" t="s">
        <v>2535</v>
      </c>
      <c r="Y1413" s="168" t="s">
        <v>6124</v>
      </c>
      <c r="Z1413" s="168" t="s">
        <v>6125</v>
      </c>
      <c r="AA1413" s="202" t="s">
        <v>6126</v>
      </c>
    </row>
    <row r="1414" spans="1:27" ht="36" x14ac:dyDescent="0.3">
      <c r="A1414" s="91">
        <v>40808211</v>
      </c>
      <c r="B1414" s="93" t="s">
        <v>2537</v>
      </c>
      <c r="C1414" s="289">
        <v>90.829728000000003</v>
      </c>
      <c r="D1414" s="94" t="s">
        <v>26</v>
      </c>
      <c r="E1414" s="94">
        <v>4.18</v>
      </c>
      <c r="F1414" s="95"/>
      <c r="G1414" s="95"/>
      <c r="H1414" s="95"/>
      <c r="I1414" s="96"/>
      <c r="J1414" s="95">
        <v>32080107</v>
      </c>
      <c r="K1414" s="89" t="s">
        <v>2534</v>
      </c>
      <c r="L1414" s="95">
        <v>342</v>
      </c>
      <c r="M1414" s="95">
        <v>12</v>
      </c>
      <c r="N1414" s="289">
        <v>90.829728000000003</v>
      </c>
      <c r="O1414" s="95">
        <v>175</v>
      </c>
      <c r="P1414" s="288">
        <v>46.477200000000003</v>
      </c>
      <c r="Q1414" s="95">
        <v>167</v>
      </c>
      <c r="R1414" s="288">
        <v>44.352528</v>
      </c>
      <c r="S1414" s="96">
        <v>2.4</v>
      </c>
      <c r="T1414" s="95"/>
      <c r="U1414" s="181"/>
      <c r="V1414" s="201" t="s">
        <v>75</v>
      </c>
      <c r="W1414" s="130"/>
      <c r="X1414" s="93" t="s">
        <v>2535</v>
      </c>
      <c r="Y1414" s="168" t="s">
        <v>6124</v>
      </c>
      <c r="Z1414" s="168" t="s">
        <v>6125</v>
      </c>
      <c r="AA1414" s="202" t="s">
        <v>6126</v>
      </c>
    </row>
    <row r="1415" spans="1:27" ht="24" x14ac:dyDescent="0.3">
      <c r="A1415" s="278">
        <v>40808289</v>
      </c>
      <c r="B1415" s="279" t="s">
        <v>2538</v>
      </c>
      <c r="C1415" s="289">
        <v>313.92</v>
      </c>
      <c r="D1415" s="94" t="s">
        <v>35</v>
      </c>
      <c r="E1415" s="94">
        <v>19.16</v>
      </c>
      <c r="F1415" s="95"/>
      <c r="G1415" s="95"/>
      <c r="H1415" s="95"/>
      <c r="I1415" s="96"/>
      <c r="J1415" s="95">
        <v>40808289</v>
      </c>
      <c r="K1415" s="89" t="s">
        <v>2539</v>
      </c>
      <c r="L1415" s="95">
        <v>1308</v>
      </c>
      <c r="M1415" s="95"/>
      <c r="N1415" s="289">
        <v>313.92</v>
      </c>
      <c r="O1415" s="95">
        <v>573</v>
      </c>
      <c r="P1415" s="289">
        <v>137.52000000000001</v>
      </c>
      <c r="Q1415" s="95">
        <v>735</v>
      </c>
      <c r="R1415" s="289">
        <v>176.4</v>
      </c>
      <c r="S1415" s="96"/>
      <c r="T1415" s="95"/>
      <c r="U1415" s="181"/>
      <c r="V1415" s="201" t="s">
        <v>75</v>
      </c>
      <c r="W1415" s="130"/>
      <c r="X1415" s="93" t="s">
        <v>2540</v>
      </c>
      <c r="Y1415" s="168" t="s">
        <v>6124</v>
      </c>
      <c r="Z1415" s="168" t="s">
        <v>6125</v>
      </c>
      <c r="AA1415" s="202" t="s">
        <v>6126</v>
      </c>
    </row>
    <row r="1416" spans="1:27" ht="24" x14ac:dyDescent="0.3">
      <c r="A1416" s="95">
        <v>40808297</v>
      </c>
      <c r="B1416" s="89" t="s">
        <v>2541</v>
      </c>
      <c r="C1416" s="289">
        <v>307.68</v>
      </c>
      <c r="D1416" s="94" t="s">
        <v>35</v>
      </c>
      <c r="E1416" s="94">
        <v>18.5</v>
      </c>
      <c r="F1416" s="95"/>
      <c r="G1416" s="95"/>
      <c r="H1416" s="95"/>
      <c r="I1416" s="96"/>
      <c r="J1416" s="95">
        <v>40808297</v>
      </c>
      <c r="K1416" s="89" t="s">
        <v>2542</v>
      </c>
      <c r="L1416" s="95">
        <v>1282</v>
      </c>
      <c r="M1416" s="95"/>
      <c r="N1416" s="289">
        <v>307.68</v>
      </c>
      <c r="O1416" s="95">
        <v>573</v>
      </c>
      <c r="P1416" s="289">
        <v>137.52000000000001</v>
      </c>
      <c r="Q1416" s="95">
        <v>709</v>
      </c>
      <c r="R1416" s="289">
        <v>170.16</v>
      </c>
      <c r="S1416" s="96"/>
      <c r="T1416" s="95"/>
      <c r="U1416" s="181"/>
      <c r="V1416" s="201" t="s">
        <v>75</v>
      </c>
      <c r="W1416" s="130"/>
      <c r="X1416" s="93" t="s">
        <v>2540</v>
      </c>
      <c r="Y1416" s="168" t="s">
        <v>6124</v>
      </c>
      <c r="Z1416" s="168" t="s">
        <v>6125</v>
      </c>
      <c r="AA1416" s="202" t="s">
        <v>6126</v>
      </c>
    </row>
    <row r="1417" spans="1:27" x14ac:dyDescent="0.3">
      <c r="A1417" s="91">
        <v>40809021</v>
      </c>
      <c r="B1417" s="93" t="s">
        <v>2544</v>
      </c>
      <c r="C1417" s="289">
        <v>43.290191999999998</v>
      </c>
      <c r="D1417" s="94" t="s">
        <v>21</v>
      </c>
      <c r="E1417" s="94">
        <v>2.87</v>
      </c>
      <c r="F1417" s="95">
        <v>6</v>
      </c>
      <c r="G1417" s="95"/>
      <c r="H1417" s="95"/>
      <c r="I1417" s="96">
        <v>0.25919999999999999</v>
      </c>
      <c r="J1417" s="95">
        <v>32090064</v>
      </c>
      <c r="K1417" s="89" t="s">
        <v>2545</v>
      </c>
      <c r="L1417" s="95">
        <v>163</v>
      </c>
      <c r="M1417" s="95">
        <v>6</v>
      </c>
      <c r="N1417" s="289">
        <v>43.290191999999998</v>
      </c>
      <c r="O1417" s="95">
        <v>89</v>
      </c>
      <c r="P1417" s="288">
        <v>23.636976000000001</v>
      </c>
      <c r="Q1417" s="95">
        <v>74</v>
      </c>
      <c r="R1417" s="288">
        <v>19.653215999999997</v>
      </c>
      <c r="S1417" s="96">
        <v>0.25919999999999999</v>
      </c>
      <c r="T1417" s="95"/>
      <c r="U1417" s="181"/>
      <c r="V1417" s="201" t="s">
        <v>4787</v>
      </c>
      <c r="W1417" s="130">
        <v>4</v>
      </c>
      <c r="X1417" s="93"/>
      <c r="Y1417" s="168" t="s">
        <v>4789</v>
      </c>
      <c r="Z1417" s="168" t="s">
        <v>4854</v>
      </c>
      <c r="AA1417" s="202" t="s">
        <v>4789</v>
      </c>
    </row>
    <row r="1418" spans="1:27" x14ac:dyDescent="0.3">
      <c r="A1418" s="91">
        <v>40809030</v>
      </c>
      <c r="B1418" s="93" t="s">
        <v>2546</v>
      </c>
      <c r="C1418" s="289">
        <v>51.523295999999995</v>
      </c>
      <c r="D1418" s="94" t="s">
        <v>21</v>
      </c>
      <c r="E1418" s="94">
        <v>3.75</v>
      </c>
      <c r="F1418" s="95">
        <v>6</v>
      </c>
      <c r="G1418" s="95"/>
      <c r="H1418" s="95"/>
      <c r="I1418" s="96">
        <v>0.25919999999999999</v>
      </c>
      <c r="J1418" s="95">
        <v>32090072</v>
      </c>
      <c r="K1418" s="89" t="s">
        <v>2546</v>
      </c>
      <c r="L1418" s="95">
        <v>194</v>
      </c>
      <c r="M1418" s="95">
        <v>6</v>
      </c>
      <c r="N1418" s="289">
        <v>51.523295999999995</v>
      </c>
      <c r="O1418" s="95">
        <v>112</v>
      </c>
      <c r="P1418" s="288">
        <v>29.745408000000001</v>
      </c>
      <c r="Q1418" s="95">
        <v>82</v>
      </c>
      <c r="R1418" s="288">
        <v>21.777888000000001</v>
      </c>
      <c r="S1418" s="96">
        <v>0.25919999999999999</v>
      </c>
      <c r="T1418" s="95"/>
      <c r="U1418" s="181"/>
      <c r="V1418" s="201" t="s">
        <v>4787</v>
      </c>
      <c r="W1418" s="130">
        <v>1</v>
      </c>
      <c r="X1418" s="93"/>
      <c r="Y1418" s="168" t="s">
        <v>4789</v>
      </c>
      <c r="Z1418" s="168" t="s">
        <v>4854</v>
      </c>
      <c r="AA1418" s="202" t="s">
        <v>4789</v>
      </c>
    </row>
    <row r="1419" spans="1:27" x14ac:dyDescent="0.3">
      <c r="A1419" s="278">
        <v>40809048</v>
      </c>
      <c r="B1419" s="279" t="s">
        <v>2547</v>
      </c>
      <c r="C1419" s="289">
        <v>50.992128000000001</v>
      </c>
      <c r="D1419" s="94" t="s">
        <v>21</v>
      </c>
      <c r="E1419" s="94">
        <v>3.75</v>
      </c>
      <c r="F1419" s="95">
        <v>16</v>
      </c>
      <c r="G1419" s="95"/>
      <c r="H1419" s="95"/>
      <c r="I1419" s="96">
        <v>0.25919999999999999</v>
      </c>
      <c r="J1419" s="95">
        <v>32090102</v>
      </c>
      <c r="K1419" s="89" t="s">
        <v>2548</v>
      </c>
      <c r="L1419" s="95">
        <v>192</v>
      </c>
      <c r="M1419" s="95">
        <v>16</v>
      </c>
      <c r="N1419" s="289">
        <v>50.992128000000001</v>
      </c>
      <c r="O1419" s="95">
        <v>92</v>
      </c>
      <c r="P1419" s="288">
        <v>24.433727999999999</v>
      </c>
      <c r="Q1419" s="95">
        <v>100</v>
      </c>
      <c r="R1419" s="288">
        <v>26.558399999999999</v>
      </c>
      <c r="S1419" s="96">
        <v>0.25919999999999999</v>
      </c>
      <c r="T1419" s="95"/>
      <c r="U1419" s="181"/>
      <c r="V1419" s="201" t="s">
        <v>4787</v>
      </c>
      <c r="W1419" s="130">
        <v>4</v>
      </c>
      <c r="X1419" s="93"/>
      <c r="Y1419" s="168" t="s">
        <v>4789</v>
      </c>
      <c r="Z1419" s="168" t="s">
        <v>4854</v>
      </c>
      <c r="AA1419" s="202" t="s">
        <v>4789</v>
      </c>
    </row>
    <row r="1420" spans="1:27" x14ac:dyDescent="0.3">
      <c r="A1420" s="95">
        <v>40809056</v>
      </c>
      <c r="B1420" s="89" t="s">
        <v>2549</v>
      </c>
      <c r="C1420" s="289">
        <v>33.463583999999997</v>
      </c>
      <c r="D1420" s="94" t="s">
        <v>15</v>
      </c>
      <c r="E1420" s="94">
        <v>2.4500000000000002</v>
      </c>
      <c r="F1420" s="95">
        <v>4</v>
      </c>
      <c r="G1420" s="95"/>
      <c r="H1420" s="95"/>
      <c r="I1420" s="96">
        <v>0.28799999999999998</v>
      </c>
      <c r="J1420" s="95">
        <v>32090129</v>
      </c>
      <c r="K1420" s="89" t="s">
        <v>2549</v>
      </c>
      <c r="L1420" s="95">
        <v>126</v>
      </c>
      <c r="M1420" s="95">
        <v>4</v>
      </c>
      <c r="N1420" s="289">
        <v>33.463583999999997</v>
      </c>
      <c r="O1420" s="95">
        <v>67</v>
      </c>
      <c r="P1420" s="288">
        <v>17.794127999999997</v>
      </c>
      <c r="Q1420" s="95">
        <v>59</v>
      </c>
      <c r="R1420" s="288">
        <v>15.669456</v>
      </c>
      <c r="S1420" s="96">
        <v>0.28799999999999998</v>
      </c>
      <c r="T1420" s="95"/>
      <c r="U1420" s="181"/>
      <c r="V1420" s="201" t="s">
        <v>4787</v>
      </c>
      <c r="W1420" s="130">
        <v>4</v>
      </c>
      <c r="X1420" s="93"/>
      <c r="Y1420" s="168" t="s">
        <v>4789</v>
      </c>
      <c r="Z1420" s="168" t="s">
        <v>4854</v>
      </c>
      <c r="AA1420" s="202" t="s">
        <v>4789</v>
      </c>
    </row>
    <row r="1421" spans="1:27" x14ac:dyDescent="0.3">
      <c r="A1421" s="91">
        <v>40809064</v>
      </c>
      <c r="B1421" s="93" t="s">
        <v>2550</v>
      </c>
      <c r="C1421" s="289">
        <v>71.707679999999996</v>
      </c>
      <c r="D1421" s="94" t="s">
        <v>26</v>
      </c>
      <c r="E1421" s="94">
        <v>5.19</v>
      </c>
      <c r="F1421" s="95">
        <v>6</v>
      </c>
      <c r="G1421" s="95"/>
      <c r="H1421" s="95"/>
      <c r="I1421" s="96">
        <v>0.432</v>
      </c>
      <c r="J1421" s="95">
        <v>32090137</v>
      </c>
      <c r="K1421" s="89" t="s">
        <v>2551</v>
      </c>
      <c r="L1421" s="95">
        <v>270</v>
      </c>
      <c r="M1421" s="95">
        <v>6</v>
      </c>
      <c r="N1421" s="289">
        <v>71.707679999999996</v>
      </c>
      <c r="O1421" s="95">
        <v>133</v>
      </c>
      <c r="P1421" s="288">
        <v>35.322671999999997</v>
      </c>
      <c r="Q1421" s="95">
        <v>137</v>
      </c>
      <c r="R1421" s="288">
        <v>36.385007999999999</v>
      </c>
      <c r="S1421" s="96">
        <v>0.432</v>
      </c>
      <c r="T1421" s="95"/>
      <c r="U1421" s="181"/>
      <c r="V1421" s="201" t="s">
        <v>4787</v>
      </c>
      <c r="W1421" s="130">
        <v>4</v>
      </c>
      <c r="X1421" s="93"/>
      <c r="Y1421" s="168" t="s">
        <v>4789</v>
      </c>
      <c r="Z1421" s="168" t="s">
        <v>4854</v>
      </c>
      <c r="AA1421" s="202" t="s">
        <v>4789</v>
      </c>
    </row>
    <row r="1422" spans="1:27" x14ac:dyDescent="0.3">
      <c r="A1422" s="91">
        <v>40809072</v>
      </c>
      <c r="B1422" s="93" t="s">
        <v>2552</v>
      </c>
      <c r="C1422" s="289">
        <v>50.46096</v>
      </c>
      <c r="D1422" s="94" t="s">
        <v>18</v>
      </c>
      <c r="E1422" s="94">
        <v>3.79</v>
      </c>
      <c r="F1422" s="95">
        <v>6</v>
      </c>
      <c r="G1422" s="95"/>
      <c r="H1422" s="95"/>
      <c r="I1422" s="96">
        <v>0.432</v>
      </c>
      <c r="J1422" s="95">
        <v>32090145</v>
      </c>
      <c r="K1422" s="89" t="s">
        <v>2553</v>
      </c>
      <c r="L1422" s="95">
        <v>190</v>
      </c>
      <c r="M1422" s="95">
        <v>6</v>
      </c>
      <c r="N1422" s="289">
        <v>50.46096</v>
      </c>
      <c r="O1422" s="95">
        <v>90</v>
      </c>
      <c r="P1422" s="288">
        <v>23.902559999999998</v>
      </c>
      <c r="Q1422" s="95">
        <v>100</v>
      </c>
      <c r="R1422" s="288">
        <v>26.558399999999999</v>
      </c>
      <c r="S1422" s="96">
        <v>0.432</v>
      </c>
      <c r="T1422" s="95"/>
      <c r="U1422" s="181"/>
      <c r="V1422" s="201" t="s">
        <v>4787</v>
      </c>
      <c r="W1422" s="130">
        <v>1</v>
      </c>
      <c r="X1422" s="93"/>
      <c r="Y1422" s="168" t="s">
        <v>4789</v>
      </c>
      <c r="Z1422" s="168" t="s">
        <v>4854</v>
      </c>
      <c r="AA1422" s="202" t="s">
        <v>4789</v>
      </c>
    </row>
    <row r="1423" spans="1:27" x14ac:dyDescent="0.3">
      <c r="A1423" s="278">
        <v>40809080</v>
      </c>
      <c r="B1423" s="279" t="s">
        <v>2554</v>
      </c>
      <c r="C1423" s="289">
        <v>40.899936000000004</v>
      </c>
      <c r="D1423" s="94" t="s">
        <v>21</v>
      </c>
      <c r="E1423" s="94">
        <v>2.87</v>
      </c>
      <c r="F1423" s="95">
        <v>5</v>
      </c>
      <c r="G1423" s="95"/>
      <c r="H1423" s="95"/>
      <c r="I1423" s="96">
        <v>0.216</v>
      </c>
      <c r="J1423" s="95">
        <v>32090153</v>
      </c>
      <c r="K1423" s="89" t="s">
        <v>2554</v>
      </c>
      <c r="L1423" s="95">
        <v>154</v>
      </c>
      <c r="M1423" s="95">
        <v>5</v>
      </c>
      <c r="N1423" s="289">
        <v>40.899936000000004</v>
      </c>
      <c r="O1423" s="95">
        <v>80</v>
      </c>
      <c r="P1423" s="288">
        <v>21.24672</v>
      </c>
      <c r="Q1423" s="95">
        <v>74</v>
      </c>
      <c r="R1423" s="288">
        <v>19.653215999999997</v>
      </c>
      <c r="S1423" s="96">
        <v>0.216</v>
      </c>
      <c r="T1423" s="95"/>
      <c r="U1423" s="181"/>
      <c r="V1423" s="201" t="s">
        <v>4787</v>
      </c>
      <c r="W1423" s="130">
        <v>2</v>
      </c>
      <c r="X1423" s="93"/>
      <c r="Y1423" s="168" t="s">
        <v>4789</v>
      </c>
      <c r="Z1423" s="168" t="s">
        <v>4854</v>
      </c>
      <c r="AA1423" s="202" t="s">
        <v>4789</v>
      </c>
    </row>
    <row r="1424" spans="1:27" ht="24" x14ac:dyDescent="0.3">
      <c r="A1424" s="95">
        <v>40809102</v>
      </c>
      <c r="B1424" s="89" t="s">
        <v>2555</v>
      </c>
      <c r="C1424" s="289">
        <v>128</v>
      </c>
      <c r="D1424" s="94" t="s">
        <v>34</v>
      </c>
      <c r="E1424" s="94"/>
      <c r="F1424" s="95"/>
      <c r="G1424" s="95"/>
      <c r="H1424" s="95"/>
      <c r="I1424" s="96">
        <v>0</v>
      </c>
      <c r="J1424" s="95">
        <v>40809102</v>
      </c>
      <c r="K1424" s="89" t="s">
        <v>2555</v>
      </c>
      <c r="L1424" s="95">
        <v>533</v>
      </c>
      <c r="M1424" s="95">
        <v>0</v>
      </c>
      <c r="N1424" s="289">
        <v>128</v>
      </c>
      <c r="O1424" s="95"/>
      <c r="P1424" s="289"/>
      <c r="Q1424" s="95"/>
      <c r="R1424" s="289"/>
      <c r="S1424" s="96"/>
      <c r="T1424" s="95"/>
      <c r="U1424" s="181"/>
      <c r="V1424" s="201" t="s">
        <v>75</v>
      </c>
      <c r="W1424" s="130"/>
      <c r="X1424" s="93" t="s">
        <v>200</v>
      </c>
      <c r="Y1424" s="168" t="s">
        <v>6127</v>
      </c>
      <c r="Z1424" s="168" t="s">
        <v>6131</v>
      </c>
      <c r="AA1424" s="202" t="s">
        <v>6129</v>
      </c>
    </row>
    <row r="1425" spans="1:27" ht="24" x14ac:dyDescent="0.3">
      <c r="A1425" s="91">
        <v>40809153</v>
      </c>
      <c r="B1425" s="93" t="s">
        <v>2556</v>
      </c>
      <c r="C1425" s="289">
        <v>55.2</v>
      </c>
      <c r="D1425" s="94" t="s">
        <v>11</v>
      </c>
      <c r="E1425" s="94"/>
      <c r="F1425" s="95"/>
      <c r="G1425" s="95"/>
      <c r="H1425" s="95"/>
      <c r="I1425" s="96"/>
      <c r="J1425" s="95">
        <v>40809153</v>
      </c>
      <c r="K1425" s="89" t="s">
        <v>2556</v>
      </c>
      <c r="L1425" s="95">
        <v>230</v>
      </c>
      <c r="M1425" s="95"/>
      <c r="N1425" s="289">
        <v>55.2</v>
      </c>
      <c r="O1425" s="95"/>
      <c r="P1425" s="289"/>
      <c r="Q1425" s="95"/>
      <c r="R1425" s="289"/>
      <c r="S1425" s="96"/>
      <c r="T1425" s="95"/>
      <c r="U1425" s="181"/>
      <c r="V1425" s="201" t="s">
        <v>75</v>
      </c>
      <c r="W1425" s="130"/>
      <c r="X1425" s="93" t="s">
        <v>200</v>
      </c>
      <c r="Y1425" s="168" t="s">
        <v>6124</v>
      </c>
      <c r="Z1425" s="168" t="s">
        <v>6125</v>
      </c>
      <c r="AA1425" s="202" t="s">
        <v>6126</v>
      </c>
    </row>
    <row r="1426" spans="1:27" ht="24" x14ac:dyDescent="0.3">
      <c r="A1426" s="91">
        <v>40809161</v>
      </c>
      <c r="B1426" s="93" t="s">
        <v>2557</v>
      </c>
      <c r="C1426" s="289">
        <v>55.2</v>
      </c>
      <c r="D1426" s="94" t="s">
        <v>11</v>
      </c>
      <c r="E1426" s="94"/>
      <c r="F1426" s="95"/>
      <c r="G1426" s="95"/>
      <c r="H1426" s="95"/>
      <c r="I1426" s="96"/>
      <c r="J1426" s="95">
        <v>40809161</v>
      </c>
      <c r="K1426" s="89" t="s">
        <v>2557</v>
      </c>
      <c r="L1426" s="95">
        <v>230</v>
      </c>
      <c r="M1426" s="95"/>
      <c r="N1426" s="289">
        <v>55.2</v>
      </c>
      <c r="O1426" s="95"/>
      <c r="P1426" s="289"/>
      <c r="Q1426" s="95"/>
      <c r="R1426" s="289"/>
      <c r="S1426" s="96"/>
      <c r="T1426" s="95"/>
      <c r="U1426" s="181"/>
      <c r="V1426" s="201" t="s">
        <v>4787</v>
      </c>
      <c r="W1426" s="130">
        <v>1</v>
      </c>
      <c r="X1426" s="93"/>
      <c r="Y1426" s="168" t="s">
        <v>4789</v>
      </c>
      <c r="Z1426" s="168" t="s">
        <v>4854</v>
      </c>
      <c r="AA1426" s="202" t="s">
        <v>4789</v>
      </c>
    </row>
    <row r="1427" spans="1:27" ht="24" x14ac:dyDescent="0.3">
      <c r="A1427" s="278">
        <v>40809170</v>
      </c>
      <c r="B1427" s="279" t="s">
        <v>2558</v>
      </c>
      <c r="C1427" s="289">
        <v>55.2</v>
      </c>
      <c r="D1427" s="94" t="s">
        <v>11</v>
      </c>
      <c r="E1427" s="94"/>
      <c r="F1427" s="95"/>
      <c r="G1427" s="95"/>
      <c r="H1427" s="95"/>
      <c r="I1427" s="96"/>
      <c r="J1427" s="95">
        <v>40809170</v>
      </c>
      <c r="K1427" s="89" t="s">
        <v>2558</v>
      </c>
      <c r="L1427" s="95">
        <v>230</v>
      </c>
      <c r="M1427" s="95"/>
      <c r="N1427" s="289">
        <v>55.2</v>
      </c>
      <c r="O1427" s="95"/>
      <c r="P1427" s="289"/>
      <c r="Q1427" s="95"/>
      <c r="R1427" s="289"/>
      <c r="S1427" s="96"/>
      <c r="T1427" s="95"/>
      <c r="U1427" s="181"/>
      <c r="V1427" s="201" t="s">
        <v>75</v>
      </c>
      <c r="W1427" s="130"/>
      <c r="X1427" s="93" t="s">
        <v>200</v>
      </c>
      <c r="Y1427" s="168" t="s">
        <v>6124</v>
      </c>
      <c r="Z1427" s="168" t="s">
        <v>6125</v>
      </c>
      <c r="AA1427" s="202" t="s">
        <v>6126</v>
      </c>
    </row>
    <row r="1428" spans="1:27" ht="24" x14ac:dyDescent="0.3">
      <c r="A1428" s="95">
        <v>40809188</v>
      </c>
      <c r="B1428" s="89" t="s">
        <v>2559</v>
      </c>
      <c r="C1428" s="289">
        <v>55.2</v>
      </c>
      <c r="D1428" s="94" t="s">
        <v>11</v>
      </c>
      <c r="E1428" s="94"/>
      <c r="F1428" s="95"/>
      <c r="G1428" s="95"/>
      <c r="H1428" s="95"/>
      <c r="I1428" s="96"/>
      <c r="J1428" s="95">
        <v>40809188</v>
      </c>
      <c r="K1428" s="89" t="s">
        <v>2559</v>
      </c>
      <c r="L1428" s="95">
        <v>230</v>
      </c>
      <c r="M1428" s="95"/>
      <c r="N1428" s="289">
        <v>55.2</v>
      </c>
      <c r="O1428" s="95"/>
      <c r="P1428" s="289"/>
      <c r="Q1428" s="95"/>
      <c r="R1428" s="289"/>
      <c r="S1428" s="96"/>
      <c r="T1428" s="95"/>
      <c r="U1428" s="181"/>
      <c r="V1428" s="201" t="s">
        <v>75</v>
      </c>
      <c r="W1428" s="130"/>
      <c r="X1428" s="93" t="s">
        <v>200</v>
      </c>
      <c r="Y1428" s="168" t="s">
        <v>6124</v>
      </c>
      <c r="Z1428" s="168" t="s">
        <v>6125</v>
      </c>
      <c r="AA1428" s="202" t="s">
        <v>6126</v>
      </c>
    </row>
    <row r="1429" spans="1:27" x14ac:dyDescent="0.3">
      <c r="A1429" s="91">
        <v>40810011</v>
      </c>
      <c r="B1429" s="93" t="s">
        <v>2560</v>
      </c>
      <c r="C1429" s="289">
        <v>121.637472</v>
      </c>
      <c r="D1429" s="94" t="s">
        <v>11</v>
      </c>
      <c r="E1429" s="94">
        <v>9.7200000000000006</v>
      </c>
      <c r="F1429" s="95">
        <v>6</v>
      </c>
      <c r="G1429" s="95"/>
      <c r="H1429" s="95"/>
      <c r="I1429" s="96">
        <v>0.432</v>
      </c>
      <c r="J1429" s="95">
        <v>32100094</v>
      </c>
      <c r="K1429" s="89" t="s">
        <v>2561</v>
      </c>
      <c r="L1429" s="95">
        <v>458</v>
      </c>
      <c r="M1429" s="95">
        <v>6</v>
      </c>
      <c r="N1429" s="289">
        <v>121.637472</v>
      </c>
      <c r="O1429" s="95">
        <v>179</v>
      </c>
      <c r="P1429" s="288">
        <v>47.539536000000005</v>
      </c>
      <c r="Q1429" s="95">
        <v>279</v>
      </c>
      <c r="R1429" s="288">
        <v>74.09793599999999</v>
      </c>
      <c r="S1429" s="96">
        <v>0.432</v>
      </c>
      <c r="T1429" s="95"/>
      <c r="U1429" s="181"/>
      <c r="V1429" s="201" t="s">
        <v>75</v>
      </c>
      <c r="W1429" s="130"/>
      <c r="X1429" s="93" t="s">
        <v>200</v>
      </c>
      <c r="Y1429" s="168" t="s">
        <v>6124</v>
      </c>
      <c r="Z1429" s="168" t="s">
        <v>6125</v>
      </c>
      <c r="AA1429" s="202" t="s">
        <v>6126</v>
      </c>
    </row>
    <row r="1430" spans="1:27" x14ac:dyDescent="0.3">
      <c r="A1430" s="91">
        <v>40810020</v>
      </c>
      <c r="B1430" s="93" t="s">
        <v>2562</v>
      </c>
      <c r="C1430" s="289">
        <v>212.46719999999999</v>
      </c>
      <c r="D1430" s="94" t="s">
        <v>40</v>
      </c>
      <c r="E1430" s="94">
        <v>13.71</v>
      </c>
      <c r="F1430" s="95">
        <v>16</v>
      </c>
      <c r="G1430" s="95"/>
      <c r="H1430" s="95"/>
      <c r="I1430" s="96">
        <v>1.1519999999999999</v>
      </c>
      <c r="J1430" s="95">
        <v>32100167</v>
      </c>
      <c r="K1430" s="89" t="s">
        <v>2563</v>
      </c>
      <c r="L1430" s="95">
        <v>800</v>
      </c>
      <c r="M1430" s="95">
        <v>16</v>
      </c>
      <c r="N1430" s="289">
        <v>212.46719999999999</v>
      </c>
      <c r="O1430" s="95">
        <v>400</v>
      </c>
      <c r="P1430" s="288">
        <v>106.2336</v>
      </c>
      <c r="Q1430" s="95">
        <v>400</v>
      </c>
      <c r="R1430" s="288">
        <v>106.2336</v>
      </c>
      <c r="S1430" s="96">
        <v>1.1519999999999999</v>
      </c>
      <c r="T1430" s="95"/>
      <c r="U1430" s="181"/>
      <c r="V1430" s="201" t="s">
        <v>75</v>
      </c>
      <c r="W1430" s="130"/>
      <c r="X1430" s="93" t="s">
        <v>200</v>
      </c>
      <c r="Y1430" s="168" t="s">
        <v>6124</v>
      </c>
      <c r="Z1430" s="168" t="s">
        <v>6125</v>
      </c>
      <c r="AA1430" s="202" t="s">
        <v>6126</v>
      </c>
    </row>
    <row r="1431" spans="1:27" ht="24" x14ac:dyDescent="0.3">
      <c r="A1431" s="278">
        <v>40810046</v>
      </c>
      <c r="B1431" s="279" t="s">
        <v>2564</v>
      </c>
      <c r="C1431" s="289">
        <v>252</v>
      </c>
      <c r="D1431" s="94" t="s">
        <v>17</v>
      </c>
      <c r="E1431" s="94">
        <v>14.51</v>
      </c>
      <c r="F1431" s="95">
        <v>0</v>
      </c>
      <c r="G1431" s="95"/>
      <c r="H1431" s="95"/>
      <c r="I1431" s="96">
        <v>0</v>
      </c>
      <c r="J1431" s="95">
        <v>40810046</v>
      </c>
      <c r="K1431" s="89" t="s">
        <v>2564</v>
      </c>
      <c r="L1431" s="95">
        <v>1050</v>
      </c>
      <c r="M1431" s="95">
        <v>0</v>
      </c>
      <c r="N1431" s="289">
        <v>252</v>
      </c>
      <c r="O1431" s="95">
        <v>493</v>
      </c>
      <c r="P1431" s="289">
        <v>118.32</v>
      </c>
      <c r="Q1431" s="95">
        <v>557</v>
      </c>
      <c r="R1431" s="289">
        <v>133.68</v>
      </c>
      <c r="S1431" s="96"/>
      <c r="T1431" s="95"/>
      <c r="U1431" s="181"/>
      <c r="V1431" s="201" t="s">
        <v>75</v>
      </c>
      <c r="W1431" s="130"/>
      <c r="X1431" s="93" t="s">
        <v>200</v>
      </c>
      <c r="Y1431" s="168" t="s">
        <v>6127</v>
      </c>
      <c r="Z1431" s="168" t="s">
        <v>6131</v>
      </c>
      <c r="AA1431" s="202" t="s">
        <v>6129</v>
      </c>
    </row>
    <row r="1432" spans="1:27" x14ac:dyDescent="0.3">
      <c r="A1432" s="95">
        <v>40811018</v>
      </c>
      <c r="B1432" s="89" t="s">
        <v>2565</v>
      </c>
      <c r="C1432" s="289">
        <v>60.24</v>
      </c>
      <c r="D1432" s="94" t="s">
        <v>21</v>
      </c>
      <c r="E1432" s="94">
        <v>2.21</v>
      </c>
      <c r="F1432" s="95">
        <v>0</v>
      </c>
      <c r="G1432" s="95"/>
      <c r="H1432" s="95"/>
      <c r="I1432" s="96">
        <v>0</v>
      </c>
      <c r="J1432" s="95">
        <v>40811018</v>
      </c>
      <c r="K1432" s="89" t="s">
        <v>2565</v>
      </c>
      <c r="L1432" s="95">
        <v>251</v>
      </c>
      <c r="M1432" s="95">
        <v>0</v>
      </c>
      <c r="N1432" s="289">
        <v>60.24</v>
      </c>
      <c r="O1432" s="95">
        <v>167</v>
      </c>
      <c r="P1432" s="289">
        <v>40.08</v>
      </c>
      <c r="Q1432" s="95">
        <v>84</v>
      </c>
      <c r="R1432" s="289">
        <v>20.16</v>
      </c>
      <c r="S1432" s="96"/>
      <c r="T1432" s="95"/>
      <c r="U1432" s="181"/>
      <c r="V1432" s="201" t="s">
        <v>4787</v>
      </c>
      <c r="W1432" s="130">
        <v>2</v>
      </c>
      <c r="X1432" s="93"/>
      <c r="Y1432" s="168" t="s">
        <v>4789</v>
      </c>
      <c r="Z1432" s="168" t="s">
        <v>4854</v>
      </c>
      <c r="AA1432" s="202" t="s">
        <v>4789</v>
      </c>
    </row>
    <row r="1433" spans="1:27" ht="24" x14ac:dyDescent="0.3">
      <c r="A1433" s="91">
        <v>40811026</v>
      </c>
      <c r="B1433" s="93" t="s">
        <v>2566</v>
      </c>
      <c r="C1433" s="289">
        <v>52.585631999999997</v>
      </c>
      <c r="D1433" s="94" t="s">
        <v>18</v>
      </c>
      <c r="E1433" s="94">
        <v>3.16</v>
      </c>
      <c r="F1433" s="95">
        <v>0</v>
      </c>
      <c r="G1433" s="95"/>
      <c r="H1433" s="95"/>
      <c r="I1433" s="96">
        <v>0</v>
      </c>
      <c r="J1433" s="95">
        <v>32110022</v>
      </c>
      <c r="K1433" s="89" t="s">
        <v>2567</v>
      </c>
      <c r="L1433" s="95">
        <v>198</v>
      </c>
      <c r="M1433" s="95">
        <v>0</v>
      </c>
      <c r="N1433" s="289">
        <v>52.585631999999997</v>
      </c>
      <c r="O1433" s="95">
        <v>108</v>
      </c>
      <c r="P1433" s="288">
        <v>28.683071999999999</v>
      </c>
      <c r="Q1433" s="95">
        <v>90</v>
      </c>
      <c r="R1433" s="288">
        <v>23.902559999999998</v>
      </c>
      <c r="S1433" s="96"/>
      <c r="T1433" s="95"/>
      <c r="U1433" s="181"/>
      <c r="V1433" s="201" t="s">
        <v>4787</v>
      </c>
      <c r="W1433" s="130">
        <v>6</v>
      </c>
      <c r="X1433" s="93"/>
      <c r="Y1433" s="168" t="s">
        <v>4789</v>
      </c>
      <c r="Z1433" s="168" t="s">
        <v>4854</v>
      </c>
      <c r="AA1433" s="202" t="s">
        <v>4789</v>
      </c>
    </row>
    <row r="1434" spans="1:27" x14ac:dyDescent="0.3">
      <c r="A1434" s="91">
        <v>40812014</v>
      </c>
      <c r="B1434" s="93" t="s">
        <v>2568</v>
      </c>
      <c r="C1434" s="289">
        <v>145.27444800000001</v>
      </c>
      <c r="D1434" s="94" t="s">
        <v>31</v>
      </c>
      <c r="E1434" s="94">
        <v>9.3699999999999992</v>
      </c>
      <c r="F1434" s="95">
        <v>5</v>
      </c>
      <c r="G1434" s="95"/>
      <c r="H1434" s="95"/>
      <c r="I1434" s="96">
        <v>0.63500000000000001</v>
      </c>
      <c r="J1434" s="95">
        <v>32120028</v>
      </c>
      <c r="K1434" s="89" t="s">
        <v>2569</v>
      </c>
      <c r="L1434" s="95">
        <v>547</v>
      </c>
      <c r="M1434" s="95">
        <v>5</v>
      </c>
      <c r="N1434" s="289">
        <v>145.27444800000001</v>
      </c>
      <c r="O1434" s="95">
        <v>268</v>
      </c>
      <c r="P1434" s="288">
        <v>71.176511999999988</v>
      </c>
      <c r="Q1434" s="95">
        <v>279</v>
      </c>
      <c r="R1434" s="288">
        <v>74.09793599999999</v>
      </c>
      <c r="S1434" s="96">
        <v>0.63500000000000001</v>
      </c>
      <c r="T1434" s="95"/>
      <c r="U1434" s="181"/>
      <c r="V1434" s="201" t="s">
        <v>75</v>
      </c>
      <c r="W1434" s="130"/>
      <c r="X1434" s="93" t="s">
        <v>200</v>
      </c>
      <c r="Y1434" s="168" t="s">
        <v>6124</v>
      </c>
      <c r="Z1434" s="168" t="s">
        <v>6125</v>
      </c>
      <c r="AA1434" s="202" t="s">
        <v>6126</v>
      </c>
    </row>
    <row r="1435" spans="1:27" x14ac:dyDescent="0.3">
      <c r="A1435" s="278">
        <v>40812022</v>
      </c>
      <c r="B1435" s="279" t="s">
        <v>2570</v>
      </c>
      <c r="C1435" s="289">
        <v>67.923107999999999</v>
      </c>
      <c r="D1435" s="94" t="s">
        <v>14</v>
      </c>
      <c r="E1435" s="94">
        <v>9.3699999999999992</v>
      </c>
      <c r="F1435" s="95">
        <v>5</v>
      </c>
      <c r="G1435" s="95"/>
      <c r="H1435" s="95"/>
      <c r="I1435" s="96">
        <v>0.63500000000000001</v>
      </c>
      <c r="J1435" s="95">
        <v>39120040</v>
      </c>
      <c r="K1435" s="89" t="s">
        <v>2571</v>
      </c>
      <c r="L1435" s="95">
        <v>186</v>
      </c>
      <c r="M1435" s="95">
        <v>0</v>
      </c>
      <c r="N1435" s="289">
        <v>67.923107999999999</v>
      </c>
      <c r="O1435" s="95"/>
      <c r="P1435" s="288"/>
      <c r="Q1435" s="95"/>
      <c r="R1435" s="288"/>
      <c r="S1435" s="96"/>
      <c r="T1435" s="95"/>
      <c r="U1435" s="181"/>
      <c r="V1435" s="201" t="s">
        <v>75</v>
      </c>
      <c r="W1435" s="130"/>
      <c r="X1435" s="93" t="s">
        <v>200</v>
      </c>
      <c r="Y1435" s="168" t="s">
        <v>6124</v>
      </c>
      <c r="Z1435" s="168" t="s">
        <v>6125</v>
      </c>
      <c r="AA1435" s="202" t="s">
        <v>6126</v>
      </c>
    </row>
    <row r="1436" spans="1:27" ht="24" x14ac:dyDescent="0.3">
      <c r="A1436" s="95">
        <v>40812030</v>
      </c>
      <c r="B1436" s="89" t="s">
        <v>2572</v>
      </c>
      <c r="C1436" s="289">
        <v>290.01772799999998</v>
      </c>
      <c r="D1436" s="94" t="s">
        <v>35</v>
      </c>
      <c r="E1436" s="94">
        <v>16.86</v>
      </c>
      <c r="F1436" s="95">
        <v>12</v>
      </c>
      <c r="G1436" s="95"/>
      <c r="H1436" s="95"/>
      <c r="I1436" s="96">
        <v>1.524</v>
      </c>
      <c r="J1436" s="95">
        <v>32120010</v>
      </c>
      <c r="K1436" s="89" t="s">
        <v>2573</v>
      </c>
      <c r="L1436" s="95">
        <v>1092</v>
      </c>
      <c r="M1436" s="95">
        <v>12</v>
      </c>
      <c r="N1436" s="289">
        <v>290.01772799999998</v>
      </c>
      <c r="O1436" s="95">
        <v>535</v>
      </c>
      <c r="P1436" s="288">
        <v>142.08744000000002</v>
      </c>
      <c r="Q1436" s="95">
        <v>557</v>
      </c>
      <c r="R1436" s="288">
        <v>147.93028800000002</v>
      </c>
      <c r="S1436" s="96">
        <v>1.524</v>
      </c>
      <c r="T1436" s="95"/>
      <c r="U1436" s="181"/>
      <c r="V1436" s="201" t="s">
        <v>75</v>
      </c>
      <c r="W1436" s="130"/>
      <c r="X1436" s="93" t="s">
        <v>200</v>
      </c>
      <c r="Y1436" s="168" t="s">
        <v>6124</v>
      </c>
      <c r="Z1436" s="168" t="s">
        <v>6125</v>
      </c>
      <c r="AA1436" s="202" t="s">
        <v>6126</v>
      </c>
    </row>
    <row r="1437" spans="1:27" ht="24" x14ac:dyDescent="0.3">
      <c r="A1437" s="91">
        <v>40812049</v>
      </c>
      <c r="B1437" s="93" t="s">
        <v>2574</v>
      </c>
      <c r="C1437" s="289">
        <v>290.01772799999998</v>
      </c>
      <c r="D1437" s="94" t="s">
        <v>17</v>
      </c>
      <c r="E1437" s="94">
        <v>17.350000000000001</v>
      </c>
      <c r="F1437" s="95">
        <v>12</v>
      </c>
      <c r="G1437" s="95"/>
      <c r="H1437" s="95"/>
      <c r="I1437" s="96">
        <v>1.524</v>
      </c>
      <c r="J1437" s="95">
        <v>32120133</v>
      </c>
      <c r="K1437" s="89" t="s">
        <v>2575</v>
      </c>
      <c r="L1437" s="95">
        <v>1092</v>
      </c>
      <c r="M1437" s="95">
        <v>12</v>
      </c>
      <c r="N1437" s="289">
        <v>290.01772799999998</v>
      </c>
      <c r="O1437" s="95">
        <v>535</v>
      </c>
      <c r="P1437" s="288">
        <v>142.08744000000002</v>
      </c>
      <c r="Q1437" s="95">
        <v>557</v>
      </c>
      <c r="R1437" s="288">
        <v>147.93028800000002</v>
      </c>
      <c r="S1437" s="96">
        <v>1.524</v>
      </c>
      <c r="T1437" s="95"/>
      <c r="U1437" s="181"/>
      <c r="V1437" s="201" t="s">
        <v>75</v>
      </c>
      <c r="W1437" s="130"/>
      <c r="X1437" s="93" t="s">
        <v>200</v>
      </c>
      <c r="Y1437" s="168" t="s">
        <v>6124</v>
      </c>
      <c r="Z1437" s="168" t="s">
        <v>6125</v>
      </c>
      <c r="AA1437" s="202" t="s">
        <v>6126</v>
      </c>
    </row>
    <row r="1438" spans="1:27" s="116" customFormat="1" ht="24" x14ac:dyDescent="0.3">
      <c r="A1438" s="91">
        <v>40812057</v>
      </c>
      <c r="B1438" s="93" t="s">
        <v>2576</v>
      </c>
      <c r="C1438" s="289">
        <v>321.88780800000001</v>
      </c>
      <c r="D1438" s="94" t="s">
        <v>36</v>
      </c>
      <c r="E1438" s="94">
        <v>18.95</v>
      </c>
      <c r="F1438" s="95">
        <v>12</v>
      </c>
      <c r="G1438" s="95"/>
      <c r="H1438" s="95"/>
      <c r="I1438" s="96">
        <v>1.524</v>
      </c>
      <c r="J1438" s="95">
        <v>32100078</v>
      </c>
      <c r="K1438" s="89" t="s">
        <v>2577</v>
      </c>
      <c r="L1438" s="95">
        <v>1212</v>
      </c>
      <c r="M1438" s="95">
        <v>10</v>
      </c>
      <c r="N1438" s="289">
        <v>321.88780800000001</v>
      </c>
      <c r="O1438" s="95">
        <v>580</v>
      </c>
      <c r="P1438" s="288">
        <v>154.03871999999998</v>
      </c>
      <c r="Q1438" s="95">
        <v>632</v>
      </c>
      <c r="R1438" s="288">
        <v>167.84908800000002</v>
      </c>
      <c r="S1438" s="96">
        <v>1.27</v>
      </c>
      <c r="T1438" s="95"/>
      <c r="U1438" s="181"/>
      <c r="V1438" s="201" t="s">
        <v>75</v>
      </c>
      <c r="W1438" s="130"/>
      <c r="X1438" s="93" t="s">
        <v>200</v>
      </c>
      <c r="Y1438" s="168" t="s">
        <v>6124</v>
      </c>
      <c r="Z1438" s="168" t="s">
        <v>6125</v>
      </c>
      <c r="AA1438" s="202" t="s">
        <v>6126</v>
      </c>
    </row>
    <row r="1439" spans="1:27" x14ac:dyDescent="0.3">
      <c r="A1439" s="278">
        <v>40812065</v>
      </c>
      <c r="B1439" s="279" t="s">
        <v>2578</v>
      </c>
      <c r="C1439" s="289">
        <v>115.53</v>
      </c>
      <c r="D1439" s="94" t="s">
        <v>21</v>
      </c>
      <c r="E1439" s="94">
        <v>8.2100000000000009</v>
      </c>
      <c r="F1439" s="95">
        <v>4</v>
      </c>
      <c r="G1439" s="95"/>
      <c r="H1439" s="95"/>
      <c r="I1439" s="96">
        <v>0.5</v>
      </c>
      <c r="J1439" s="95">
        <v>40812065</v>
      </c>
      <c r="K1439" s="89" t="s">
        <v>2578</v>
      </c>
      <c r="L1439" s="95">
        <v>481.37</v>
      </c>
      <c r="M1439" s="95">
        <v>4</v>
      </c>
      <c r="N1439" s="289">
        <v>115.53</v>
      </c>
      <c r="O1439" s="95">
        <v>166.67</v>
      </c>
      <c r="P1439" s="289">
        <v>40.000799999999998</v>
      </c>
      <c r="Q1439" s="95">
        <v>314.7</v>
      </c>
      <c r="R1439" s="289">
        <v>75.53</v>
      </c>
      <c r="S1439" s="96">
        <v>0.5</v>
      </c>
      <c r="T1439" s="95"/>
      <c r="U1439" s="181"/>
      <c r="V1439" s="201" t="s">
        <v>75</v>
      </c>
      <c r="W1439" s="130"/>
      <c r="X1439" s="93" t="s">
        <v>200</v>
      </c>
      <c r="Y1439" s="168" t="s">
        <v>6127</v>
      </c>
      <c r="Z1439" s="168" t="s">
        <v>6131</v>
      </c>
      <c r="AA1439" s="202" t="s">
        <v>6129</v>
      </c>
    </row>
    <row r="1440" spans="1:27" x14ac:dyDescent="0.3">
      <c r="A1440" s="95">
        <v>40812073</v>
      </c>
      <c r="B1440" s="89" t="s">
        <v>2579</v>
      </c>
      <c r="C1440" s="289">
        <v>115.52879999999999</v>
      </c>
      <c r="D1440" s="94" t="s">
        <v>21</v>
      </c>
      <c r="E1440" s="94">
        <v>8.2100000000000009</v>
      </c>
      <c r="F1440" s="95">
        <v>4</v>
      </c>
      <c r="G1440" s="95"/>
      <c r="H1440" s="95"/>
      <c r="I1440" s="96">
        <v>0.5</v>
      </c>
      <c r="J1440" s="95">
        <v>40812073</v>
      </c>
      <c r="K1440" s="89" t="s">
        <v>2579</v>
      </c>
      <c r="L1440" s="95">
        <f>O1440+Q1440</f>
        <v>481.37</v>
      </c>
      <c r="M1440" s="95">
        <v>4</v>
      </c>
      <c r="N1440" s="289">
        <v>115.52879999999999</v>
      </c>
      <c r="O1440" s="95">
        <v>166.67</v>
      </c>
      <c r="P1440" s="289">
        <v>40.000799999999998</v>
      </c>
      <c r="Q1440" s="95">
        <v>314.7</v>
      </c>
      <c r="R1440" s="289">
        <v>75.527999999999992</v>
      </c>
      <c r="S1440" s="96">
        <v>0.5</v>
      </c>
      <c r="T1440" s="95"/>
      <c r="U1440" s="181"/>
      <c r="V1440" s="201" t="s">
        <v>75</v>
      </c>
      <c r="W1440" s="130"/>
      <c r="X1440" s="93" t="s">
        <v>200</v>
      </c>
      <c r="Y1440" s="168" t="s">
        <v>6124</v>
      </c>
      <c r="Z1440" s="168" t="s">
        <v>6125</v>
      </c>
      <c r="AA1440" s="202" t="s">
        <v>6126</v>
      </c>
    </row>
    <row r="1441" spans="1:27" x14ac:dyDescent="0.3">
      <c r="A1441" s="91">
        <v>40812081</v>
      </c>
      <c r="B1441" s="93" t="s">
        <v>2580</v>
      </c>
      <c r="C1441" s="289">
        <v>133.32316799999998</v>
      </c>
      <c r="D1441" s="94" t="s">
        <v>26</v>
      </c>
      <c r="E1441" s="94">
        <v>8.8800000000000008</v>
      </c>
      <c r="F1441" s="95">
        <v>10</v>
      </c>
      <c r="G1441" s="95"/>
      <c r="H1441" s="95"/>
      <c r="I1441" s="96">
        <v>1.27</v>
      </c>
      <c r="J1441" s="95">
        <v>32120052</v>
      </c>
      <c r="K1441" s="89" t="s">
        <v>2581</v>
      </c>
      <c r="L1441" s="95">
        <v>502</v>
      </c>
      <c r="M1441" s="95">
        <v>10</v>
      </c>
      <c r="N1441" s="289">
        <v>133.32316799999998</v>
      </c>
      <c r="O1441" s="95">
        <v>223</v>
      </c>
      <c r="P1441" s="288">
        <v>59.225231999999998</v>
      </c>
      <c r="Q1441" s="95">
        <v>279</v>
      </c>
      <c r="R1441" s="288">
        <v>74.09793599999999</v>
      </c>
      <c r="S1441" s="96">
        <v>1.27</v>
      </c>
      <c r="T1441" s="95"/>
      <c r="U1441" s="181"/>
      <c r="V1441" s="201" t="s">
        <v>75</v>
      </c>
      <c r="W1441" s="130"/>
      <c r="X1441" s="93" t="s">
        <v>200</v>
      </c>
      <c r="Y1441" s="168" t="s">
        <v>6124</v>
      </c>
      <c r="Z1441" s="168" t="s">
        <v>6125</v>
      </c>
      <c r="AA1441" s="202" t="s">
        <v>6126</v>
      </c>
    </row>
    <row r="1442" spans="1:27" x14ac:dyDescent="0.3">
      <c r="A1442" s="91">
        <v>40812090</v>
      </c>
      <c r="B1442" s="93" t="s">
        <v>2582</v>
      </c>
      <c r="C1442" s="289">
        <v>290.01772799999998</v>
      </c>
      <c r="D1442" s="94" t="s">
        <v>36</v>
      </c>
      <c r="E1442" s="94">
        <v>15.26</v>
      </c>
      <c r="F1442" s="95">
        <v>10</v>
      </c>
      <c r="G1442" s="95"/>
      <c r="H1442" s="95"/>
      <c r="I1442" s="96">
        <v>1.27</v>
      </c>
      <c r="J1442" s="95">
        <v>32120095</v>
      </c>
      <c r="K1442" s="89" t="s">
        <v>2583</v>
      </c>
      <c r="L1442" s="95">
        <v>1092</v>
      </c>
      <c r="M1442" s="95">
        <v>10</v>
      </c>
      <c r="N1442" s="289">
        <v>290.01772799999998</v>
      </c>
      <c r="O1442" s="95">
        <v>535</v>
      </c>
      <c r="P1442" s="288">
        <v>142.08744000000002</v>
      </c>
      <c r="Q1442" s="95">
        <v>557</v>
      </c>
      <c r="R1442" s="288">
        <v>147.93028800000002</v>
      </c>
      <c r="S1442" s="96">
        <v>1.27</v>
      </c>
      <c r="T1442" s="95"/>
      <c r="U1442" s="181"/>
      <c r="V1442" s="201" t="s">
        <v>75</v>
      </c>
      <c r="W1442" s="130"/>
      <c r="X1442" s="93" t="s">
        <v>200</v>
      </c>
      <c r="Y1442" s="168" t="s">
        <v>6124</v>
      </c>
      <c r="Z1442" s="168" t="s">
        <v>6125</v>
      </c>
      <c r="AA1442" s="202" t="s">
        <v>6126</v>
      </c>
    </row>
    <row r="1443" spans="1:27" x14ac:dyDescent="0.3">
      <c r="A1443" s="278">
        <v>40812103</v>
      </c>
      <c r="B1443" s="279" t="s">
        <v>2584</v>
      </c>
      <c r="C1443" s="289">
        <v>217.24771200000001</v>
      </c>
      <c r="D1443" s="94" t="s">
        <v>20</v>
      </c>
      <c r="E1443" s="94">
        <v>16.34</v>
      </c>
      <c r="F1443" s="95">
        <v>10</v>
      </c>
      <c r="G1443" s="95"/>
      <c r="H1443" s="95"/>
      <c r="I1443" s="96">
        <v>1.27</v>
      </c>
      <c r="J1443" s="95">
        <v>32120087</v>
      </c>
      <c r="K1443" s="89" t="s">
        <v>2585</v>
      </c>
      <c r="L1443" s="95">
        <v>818</v>
      </c>
      <c r="M1443" s="95">
        <v>10</v>
      </c>
      <c r="N1443" s="289">
        <v>217.24771200000001</v>
      </c>
      <c r="O1443" s="95">
        <v>446</v>
      </c>
      <c r="P1443" s="288">
        <v>118.450464</v>
      </c>
      <c r="Q1443" s="95">
        <v>372</v>
      </c>
      <c r="R1443" s="288">
        <v>98.79724800000001</v>
      </c>
      <c r="S1443" s="96">
        <v>1.27</v>
      </c>
      <c r="T1443" s="95"/>
      <c r="U1443" s="181"/>
      <c r="V1443" s="201" t="s">
        <v>75</v>
      </c>
      <c r="W1443" s="130"/>
      <c r="X1443" s="93" t="s">
        <v>200</v>
      </c>
      <c r="Y1443" s="168" t="s">
        <v>6124</v>
      </c>
      <c r="Z1443" s="168" t="s">
        <v>6125</v>
      </c>
      <c r="AA1443" s="202" t="s">
        <v>6126</v>
      </c>
    </row>
    <row r="1444" spans="1:27" x14ac:dyDescent="0.3">
      <c r="A1444" s="95">
        <v>40812111</v>
      </c>
      <c r="B1444" s="89" t="s">
        <v>2586</v>
      </c>
      <c r="C1444" s="289">
        <v>145.27444800000001</v>
      </c>
      <c r="D1444" s="94" t="s">
        <v>35</v>
      </c>
      <c r="E1444" s="94">
        <v>15.26</v>
      </c>
      <c r="F1444" s="95">
        <v>10</v>
      </c>
      <c r="G1444" s="95"/>
      <c r="H1444" s="95"/>
      <c r="I1444" s="96">
        <v>1.27</v>
      </c>
      <c r="J1444" s="95">
        <v>32120060</v>
      </c>
      <c r="K1444" s="89" t="s">
        <v>2587</v>
      </c>
      <c r="L1444" s="95">
        <v>547</v>
      </c>
      <c r="M1444" s="95">
        <v>10</v>
      </c>
      <c r="N1444" s="289">
        <v>145.27444800000001</v>
      </c>
      <c r="O1444" s="95">
        <v>268</v>
      </c>
      <c r="P1444" s="288">
        <v>71.176511999999988</v>
      </c>
      <c r="Q1444" s="95">
        <v>279</v>
      </c>
      <c r="R1444" s="288">
        <v>74.09793599999999</v>
      </c>
      <c r="S1444" s="96">
        <v>1.27</v>
      </c>
      <c r="T1444" s="95"/>
      <c r="U1444" s="181"/>
      <c r="V1444" s="201" t="s">
        <v>75</v>
      </c>
      <c r="W1444" s="130"/>
      <c r="X1444" s="93" t="s">
        <v>200</v>
      </c>
      <c r="Y1444" s="168" t="s">
        <v>6124</v>
      </c>
      <c r="Z1444" s="168" t="s">
        <v>6125</v>
      </c>
      <c r="AA1444" s="202" t="s">
        <v>6126</v>
      </c>
    </row>
    <row r="1445" spans="1:27" x14ac:dyDescent="0.3">
      <c r="A1445" s="91">
        <v>40812120</v>
      </c>
      <c r="B1445" s="93" t="s">
        <v>2588</v>
      </c>
      <c r="C1445" s="289">
        <v>197.328912</v>
      </c>
      <c r="D1445" s="94" t="s">
        <v>17</v>
      </c>
      <c r="E1445" s="94">
        <v>9.06</v>
      </c>
      <c r="F1445" s="95">
        <v>8</v>
      </c>
      <c r="G1445" s="95"/>
      <c r="H1445" s="95"/>
      <c r="I1445" s="96">
        <v>1.232</v>
      </c>
      <c r="J1445" s="95">
        <v>32120079</v>
      </c>
      <c r="K1445" s="89" t="s">
        <v>2589</v>
      </c>
      <c r="L1445" s="95">
        <v>743</v>
      </c>
      <c r="M1445" s="95">
        <v>8</v>
      </c>
      <c r="N1445" s="289">
        <v>197.328912</v>
      </c>
      <c r="O1445" s="95">
        <v>446</v>
      </c>
      <c r="P1445" s="288">
        <v>118.450464</v>
      </c>
      <c r="Q1445" s="95">
        <v>297</v>
      </c>
      <c r="R1445" s="288">
        <v>78.878448000000006</v>
      </c>
      <c r="S1445" s="96">
        <v>1.232</v>
      </c>
      <c r="T1445" s="95"/>
      <c r="U1445" s="181"/>
      <c r="V1445" s="201" t="s">
        <v>75</v>
      </c>
      <c r="W1445" s="130"/>
      <c r="X1445" s="93" t="s">
        <v>200</v>
      </c>
      <c r="Y1445" s="168" t="s">
        <v>6124</v>
      </c>
      <c r="Z1445" s="168" t="s">
        <v>6125</v>
      </c>
      <c r="AA1445" s="202" t="s">
        <v>6126</v>
      </c>
    </row>
    <row r="1446" spans="1:27" x14ac:dyDescent="0.3">
      <c r="A1446" s="91">
        <v>40812138</v>
      </c>
      <c r="B1446" s="93" t="s">
        <v>2590</v>
      </c>
      <c r="C1446" s="289">
        <v>130.13615999999999</v>
      </c>
      <c r="D1446" s="94" t="s">
        <v>11</v>
      </c>
      <c r="E1446" s="94">
        <v>8.2100000000000009</v>
      </c>
      <c r="F1446" s="95">
        <v>5</v>
      </c>
      <c r="G1446" s="95"/>
      <c r="H1446" s="95"/>
      <c r="I1446" s="96">
        <v>0.63500000000000001</v>
      </c>
      <c r="J1446" s="95">
        <v>32120109</v>
      </c>
      <c r="K1446" s="89" t="s">
        <v>2591</v>
      </c>
      <c r="L1446" s="95">
        <v>490</v>
      </c>
      <c r="M1446" s="95">
        <v>5</v>
      </c>
      <c r="N1446" s="289">
        <v>130.13615999999999</v>
      </c>
      <c r="O1446" s="95">
        <v>240</v>
      </c>
      <c r="P1446" s="288">
        <v>63.740159999999996</v>
      </c>
      <c r="Q1446" s="95">
        <v>250</v>
      </c>
      <c r="R1446" s="288">
        <v>66.396000000000001</v>
      </c>
      <c r="S1446" s="96">
        <v>0.63500000000000001</v>
      </c>
      <c r="T1446" s="95"/>
      <c r="U1446" s="181"/>
      <c r="V1446" s="201" t="s">
        <v>75</v>
      </c>
      <c r="W1446" s="130"/>
      <c r="X1446" s="93" t="s">
        <v>200</v>
      </c>
      <c r="Y1446" s="168" t="s">
        <v>6124</v>
      </c>
      <c r="Z1446" s="168" t="s">
        <v>6125</v>
      </c>
      <c r="AA1446" s="202" t="s">
        <v>6126</v>
      </c>
    </row>
    <row r="1447" spans="1:27" x14ac:dyDescent="0.3">
      <c r="A1447" s="278">
        <v>40812146</v>
      </c>
      <c r="B1447" s="279" t="s">
        <v>2592</v>
      </c>
      <c r="C1447" s="289">
        <v>146.0712</v>
      </c>
      <c r="D1447" s="90" t="s">
        <v>14</v>
      </c>
      <c r="E1447" s="90">
        <v>8.2100000000000009</v>
      </c>
      <c r="F1447" s="91">
        <v>5</v>
      </c>
      <c r="G1447" s="91"/>
      <c r="H1447" s="91"/>
      <c r="I1447" s="92">
        <v>0.63500000000000001</v>
      </c>
      <c r="J1447" s="91">
        <v>32120117</v>
      </c>
      <c r="K1447" s="93" t="s">
        <v>2593</v>
      </c>
      <c r="L1447" s="91">
        <v>550</v>
      </c>
      <c r="M1447" s="91">
        <v>5</v>
      </c>
      <c r="N1447" s="289">
        <v>146.0712</v>
      </c>
      <c r="O1447" s="91">
        <v>300</v>
      </c>
      <c r="P1447" s="288">
        <v>79.675200000000004</v>
      </c>
      <c r="Q1447" s="91">
        <v>250</v>
      </c>
      <c r="R1447" s="288">
        <v>66.396000000000001</v>
      </c>
      <c r="S1447" s="92">
        <v>0.63500000000000001</v>
      </c>
      <c r="T1447" s="91"/>
      <c r="U1447" s="180"/>
      <c r="V1447" s="201" t="s">
        <v>4787</v>
      </c>
      <c r="W1447" s="130">
        <v>1</v>
      </c>
      <c r="X1447" s="93"/>
      <c r="Y1447" s="168" t="s">
        <v>4789</v>
      </c>
      <c r="Z1447" s="168" t="s">
        <v>4854</v>
      </c>
      <c r="AA1447" s="202" t="s">
        <v>4789</v>
      </c>
    </row>
    <row r="1448" spans="1:27" x14ac:dyDescent="0.3">
      <c r="A1448" s="95">
        <v>40901017</v>
      </c>
      <c r="B1448" s="89" t="s">
        <v>2594</v>
      </c>
      <c r="C1448" s="289">
        <v>53.987904</v>
      </c>
      <c r="D1448" s="94" t="s">
        <v>18</v>
      </c>
      <c r="E1448" s="94">
        <v>3.42</v>
      </c>
      <c r="F1448" s="95">
        <v>2</v>
      </c>
      <c r="G1448" s="95"/>
      <c r="H1448" s="95"/>
      <c r="I1448" s="96">
        <v>0.34</v>
      </c>
      <c r="J1448" s="95">
        <v>33010099</v>
      </c>
      <c r="K1448" s="89" t="s">
        <v>2595</v>
      </c>
      <c r="L1448" s="95">
        <v>185</v>
      </c>
      <c r="M1448" s="95">
        <v>1</v>
      </c>
      <c r="N1448" s="289">
        <v>53.987904</v>
      </c>
      <c r="O1448" s="95">
        <v>95</v>
      </c>
      <c r="P1448" s="288">
        <v>30.776544000000001</v>
      </c>
      <c r="Q1448" s="95">
        <v>90</v>
      </c>
      <c r="R1448" s="288">
        <v>23.211360000000003</v>
      </c>
      <c r="S1448" s="96">
        <v>0.19</v>
      </c>
      <c r="T1448" s="95"/>
      <c r="U1448" s="181"/>
      <c r="V1448" s="201" t="s">
        <v>4787</v>
      </c>
      <c r="W1448" s="130">
        <v>1</v>
      </c>
      <c r="X1448" s="93"/>
      <c r="Y1448" s="168" t="s">
        <v>4789</v>
      </c>
      <c r="Z1448" s="168" t="s">
        <v>4854</v>
      </c>
      <c r="AA1448" s="202" t="s">
        <v>4789</v>
      </c>
    </row>
    <row r="1449" spans="1:27" x14ac:dyDescent="0.3">
      <c r="A1449" s="91">
        <v>40901025</v>
      </c>
      <c r="B1449" s="93" t="s">
        <v>2596</v>
      </c>
      <c r="C1449" s="289">
        <v>131.28</v>
      </c>
      <c r="D1449" s="94" t="s">
        <v>11</v>
      </c>
      <c r="E1449" s="94">
        <v>8.26</v>
      </c>
      <c r="F1449" s="95">
        <v>2</v>
      </c>
      <c r="G1449" s="95"/>
      <c r="H1449" s="95"/>
      <c r="I1449" s="96">
        <v>0.34</v>
      </c>
      <c r="J1449" s="95">
        <v>40901025</v>
      </c>
      <c r="K1449" s="89" t="s">
        <v>2596</v>
      </c>
      <c r="L1449" s="95">
        <v>547</v>
      </c>
      <c r="M1449" s="95">
        <v>2</v>
      </c>
      <c r="N1449" s="289">
        <v>131.28</v>
      </c>
      <c r="O1449" s="95">
        <v>230</v>
      </c>
      <c r="P1449" s="289">
        <v>55.199999999999996</v>
      </c>
      <c r="Q1449" s="95">
        <v>317</v>
      </c>
      <c r="R1449" s="289">
        <v>76.08</v>
      </c>
      <c r="S1449" s="96">
        <v>0.34</v>
      </c>
      <c r="T1449" s="95"/>
      <c r="U1449" s="181"/>
      <c r="V1449" s="201" t="s">
        <v>4787</v>
      </c>
      <c r="W1449" s="130">
        <v>1</v>
      </c>
      <c r="X1449" s="93"/>
      <c r="Y1449" s="168" t="s">
        <v>4789</v>
      </c>
      <c r="Z1449" s="168" t="s">
        <v>4854</v>
      </c>
      <c r="AA1449" s="202" t="s">
        <v>4789</v>
      </c>
    </row>
    <row r="1450" spans="1:27" ht="36" x14ac:dyDescent="0.3">
      <c r="A1450" s="91">
        <v>40901033</v>
      </c>
      <c r="B1450" s="93" t="s">
        <v>2597</v>
      </c>
      <c r="C1450" s="289">
        <v>52.376004000000002</v>
      </c>
      <c r="D1450" s="94" t="s">
        <v>18</v>
      </c>
      <c r="E1450" s="94">
        <v>3.42</v>
      </c>
      <c r="F1450" s="95">
        <v>2</v>
      </c>
      <c r="G1450" s="95"/>
      <c r="H1450" s="95"/>
      <c r="I1450" s="96">
        <v>0.34</v>
      </c>
      <c r="J1450" s="95">
        <v>33010129</v>
      </c>
      <c r="K1450" s="89" t="s">
        <v>2598</v>
      </c>
      <c r="L1450" s="95">
        <v>180</v>
      </c>
      <c r="M1450" s="95">
        <v>1</v>
      </c>
      <c r="N1450" s="289">
        <v>52.376004000000002</v>
      </c>
      <c r="O1450" s="95">
        <v>90</v>
      </c>
      <c r="P1450" s="288">
        <v>29.164643999999999</v>
      </c>
      <c r="Q1450" s="95">
        <v>90</v>
      </c>
      <c r="R1450" s="288">
        <v>23.211360000000003</v>
      </c>
      <c r="S1450" s="96">
        <v>0.19</v>
      </c>
      <c r="T1450" s="95"/>
      <c r="U1450" s="181"/>
      <c r="V1450" s="201" t="s">
        <v>4787</v>
      </c>
      <c r="W1450" s="130">
        <v>1</v>
      </c>
      <c r="X1450" s="93"/>
      <c r="Y1450" s="168" t="s">
        <v>4789</v>
      </c>
      <c r="Z1450" s="168" t="s">
        <v>4854</v>
      </c>
      <c r="AA1450" s="202" t="s">
        <v>4789</v>
      </c>
    </row>
    <row r="1451" spans="1:27" x14ac:dyDescent="0.3">
      <c r="A1451" s="278">
        <v>40901041</v>
      </c>
      <c r="B1451" s="279" t="s">
        <v>2599</v>
      </c>
      <c r="C1451" s="289">
        <v>32.001587999999998</v>
      </c>
      <c r="D1451" s="94" t="s">
        <v>15</v>
      </c>
      <c r="E1451" s="94">
        <v>2.25</v>
      </c>
      <c r="F1451" s="95">
        <v>1</v>
      </c>
      <c r="G1451" s="95"/>
      <c r="H1451" s="95"/>
      <c r="I1451" s="96">
        <v>0.17</v>
      </c>
      <c r="J1451" s="95">
        <v>33010188</v>
      </c>
      <c r="K1451" s="89" t="s">
        <v>2600</v>
      </c>
      <c r="L1451" s="95">
        <v>110</v>
      </c>
      <c r="M1451" s="95">
        <v>1</v>
      </c>
      <c r="N1451" s="289">
        <v>32.001587999999998</v>
      </c>
      <c r="O1451" s="95">
        <v>55</v>
      </c>
      <c r="P1451" s="288">
        <v>17.816867999999999</v>
      </c>
      <c r="Q1451" s="95">
        <v>55</v>
      </c>
      <c r="R1451" s="288">
        <v>14.184719999999999</v>
      </c>
      <c r="S1451" s="96">
        <v>0.19</v>
      </c>
      <c r="T1451" s="95"/>
      <c r="U1451" s="181"/>
      <c r="V1451" s="201" t="s">
        <v>4787</v>
      </c>
      <c r="W1451" s="130">
        <v>1</v>
      </c>
      <c r="X1451" s="93"/>
      <c r="Y1451" s="168" t="s">
        <v>4789</v>
      </c>
      <c r="Z1451" s="168" t="s">
        <v>4854</v>
      </c>
      <c r="AA1451" s="202" t="s">
        <v>4789</v>
      </c>
    </row>
    <row r="1452" spans="1:27" x14ac:dyDescent="0.3">
      <c r="A1452" s="95">
        <v>40901050</v>
      </c>
      <c r="B1452" s="89" t="s">
        <v>2601</v>
      </c>
      <c r="C1452" s="289">
        <v>187.2</v>
      </c>
      <c r="D1452" s="94" t="s">
        <v>15</v>
      </c>
      <c r="E1452" s="94">
        <v>17.559999999999999</v>
      </c>
      <c r="F1452" s="95">
        <v>2</v>
      </c>
      <c r="G1452" s="95"/>
      <c r="H1452" s="95"/>
      <c r="I1452" s="96">
        <v>0.34</v>
      </c>
      <c r="J1452" s="95">
        <v>40901050</v>
      </c>
      <c r="K1452" s="89" t="s">
        <v>2601</v>
      </c>
      <c r="L1452" s="95">
        <v>780</v>
      </c>
      <c r="M1452" s="95">
        <v>2</v>
      </c>
      <c r="N1452" s="289">
        <v>187.2</v>
      </c>
      <c r="O1452" s="95">
        <v>107</v>
      </c>
      <c r="P1452" s="289">
        <v>25.68</v>
      </c>
      <c r="Q1452" s="95">
        <v>673</v>
      </c>
      <c r="R1452" s="289">
        <v>161.52000000000001</v>
      </c>
      <c r="S1452" s="96">
        <v>0.34</v>
      </c>
      <c r="T1452" s="95"/>
      <c r="U1452" s="181"/>
      <c r="V1452" s="201" t="s">
        <v>75</v>
      </c>
      <c r="W1452" s="130"/>
      <c r="X1452" s="93" t="s">
        <v>200</v>
      </c>
      <c r="Y1452" s="168" t="s">
        <v>6127</v>
      </c>
      <c r="Z1452" s="168" t="s">
        <v>6131</v>
      </c>
      <c r="AA1452" s="202" t="s">
        <v>6129</v>
      </c>
    </row>
    <row r="1453" spans="1:27" ht="24" x14ac:dyDescent="0.3">
      <c r="A1453" s="91">
        <v>40901068</v>
      </c>
      <c r="B1453" s="93" t="s">
        <v>2602</v>
      </c>
      <c r="C1453" s="289">
        <v>436.32</v>
      </c>
      <c r="D1453" s="94" t="s">
        <v>31</v>
      </c>
      <c r="E1453" s="94">
        <v>37</v>
      </c>
      <c r="F1453" s="95">
        <v>2</v>
      </c>
      <c r="G1453" s="95"/>
      <c r="H1453" s="95"/>
      <c r="I1453" s="96">
        <v>0.34</v>
      </c>
      <c r="J1453" s="95">
        <v>40901068</v>
      </c>
      <c r="K1453" s="89" t="s">
        <v>2602</v>
      </c>
      <c r="L1453" s="95">
        <v>1818</v>
      </c>
      <c r="M1453" s="95">
        <v>2</v>
      </c>
      <c r="N1453" s="289">
        <v>436.32</v>
      </c>
      <c r="O1453" s="95">
        <v>400</v>
      </c>
      <c r="P1453" s="289">
        <v>96</v>
      </c>
      <c r="Q1453" s="95">
        <v>1418</v>
      </c>
      <c r="R1453" s="289">
        <v>340.32</v>
      </c>
      <c r="S1453" s="96">
        <v>0.34</v>
      </c>
      <c r="T1453" s="95"/>
      <c r="U1453" s="181"/>
      <c r="V1453" s="201" t="s">
        <v>75</v>
      </c>
      <c r="W1453" s="130"/>
      <c r="X1453" s="93" t="s">
        <v>200</v>
      </c>
      <c r="Y1453" s="168" t="s">
        <v>6127</v>
      </c>
      <c r="Z1453" s="168" t="s">
        <v>6131</v>
      </c>
      <c r="AA1453" s="202" t="s">
        <v>6129</v>
      </c>
    </row>
    <row r="1454" spans="1:27" ht="24" x14ac:dyDescent="0.3">
      <c r="A1454" s="91">
        <v>40901076</v>
      </c>
      <c r="B1454" s="93" t="s">
        <v>2603</v>
      </c>
      <c r="C1454" s="289">
        <v>182.4</v>
      </c>
      <c r="D1454" s="94" t="s">
        <v>26</v>
      </c>
      <c r="E1454" s="94">
        <v>28</v>
      </c>
      <c r="F1454" s="95">
        <v>2</v>
      </c>
      <c r="G1454" s="95"/>
      <c r="H1454" s="95"/>
      <c r="I1454" s="96">
        <v>0.34</v>
      </c>
      <c r="J1454" s="95">
        <v>20010150</v>
      </c>
      <c r="K1454" s="89" t="s">
        <v>2604</v>
      </c>
      <c r="L1454" s="95">
        <v>760</v>
      </c>
      <c r="M1454" s="95">
        <v>0</v>
      </c>
      <c r="N1454" s="289">
        <v>182.4</v>
      </c>
      <c r="O1454" s="95"/>
      <c r="P1454" s="289"/>
      <c r="Q1454" s="95"/>
      <c r="R1454" s="289"/>
      <c r="S1454" s="96"/>
      <c r="T1454" s="95"/>
      <c r="U1454" s="181"/>
      <c r="V1454" s="201" t="s">
        <v>75</v>
      </c>
      <c r="W1454" s="130"/>
      <c r="X1454" s="93" t="s">
        <v>200</v>
      </c>
      <c r="Y1454" s="168" t="s">
        <v>6127</v>
      </c>
      <c r="Z1454" s="168" t="s">
        <v>6131</v>
      </c>
      <c r="AA1454" s="202" t="s">
        <v>6129</v>
      </c>
    </row>
    <row r="1455" spans="1:27" ht="36" x14ac:dyDescent="0.3">
      <c r="A1455" s="278">
        <v>40901084</v>
      </c>
      <c r="B1455" s="279" t="s">
        <v>2605</v>
      </c>
      <c r="C1455" s="289">
        <v>192</v>
      </c>
      <c r="D1455" s="94" t="s">
        <v>15</v>
      </c>
      <c r="E1455" s="94">
        <v>16</v>
      </c>
      <c r="F1455" s="95">
        <v>3</v>
      </c>
      <c r="G1455" s="95"/>
      <c r="H1455" s="95"/>
      <c r="I1455" s="96">
        <v>0.51</v>
      </c>
      <c r="J1455" s="95">
        <v>20010206</v>
      </c>
      <c r="K1455" s="89" t="s">
        <v>2606</v>
      </c>
      <c r="L1455" s="95">
        <v>800</v>
      </c>
      <c r="M1455" s="95">
        <v>0</v>
      </c>
      <c r="N1455" s="289">
        <v>192</v>
      </c>
      <c r="O1455" s="95"/>
      <c r="P1455" s="289"/>
      <c r="Q1455" s="95"/>
      <c r="R1455" s="289"/>
      <c r="S1455" s="96"/>
      <c r="T1455" s="95"/>
      <c r="U1455" s="181"/>
      <c r="V1455" s="201" t="s">
        <v>75</v>
      </c>
      <c r="W1455" s="130"/>
      <c r="X1455" s="93" t="s">
        <v>200</v>
      </c>
      <c r="Y1455" s="168" t="s">
        <v>6127</v>
      </c>
      <c r="Z1455" s="168" t="s">
        <v>6131</v>
      </c>
      <c r="AA1455" s="202" t="s">
        <v>6129</v>
      </c>
    </row>
    <row r="1456" spans="1:27" ht="24" x14ac:dyDescent="0.3">
      <c r="A1456" s="95">
        <v>40901092</v>
      </c>
      <c r="B1456" s="89" t="s">
        <v>2607</v>
      </c>
      <c r="C1456" s="289">
        <v>264</v>
      </c>
      <c r="D1456" s="94" t="s">
        <v>26</v>
      </c>
      <c r="E1456" s="94">
        <v>28</v>
      </c>
      <c r="F1456" s="95">
        <v>2</v>
      </c>
      <c r="G1456" s="95"/>
      <c r="H1456" s="95"/>
      <c r="I1456" s="96">
        <v>0.34</v>
      </c>
      <c r="J1456" s="95">
        <v>20010214</v>
      </c>
      <c r="K1456" s="89" t="s">
        <v>2608</v>
      </c>
      <c r="L1456" s="95">
        <v>1100</v>
      </c>
      <c r="M1456" s="95">
        <v>0</v>
      </c>
      <c r="N1456" s="289">
        <v>264</v>
      </c>
      <c r="O1456" s="95"/>
      <c r="P1456" s="289"/>
      <c r="Q1456" s="95"/>
      <c r="R1456" s="289"/>
      <c r="S1456" s="96"/>
      <c r="T1456" s="95"/>
      <c r="U1456" s="181"/>
      <c r="V1456" s="201" t="s">
        <v>75</v>
      </c>
      <c r="W1456" s="130"/>
      <c r="X1456" s="93" t="s">
        <v>200</v>
      </c>
      <c r="Y1456" s="168" t="s">
        <v>6127</v>
      </c>
      <c r="Z1456" s="168" t="s">
        <v>6131</v>
      </c>
      <c r="AA1456" s="202" t="s">
        <v>6129</v>
      </c>
    </row>
    <row r="1457" spans="1:27" ht="24" x14ac:dyDescent="0.3">
      <c r="A1457" s="91">
        <v>40901106</v>
      </c>
      <c r="B1457" s="93" t="s">
        <v>2609</v>
      </c>
      <c r="C1457" s="289">
        <v>120</v>
      </c>
      <c r="D1457" s="94" t="s">
        <v>15</v>
      </c>
      <c r="E1457" s="94">
        <v>20</v>
      </c>
      <c r="F1457" s="95">
        <v>2</v>
      </c>
      <c r="G1457" s="95"/>
      <c r="H1457" s="95"/>
      <c r="I1457" s="96">
        <v>0.34</v>
      </c>
      <c r="J1457" s="95">
        <v>20010141</v>
      </c>
      <c r="K1457" s="89" t="s">
        <v>2610</v>
      </c>
      <c r="L1457" s="95">
        <v>500</v>
      </c>
      <c r="M1457" s="95">
        <v>0</v>
      </c>
      <c r="N1457" s="289">
        <v>120</v>
      </c>
      <c r="O1457" s="95"/>
      <c r="P1457" s="289"/>
      <c r="Q1457" s="95"/>
      <c r="R1457" s="289"/>
      <c r="S1457" s="96"/>
      <c r="T1457" s="95"/>
      <c r="U1457" s="181"/>
      <c r="V1457" s="201" t="s">
        <v>4787</v>
      </c>
      <c r="W1457" s="130">
        <v>1</v>
      </c>
      <c r="X1457" s="93"/>
      <c r="Y1457" s="168" t="s">
        <v>4789</v>
      </c>
      <c r="Z1457" s="168" t="s">
        <v>4854</v>
      </c>
      <c r="AA1457" s="202" t="s">
        <v>4789</v>
      </c>
    </row>
    <row r="1458" spans="1:27" ht="36" x14ac:dyDescent="0.3">
      <c r="A1458" s="91">
        <v>40901114</v>
      </c>
      <c r="B1458" s="93" t="s">
        <v>2611</v>
      </c>
      <c r="C1458" s="289">
        <v>52.376004000000002</v>
      </c>
      <c r="D1458" s="94" t="s">
        <v>18</v>
      </c>
      <c r="E1458" s="94">
        <v>3.42</v>
      </c>
      <c r="F1458" s="95">
        <v>2</v>
      </c>
      <c r="G1458" s="95"/>
      <c r="H1458" s="95"/>
      <c r="I1458" s="96">
        <v>0.34</v>
      </c>
      <c r="J1458" s="95">
        <v>33010129</v>
      </c>
      <c r="K1458" s="89" t="s">
        <v>2598</v>
      </c>
      <c r="L1458" s="95">
        <v>180</v>
      </c>
      <c r="M1458" s="95">
        <v>1</v>
      </c>
      <c r="N1458" s="289">
        <v>52.376004000000002</v>
      </c>
      <c r="O1458" s="95">
        <v>90</v>
      </c>
      <c r="P1458" s="288">
        <v>29.164643999999999</v>
      </c>
      <c r="Q1458" s="95">
        <v>90</v>
      </c>
      <c r="R1458" s="288">
        <v>23.211360000000003</v>
      </c>
      <c r="S1458" s="96">
        <v>0.19</v>
      </c>
      <c r="T1458" s="95"/>
      <c r="U1458" s="181"/>
      <c r="V1458" s="201" t="s">
        <v>4787</v>
      </c>
      <c r="W1458" s="130">
        <v>1</v>
      </c>
      <c r="X1458" s="93"/>
      <c r="Y1458" s="168" t="s">
        <v>4789</v>
      </c>
      <c r="Z1458" s="168" t="s">
        <v>4854</v>
      </c>
      <c r="AA1458" s="202" t="s">
        <v>4789</v>
      </c>
    </row>
    <row r="1459" spans="1:27" ht="24" x14ac:dyDescent="0.3">
      <c r="A1459" s="278">
        <v>40901122</v>
      </c>
      <c r="B1459" s="279" t="s">
        <v>2612</v>
      </c>
      <c r="C1459" s="289">
        <v>97.971282000000002</v>
      </c>
      <c r="D1459" s="94" t="s">
        <v>11</v>
      </c>
      <c r="E1459" s="94">
        <v>5.85</v>
      </c>
      <c r="F1459" s="95">
        <v>4</v>
      </c>
      <c r="G1459" s="95"/>
      <c r="H1459" s="95"/>
      <c r="I1459" s="96">
        <v>0.68</v>
      </c>
      <c r="J1459" s="95">
        <v>33010021</v>
      </c>
      <c r="K1459" s="89" t="s">
        <v>2613</v>
      </c>
      <c r="L1459" s="95">
        <v>335</v>
      </c>
      <c r="M1459" s="95">
        <v>4</v>
      </c>
      <c r="N1459" s="289">
        <v>97.971282000000002</v>
      </c>
      <c r="O1459" s="95">
        <v>175</v>
      </c>
      <c r="P1459" s="288">
        <v>56.706642000000002</v>
      </c>
      <c r="Q1459" s="95">
        <v>160</v>
      </c>
      <c r="R1459" s="288">
        <v>41.26464</v>
      </c>
      <c r="S1459" s="96">
        <v>0.76</v>
      </c>
      <c r="T1459" s="95"/>
      <c r="U1459" s="181"/>
      <c r="V1459" s="201" t="s">
        <v>4787</v>
      </c>
      <c r="W1459" s="130">
        <v>1</v>
      </c>
      <c r="X1459" s="93"/>
      <c r="Y1459" s="168" t="s">
        <v>4789</v>
      </c>
      <c r="Z1459" s="168" t="s">
        <v>4854</v>
      </c>
      <c r="AA1459" s="202" t="s">
        <v>4789</v>
      </c>
    </row>
    <row r="1460" spans="1:27" ht="24" x14ac:dyDescent="0.3">
      <c r="A1460" s="95">
        <v>40901130</v>
      </c>
      <c r="B1460" s="89" t="s">
        <v>2614</v>
      </c>
      <c r="C1460" s="289">
        <v>64.013921999999994</v>
      </c>
      <c r="D1460" s="94" t="s">
        <v>21</v>
      </c>
      <c r="E1460" s="94">
        <v>3.86</v>
      </c>
      <c r="F1460" s="95">
        <v>3</v>
      </c>
      <c r="G1460" s="95"/>
      <c r="H1460" s="95"/>
      <c r="I1460" s="96">
        <v>0.51</v>
      </c>
      <c r="J1460" s="95">
        <v>33010013</v>
      </c>
      <c r="K1460" s="89" t="s">
        <v>2615</v>
      </c>
      <c r="L1460" s="95">
        <v>220</v>
      </c>
      <c r="M1460" s="95">
        <v>3</v>
      </c>
      <c r="N1460" s="289">
        <v>64.013921999999994</v>
      </c>
      <c r="O1460" s="95">
        <v>110</v>
      </c>
      <c r="P1460" s="288">
        <v>35.644482000000004</v>
      </c>
      <c r="Q1460" s="95">
        <v>110</v>
      </c>
      <c r="R1460" s="288">
        <v>28.369439999999997</v>
      </c>
      <c r="S1460" s="96">
        <v>0.56999999999999995</v>
      </c>
      <c r="T1460" s="95"/>
      <c r="U1460" s="181"/>
      <c r="V1460" s="201" t="s">
        <v>4787</v>
      </c>
      <c r="W1460" s="130">
        <v>1</v>
      </c>
      <c r="X1460" s="93"/>
      <c r="Y1460" s="168" t="s">
        <v>4789</v>
      </c>
      <c r="Z1460" s="168" t="s">
        <v>4854</v>
      </c>
      <c r="AA1460" s="202" t="s">
        <v>4789</v>
      </c>
    </row>
    <row r="1461" spans="1:27" s="116" customFormat="1" x14ac:dyDescent="0.3">
      <c r="A1461" s="91">
        <v>40901149</v>
      </c>
      <c r="B1461" s="93" t="s">
        <v>2616</v>
      </c>
      <c r="C1461" s="289">
        <v>64.475999999999999</v>
      </c>
      <c r="D1461" s="94" t="s">
        <v>11</v>
      </c>
      <c r="E1461" s="94">
        <v>3.78</v>
      </c>
      <c r="F1461" s="95">
        <v>2</v>
      </c>
      <c r="G1461" s="95"/>
      <c r="H1461" s="95"/>
      <c r="I1461" s="96">
        <v>0.34</v>
      </c>
      <c r="J1461" s="95">
        <v>33010170</v>
      </c>
      <c r="K1461" s="89" t="s">
        <v>2617</v>
      </c>
      <c r="L1461" s="95">
        <v>250</v>
      </c>
      <c r="M1461" s="95">
        <v>2</v>
      </c>
      <c r="N1461" s="289">
        <v>64.475999999999999</v>
      </c>
      <c r="O1461" s="95">
        <v>125</v>
      </c>
      <c r="P1461" s="288">
        <v>32.238</v>
      </c>
      <c r="Q1461" s="95">
        <v>125</v>
      </c>
      <c r="R1461" s="288">
        <v>32.238</v>
      </c>
      <c r="S1461" s="96">
        <v>0.38</v>
      </c>
      <c r="T1461" s="95"/>
      <c r="U1461" s="181"/>
      <c r="V1461" s="201" t="s">
        <v>4787</v>
      </c>
      <c r="W1461" s="130">
        <v>1</v>
      </c>
      <c r="X1461" s="93"/>
      <c r="Y1461" s="168" t="s">
        <v>4789</v>
      </c>
      <c r="Z1461" s="168" t="s">
        <v>4854</v>
      </c>
      <c r="AA1461" s="202" t="s">
        <v>4789</v>
      </c>
    </row>
    <row r="1462" spans="1:27" s="116" customFormat="1" ht="24" x14ac:dyDescent="0.3">
      <c r="A1462" s="91">
        <v>40901173</v>
      </c>
      <c r="B1462" s="93" t="s">
        <v>2618</v>
      </c>
      <c r="C1462" s="289">
        <v>43.639505999999997</v>
      </c>
      <c r="D1462" s="94" t="s">
        <v>18</v>
      </c>
      <c r="E1462" s="94">
        <v>3.41</v>
      </c>
      <c r="F1462" s="95">
        <v>3</v>
      </c>
      <c r="G1462" s="95"/>
      <c r="H1462" s="95"/>
      <c r="I1462" s="96">
        <v>0.51</v>
      </c>
      <c r="J1462" s="95">
        <v>33010153</v>
      </c>
      <c r="K1462" s="89" t="s">
        <v>2619</v>
      </c>
      <c r="L1462" s="95">
        <v>150</v>
      </c>
      <c r="M1462" s="95">
        <v>1</v>
      </c>
      <c r="N1462" s="289">
        <v>43.639505999999997</v>
      </c>
      <c r="O1462" s="95">
        <v>75</v>
      </c>
      <c r="P1462" s="288">
        <v>24.296706</v>
      </c>
      <c r="Q1462" s="95">
        <v>75</v>
      </c>
      <c r="R1462" s="288">
        <v>19.3428</v>
      </c>
      <c r="S1462" s="96">
        <v>0.19</v>
      </c>
      <c r="T1462" s="95"/>
      <c r="U1462" s="181"/>
      <c r="V1462" s="201" t="s">
        <v>4787</v>
      </c>
      <c r="W1462" s="130">
        <v>1</v>
      </c>
      <c r="X1462" s="93"/>
      <c r="Y1462" s="168" t="s">
        <v>4789</v>
      </c>
      <c r="Z1462" s="168" t="s">
        <v>4854</v>
      </c>
      <c r="AA1462" s="202" t="s">
        <v>4789</v>
      </c>
    </row>
    <row r="1463" spans="1:27" ht="24" x14ac:dyDescent="0.3">
      <c r="A1463" s="278">
        <v>40901181</v>
      </c>
      <c r="B1463" s="279" t="s">
        <v>2620</v>
      </c>
      <c r="C1463" s="289">
        <v>30.712067999999999</v>
      </c>
      <c r="D1463" s="94" t="s">
        <v>18</v>
      </c>
      <c r="E1463" s="94">
        <v>3.86</v>
      </c>
      <c r="F1463" s="95">
        <v>3</v>
      </c>
      <c r="G1463" s="95"/>
      <c r="H1463" s="95"/>
      <c r="I1463" s="96">
        <v>0.51</v>
      </c>
      <c r="J1463" s="95">
        <v>33010137</v>
      </c>
      <c r="K1463" s="89" t="s">
        <v>2621</v>
      </c>
      <c r="L1463" s="95">
        <v>105</v>
      </c>
      <c r="M1463" s="95">
        <v>1</v>
      </c>
      <c r="N1463" s="289">
        <v>30.712067999999999</v>
      </c>
      <c r="O1463" s="95">
        <v>55</v>
      </c>
      <c r="P1463" s="288">
        <v>17.816867999999999</v>
      </c>
      <c r="Q1463" s="95">
        <v>50</v>
      </c>
      <c r="R1463" s="288">
        <v>12.895199999999999</v>
      </c>
      <c r="S1463" s="96">
        <v>0.19</v>
      </c>
      <c r="T1463" s="95"/>
      <c r="U1463" s="181"/>
      <c r="V1463" s="201" t="s">
        <v>4787</v>
      </c>
      <c r="W1463" s="130">
        <v>1</v>
      </c>
      <c r="X1463" s="93"/>
      <c r="Y1463" s="168" t="s">
        <v>4789</v>
      </c>
      <c r="Z1463" s="168" t="s">
        <v>4854</v>
      </c>
      <c r="AA1463" s="202" t="s">
        <v>4789</v>
      </c>
    </row>
    <row r="1464" spans="1:27" x14ac:dyDescent="0.3">
      <c r="A1464" s="95">
        <v>40901190</v>
      </c>
      <c r="B1464" s="89" t="s">
        <v>2622</v>
      </c>
      <c r="C1464" s="289">
        <v>52.9</v>
      </c>
      <c r="D1464" s="94" t="s">
        <v>15</v>
      </c>
      <c r="E1464" s="94">
        <v>2.25</v>
      </c>
      <c r="F1464" s="95">
        <v>2</v>
      </c>
      <c r="G1464" s="95"/>
      <c r="H1464" s="95"/>
      <c r="I1464" s="96">
        <v>0.34</v>
      </c>
      <c r="J1464" s="95">
        <v>40901190</v>
      </c>
      <c r="K1464" s="89" t="s">
        <v>2622</v>
      </c>
      <c r="L1464" s="95">
        <v>193</v>
      </c>
      <c r="M1464" s="95">
        <v>2</v>
      </c>
      <c r="N1464" s="289">
        <v>52.9</v>
      </c>
      <c r="O1464" s="95">
        <v>107</v>
      </c>
      <c r="P1464" s="289">
        <v>32.26</v>
      </c>
      <c r="Q1464" s="95">
        <v>86</v>
      </c>
      <c r="R1464" s="289">
        <v>20.64</v>
      </c>
      <c r="S1464" s="96">
        <v>0.34</v>
      </c>
      <c r="T1464" s="95"/>
      <c r="U1464" s="181"/>
      <c r="V1464" s="201" t="s">
        <v>4787</v>
      </c>
      <c r="W1464" s="130">
        <v>1</v>
      </c>
      <c r="X1464" s="93"/>
      <c r="Y1464" s="168" t="s">
        <v>4789</v>
      </c>
      <c r="Z1464" s="168" t="s">
        <v>4854</v>
      </c>
      <c r="AA1464" s="202" t="s">
        <v>4789</v>
      </c>
    </row>
    <row r="1465" spans="1:27" ht="36" x14ac:dyDescent="0.3">
      <c r="A1465" s="91">
        <v>40901203</v>
      </c>
      <c r="B1465" s="93" t="s">
        <v>2623</v>
      </c>
      <c r="C1465" s="289">
        <v>52.376004000000002</v>
      </c>
      <c r="D1465" s="94" t="s">
        <v>15</v>
      </c>
      <c r="E1465" s="94">
        <v>3.42</v>
      </c>
      <c r="F1465" s="95">
        <v>1</v>
      </c>
      <c r="G1465" s="95"/>
      <c r="H1465" s="95"/>
      <c r="I1465" s="96">
        <v>0.17</v>
      </c>
      <c r="J1465" s="95">
        <v>33010129</v>
      </c>
      <c r="K1465" s="89" t="s">
        <v>2598</v>
      </c>
      <c r="L1465" s="95">
        <v>180</v>
      </c>
      <c r="M1465" s="95">
        <v>1</v>
      </c>
      <c r="N1465" s="289">
        <v>52.376004000000002</v>
      </c>
      <c r="O1465" s="95">
        <v>90</v>
      </c>
      <c r="P1465" s="288">
        <v>29.164643999999999</v>
      </c>
      <c r="Q1465" s="95">
        <v>90</v>
      </c>
      <c r="R1465" s="288">
        <v>23.211359999999999</v>
      </c>
      <c r="S1465" s="96">
        <v>0.19</v>
      </c>
      <c r="T1465" s="95"/>
      <c r="U1465" s="181"/>
      <c r="V1465" s="201" t="s">
        <v>4787</v>
      </c>
      <c r="W1465" s="130">
        <v>4</v>
      </c>
      <c r="X1465" s="93"/>
      <c r="Y1465" s="168" t="s">
        <v>4789</v>
      </c>
      <c r="Z1465" s="168" t="s">
        <v>4854</v>
      </c>
      <c r="AA1465" s="202" t="s">
        <v>4789</v>
      </c>
    </row>
    <row r="1466" spans="1:27" ht="36" x14ac:dyDescent="0.3">
      <c r="A1466" s="91">
        <v>40901211</v>
      </c>
      <c r="B1466" s="93" t="s">
        <v>2624</v>
      </c>
      <c r="C1466" s="289">
        <v>52.376004000000002</v>
      </c>
      <c r="D1466" s="94" t="s">
        <v>15</v>
      </c>
      <c r="E1466" s="94">
        <v>3.42</v>
      </c>
      <c r="F1466" s="95">
        <v>1</v>
      </c>
      <c r="G1466" s="95"/>
      <c r="H1466" s="95"/>
      <c r="I1466" s="96">
        <v>0.17</v>
      </c>
      <c r="J1466" s="95">
        <v>33010129</v>
      </c>
      <c r="K1466" s="89" t="s">
        <v>2598</v>
      </c>
      <c r="L1466" s="95">
        <v>180</v>
      </c>
      <c r="M1466" s="95">
        <v>1</v>
      </c>
      <c r="N1466" s="289">
        <v>52.376004000000002</v>
      </c>
      <c r="O1466" s="95">
        <v>90</v>
      </c>
      <c r="P1466" s="288">
        <v>29.164643999999999</v>
      </c>
      <c r="Q1466" s="95">
        <v>90</v>
      </c>
      <c r="R1466" s="288">
        <v>23.211360000000003</v>
      </c>
      <c r="S1466" s="96">
        <v>0.19</v>
      </c>
      <c r="T1466" s="95"/>
      <c r="U1466" s="181"/>
      <c r="V1466" s="201" t="s">
        <v>4787</v>
      </c>
      <c r="W1466" s="130">
        <v>4</v>
      </c>
      <c r="X1466" s="93"/>
      <c r="Y1466" s="168" t="s">
        <v>4789</v>
      </c>
      <c r="Z1466" s="168" t="s">
        <v>4854</v>
      </c>
      <c r="AA1466" s="202" t="s">
        <v>4789</v>
      </c>
    </row>
    <row r="1467" spans="1:27" x14ac:dyDescent="0.3">
      <c r="A1467" s="278">
        <v>40901220</v>
      </c>
      <c r="B1467" s="279" t="s">
        <v>2625</v>
      </c>
      <c r="C1467" s="289">
        <v>52.376004000000002</v>
      </c>
      <c r="D1467" s="94" t="s">
        <v>18</v>
      </c>
      <c r="E1467" s="94">
        <v>3.42</v>
      </c>
      <c r="F1467" s="95">
        <v>2</v>
      </c>
      <c r="G1467" s="95"/>
      <c r="H1467" s="95"/>
      <c r="I1467" s="96">
        <v>0.34</v>
      </c>
      <c r="J1467" s="95">
        <v>33010048</v>
      </c>
      <c r="K1467" s="89" t="s">
        <v>2626</v>
      </c>
      <c r="L1467" s="95">
        <v>180</v>
      </c>
      <c r="M1467" s="95">
        <v>2</v>
      </c>
      <c r="N1467" s="289">
        <v>52.376004000000002</v>
      </c>
      <c r="O1467" s="95">
        <v>90</v>
      </c>
      <c r="P1467" s="288">
        <v>29.164643999999999</v>
      </c>
      <c r="Q1467" s="95">
        <v>90</v>
      </c>
      <c r="R1467" s="288">
        <v>23.211359999999999</v>
      </c>
      <c r="S1467" s="96">
        <v>0.38</v>
      </c>
      <c r="T1467" s="95"/>
      <c r="U1467" s="181"/>
      <c r="V1467" s="201" t="s">
        <v>4787</v>
      </c>
      <c r="W1467" s="130">
        <v>8</v>
      </c>
      <c r="X1467" s="93"/>
      <c r="Y1467" s="168" t="s">
        <v>4789</v>
      </c>
      <c r="Z1467" s="168" t="s">
        <v>4854</v>
      </c>
      <c r="AA1467" s="202" t="s">
        <v>4789</v>
      </c>
    </row>
    <row r="1468" spans="1:27" x14ac:dyDescent="0.3">
      <c r="A1468" s="95">
        <v>40901238</v>
      </c>
      <c r="B1468" s="89" t="s">
        <v>2627</v>
      </c>
      <c r="C1468" s="289">
        <v>43.971808999999993</v>
      </c>
      <c r="D1468" s="94" t="s">
        <v>15</v>
      </c>
      <c r="E1468" s="94">
        <v>2.65</v>
      </c>
      <c r="F1468" s="95">
        <v>1</v>
      </c>
      <c r="G1468" s="95"/>
      <c r="H1468" s="95"/>
      <c r="I1468" s="96">
        <v>0.17</v>
      </c>
      <c r="J1468" s="95">
        <v>33010110</v>
      </c>
      <c r="K1468" s="89" t="s">
        <v>2628</v>
      </c>
      <c r="L1468" s="95">
        <v>140</v>
      </c>
      <c r="M1468" s="95">
        <v>1</v>
      </c>
      <c r="N1468" s="289">
        <v>43.971808999999993</v>
      </c>
      <c r="O1468" s="95">
        <v>70</v>
      </c>
      <c r="P1468" s="288">
        <v>24.485488999999998</v>
      </c>
      <c r="Q1468" s="95">
        <v>70</v>
      </c>
      <c r="R1468" s="288">
        <v>19.486319999999999</v>
      </c>
      <c r="S1468" s="96">
        <v>0.19</v>
      </c>
      <c r="T1468" s="95"/>
      <c r="U1468" s="181"/>
      <c r="V1468" s="201" t="s">
        <v>4787</v>
      </c>
      <c r="W1468" s="130">
        <v>1</v>
      </c>
      <c r="X1468" s="93"/>
      <c r="Y1468" s="168" t="s">
        <v>4789</v>
      </c>
      <c r="Z1468" s="168" t="s">
        <v>4854</v>
      </c>
      <c r="AA1468" s="202" t="s">
        <v>4789</v>
      </c>
    </row>
    <row r="1469" spans="1:27" x14ac:dyDescent="0.3">
      <c r="A1469" s="91">
        <v>40901246</v>
      </c>
      <c r="B1469" s="93" t="s">
        <v>2629</v>
      </c>
      <c r="C1469" s="289">
        <v>72</v>
      </c>
      <c r="D1469" s="94" t="s">
        <v>11</v>
      </c>
      <c r="E1469" s="94">
        <v>6.27</v>
      </c>
      <c r="F1469" s="95">
        <v>3</v>
      </c>
      <c r="G1469" s="95"/>
      <c r="H1469" s="95"/>
      <c r="I1469" s="96">
        <v>0.51</v>
      </c>
      <c r="J1469" s="95">
        <v>33010293</v>
      </c>
      <c r="K1469" s="89" t="s">
        <v>2630</v>
      </c>
      <c r="L1469" s="95">
        <v>300</v>
      </c>
      <c r="M1469" s="95">
        <v>3</v>
      </c>
      <c r="N1469" s="289">
        <v>72</v>
      </c>
      <c r="O1469" s="95">
        <v>150</v>
      </c>
      <c r="P1469" s="289">
        <v>36</v>
      </c>
      <c r="Q1469" s="95">
        <v>150</v>
      </c>
      <c r="R1469" s="289">
        <v>36</v>
      </c>
      <c r="S1469" s="96">
        <v>0.51</v>
      </c>
      <c r="T1469" s="95"/>
      <c r="U1469" s="181"/>
      <c r="V1469" s="201" t="s">
        <v>4787</v>
      </c>
      <c r="W1469" s="130">
        <v>1</v>
      </c>
      <c r="X1469" s="93"/>
      <c r="Y1469" s="168" t="s">
        <v>4789</v>
      </c>
      <c r="Z1469" s="168" t="s">
        <v>4854</v>
      </c>
      <c r="AA1469" s="202" t="s">
        <v>4789</v>
      </c>
    </row>
    <row r="1470" spans="1:27" ht="24" x14ac:dyDescent="0.3">
      <c r="A1470" s="91">
        <v>40901254</v>
      </c>
      <c r="B1470" s="93" t="s">
        <v>2631</v>
      </c>
      <c r="C1470" s="288">
        <v>102.96</v>
      </c>
      <c r="D1470" s="90" t="s">
        <v>11</v>
      </c>
      <c r="E1470" s="90">
        <v>5.19</v>
      </c>
      <c r="F1470" s="91">
        <v>2</v>
      </c>
      <c r="G1470" s="91"/>
      <c r="H1470" s="91"/>
      <c r="I1470" s="92">
        <v>0.34</v>
      </c>
      <c r="J1470" s="91">
        <v>40901254</v>
      </c>
      <c r="K1470" s="93" t="s">
        <v>2632</v>
      </c>
      <c r="L1470" s="91">
        <v>429</v>
      </c>
      <c r="M1470" s="91">
        <v>2</v>
      </c>
      <c r="N1470" s="288">
        <v>102.96</v>
      </c>
      <c r="O1470" s="91">
        <v>230</v>
      </c>
      <c r="P1470" s="288">
        <v>55.199999999999996</v>
      </c>
      <c r="Q1470" s="91">
        <v>199</v>
      </c>
      <c r="R1470" s="288">
        <v>47.76</v>
      </c>
      <c r="S1470" s="92">
        <v>0.34</v>
      </c>
      <c r="T1470" s="91"/>
      <c r="U1470" s="180"/>
      <c r="V1470" s="201" t="s">
        <v>75</v>
      </c>
      <c r="W1470" s="130"/>
      <c r="X1470" s="93" t="s">
        <v>83</v>
      </c>
      <c r="Y1470" s="168" t="s">
        <v>6134</v>
      </c>
      <c r="Z1470" s="168" t="s">
        <v>6127</v>
      </c>
      <c r="AA1470" s="202" t="s">
        <v>6128</v>
      </c>
    </row>
    <row r="1471" spans="1:27" ht="24" x14ac:dyDescent="0.3">
      <c r="A1471" s="278">
        <v>40901262</v>
      </c>
      <c r="B1471" s="279" t="s">
        <v>2633</v>
      </c>
      <c r="C1471" s="289">
        <v>67.366991999999996</v>
      </c>
      <c r="D1471" s="90" t="s">
        <v>14</v>
      </c>
      <c r="E1471" s="90">
        <v>4.72</v>
      </c>
      <c r="F1471" s="91">
        <v>3</v>
      </c>
      <c r="G1471" s="91"/>
      <c r="H1471" s="91"/>
      <c r="I1471" s="92">
        <v>0.51</v>
      </c>
      <c r="J1471" s="91">
        <v>33010277</v>
      </c>
      <c r="K1471" s="93" t="s">
        <v>2634</v>
      </c>
      <c r="L1471" s="91">
        <v>242</v>
      </c>
      <c r="M1471" s="91">
        <v>2</v>
      </c>
      <c r="N1471" s="289">
        <v>67.366991999999996</v>
      </c>
      <c r="O1471" s="91">
        <v>175</v>
      </c>
      <c r="P1471" s="288">
        <v>48.715799999999994</v>
      </c>
      <c r="Q1471" s="91">
        <v>67</v>
      </c>
      <c r="R1471" s="288">
        <v>18.651191999999998</v>
      </c>
      <c r="S1471" s="92">
        <v>0.34</v>
      </c>
      <c r="T1471" s="91"/>
      <c r="U1471" s="180"/>
      <c r="V1471" s="201" t="s">
        <v>75</v>
      </c>
      <c r="W1471" s="130"/>
      <c r="X1471" s="93" t="s">
        <v>83</v>
      </c>
      <c r="Y1471" s="168" t="s">
        <v>6134</v>
      </c>
      <c r="Z1471" s="168" t="s">
        <v>6127</v>
      </c>
      <c r="AA1471" s="202" t="s">
        <v>6128</v>
      </c>
    </row>
    <row r="1472" spans="1:27" x14ac:dyDescent="0.3">
      <c r="A1472" s="95">
        <v>40901270</v>
      </c>
      <c r="B1472" s="89" t="s">
        <v>2635</v>
      </c>
      <c r="C1472" s="289">
        <v>43.971808999999993</v>
      </c>
      <c r="D1472" s="94" t="s">
        <v>12</v>
      </c>
      <c r="E1472" s="94">
        <v>1.52</v>
      </c>
      <c r="F1472" s="95">
        <v>1</v>
      </c>
      <c r="G1472" s="95"/>
      <c r="H1472" s="95"/>
      <c r="I1472" s="96">
        <v>0.17</v>
      </c>
      <c r="J1472" s="95">
        <v>33010110</v>
      </c>
      <c r="K1472" s="89" t="s">
        <v>2636</v>
      </c>
      <c r="L1472" s="95">
        <v>140</v>
      </c>
      <c r="M1472" s="95">
        <v>1</v>
      </c>
      <c r="N1472" s="289">
        <v>43.971808999999993</v>
      </c>
      <c r="O1472" s="95">
        <v>70</v>
      </c>
      <c r="P1472" s="288">
        <v>24.485488999999998</v>
      </c>
      <c r="Q1472" s="95">
        <v>70</v>
      </c>
      <c r="R1472" s="288">
        <v>19.486319999999999</v>
      </c>
      <c r="S1472" s="96">
        <v>0.19</v>
      </c>
      <c r="T1472" s="95"/>
      <c r="U1472" s="181"/>
      <c r="V1472" s="201" t="s">
        <v>4787</v>
      </c>
      <c r="W1472" s="130">
        <v>3</v>
      </c>
      <c r="X1472" s="93"/>
      <c r="Y1472" s="168" t="s">
        <v>4789</v>
      </c>
      <c r="Z1472" s="168" t="s">
        <v>4854</v>
      </c>
      <c r="AA1472" s="202" t="s">
        <v>4789</v>
      </c>
    </row>
    <row r="1473" spans="1:27" ht="24" x14ac:dyDescent="0.3">
      <c r="A1473" s="91">
        <v>40901289</v>
      </c>
      <c r="B1473" s="93" t="s">
        <v>2637</v>
      </c>
      <c r="C1473" s="289">
        <v>63.6</v>
      </c>
      <c r="D1473" s="94" t="s">
        <v>18</v>
      </c>
      <c r="E1473" s="94">
        <v>3.25</v>
      </c>
      <c r="F1473" s="95">
        <v>1</v>
      </c>
      <c r="G1473" s="95"/>
      <c r="H1473" s="95"/>
      <c r="I1473" s="96">
        <v>0.17</v>
      </c>
      <c r="J1473" s="95">
        <v>40901289</v>
      </c>
      <c r="K1473" s="89" t="s">
        <v>2637</v>
      </c>
      <c r="L1473" s="95">
        <v>265</v>
      </c>
      <c r="M1473" s="95">
        <v>1</v>
      </c>
      <c r="N1473" s="289">
        <v>63.6</v>
      </c>
      <c r="O1473" s="95">
        <v>140</v>
      </c>
      <c r="P1473" s="289">
        <v>33.6</v>
      </c>
      <c r="Q1473" s="95">
        <v>125</v>
      </c>
      <c r="R1473" s="289">
        <v>30</v>
      </c>
      <c r="S1473" s="96">
        <v>0.17</v>
      </c>
      <c r="T1473" s="95"/>
      <c r="U1473" s="181"/>
      <c r="V1473" s="201" t="s">
        <v>4787</v>
      </c>
      <c r="W1473" s="130">
        <v>3</v>
      </c>
      <c r="X1473" s="93"/>
      <c r="Y1473" s="168" t="s">
        <v>4789</v>
      </c>
      <c r="Z1473" s="168" t="s">
        <v>4854</v>
      </c>
      <c r="AA1473" s="202" t="s">
        <v>4789</v>
      </c>
    </row>
    <row r="1474" spans="1:27" x14ac:dyDescent="0.3">
      <c r="A1474" s="91">
        <v>40901297</v>
      </c>
      <c r="B1474" s="93" t="s">
        <v>2638</v>
      </c>
      <c r="C1474" s="289">
        <v>115.2</v>
      </c>
      <c r="D1474" s="94" t="s">
        <v>14</v>
      </c>
      <c r="E1474" s="94">
        <v>3.82</v>
      </c>
      <c r="F1474" s="95">
        <v>2</v>
      </c>
      <c r="G1474" s="95"/>
      <c r="H1474" s="95"/>
      <c r="I1474" s="96">
        <v>0.34</v>
      </c>
      <c r="J1474" s="95">
        <v>40901297</v>
      </c>
      <c r="K1474" s="89" t="s">
        <v>2638</v>
      </c>
      <c r="L1474" s="95">
        <v>480</v>
      </c>
      <c r="M1474" s="95">
        <v>2</v>
      </c>
      <c r="N1474" s="289">
        <v>115.2</v>
      </c>
      <c r="O1474" s="95">
        <v>333</v>
      </c>
      <c r="P1474" s="289">
        <v>79.92</v>
      </c>
      <c r="Q1474" s="95">
        <v>147</v>
      </c>
      <c r="R1474" s="289">
        <v>35.28</v>
      </c>
      <c r="S1474" s="96">
        <v>0.34</v>
      </c>
      <c r="T1474" s="95"/>
      <c r="U1474" s="181"/>
      <c r="V1474" s="201" t="s">
        <v>4787</v>
      </c>
      <c r="W1474" s="130">
        <v>1</v>
      </c>
      <c r="X1474" s="93"/>
      <c r="Y1474" s="168" t="s">
        <v>4789</v>
      </c>
      <c r="Z1474" s="168" t="s">
        <v>4854</v>
      </c>
      <c r="AA1474" s="202" t="s">
        <v>4789</v>
      </c>
    </row>
    <row r="1475" spans="1:27" x14ac:dyDescent="0.3">
      <c r="A1475" s="278">
        <v>40901300</v>
      </c>
      <c r="B1475" s="279" t="s">
        <v>2639</v>
      </c>
      <c r="C1475" s="289">
        <v>58.189589999999995</v>
      </c>
      <c r="D1475" s="94" t="s">
        <v>18</v>
      </c>
      <c r="E1475" s="94">
        <v>3.82</v>
      </c>
      <c r="F1475" s="95">
        <v>1</v>
      </c>
      <c r="G1475" s="95"/>
      <c r="H1475" s="95"/>
      <c r="I1475" s="96">
        <v>0.17</v>
      </c>
      <c r="J1475" s="95">
        <v>33010145</v>
      </c>
      <c r="K1475" s="89" t="s">
        <v>2640</v>
      </c>
      <c r="L1475" s="95">
        <v>200</v>
      </c>
      <c r="M1475" s="95">
        <v>1</v>
      </c>
      <c r="N1475" s="289">
        <v>58.189589999999995</v>
      </c>
      <c r="O1475" s="95">
        <v>100</v>
      </c>
      <c r="P1475" s="288">
        <v>32.399189999999997</v>
      </c>
      <c r="Q1475" s="95">
        <v>100</v>
      </c>
      <c r="R1475" s="288">
        <v>25.790399999999998</v>
      </c>
      <c r="S1475" s="96">
        <v>0.19</v>
      </c>
      <c r="T1475" s="95"/>
      <c r="U1475" s="181"/>
      <c r="V1475" s="201" t="s">
        <v>4787</v>
      </c>
      <c r="W1475" s="130">
        <v>1</v>
      </c>
      <c r="X1475" s="93"/>
      <c r="Y1475" s="168" t="s">
        <v>4789</v>
      </c>
      <c r="Z1475" s="168" t="s">
        <v>4854</v>
      </c>
      <c r="AA1475" s="202" t="s">
        <v>4789</v>
      </c>
    </row>
    <row r="1476" spans="1:27" ht="24" x14ac:dyDescent="0.3">
      <c r="A1476" s="95">
        <v>40901319</v>
      </c>
      <c r="B1476" s="89" t="s">
        <v>2641</v>
      </c>
      <c r="C1476" s="289">
        <v>128.952</v>
      </c>
      <c r="D1476" s="94" t="s">
        <v>11</v>
      </c>
      <c r="E1476" s="94">
        <v>8.8000000000000007</v>
      </c>
      <c r="F1476" s="95">
        <v>3</v>
      </c>
      <c r="G1476" s="95"/>
      <c r="H1476" s="95"/>
      <c r="I1476" s="96">
        <v>0.51</v>
      </c>
      <c r="J1476" s="95">
        <v>33010200</v>
      </c>
      <c r="K1476" s="89" t="s">
        <v>2642</v>
      </c>
      <c r="L1476" s="95">
        <v>500</v>
      </c>
      <c r="M1476" s="95">
        <v>3</v>
      </c>
      <c r="N1476" s="289">
        <v>128.952</v>
      </c>
      <c r="O1476" s="95">
        <v>200</v>
      </c>
      <c r="P1476" s="288">
        <v>51.580799999999996</v>
      </c>
      <c r="Q1476" s="95">
        <v>300</v>
      </c>
      <c r="R1476" s="288">
        <v>77.371200000000002</v>
      </c>
      <c r="S1476" s="96">
        <v>0.56999999999999995</v>
      </c>
      <c r="T1476" s="95"/>
      <c r="U1476" s="181"/>
      <c r="V1476" s="201" t="s">
        <v>4787</v>
      </c>
      <c r="W1476" s="130">
        <v>1</v>
      </c>
      <c r="X1476" s="93"/>
      <c r="Y1476" s="168" t="s">
        <v>4789</v>
      </c>
      <c r="Z1476" s="168" t="s">
        <v>4854</v>
      </c>
      <c r="AA1476" s="202" t="s">
        <v>4789</v>
      </c>
    </row>
    <row r="1477" spans="1:27" ht="24" x14ac:dyDescent="0.3">
      <c r="A1477" s="91">
        <v>40901335</v>
      </c>
      <c r="B1477" s="93" t="s">
        <v>2643</v>
      </c>
      <c r="C1477" s="289">
        <v>87.289758000000006</v>
      </c>
      <c r="D1477" s="94" t="s">
        <v>11</v>
      </c>
      <c r="E1477" s="94">
        <v>5.68</v>
      </c>
      <c r="F1477" s="95">
        <v>2</v>
      </c>
      <c r="G1477" s="95"/>
      <c r="H1477" s="95"/>
      <c r="I1477" s="96">
        <v>0.34</v>
      </c>
      <c r="J1477" s="95">
        <v>33010161</v>
      </c>
      <c r="K1477" s="89" t="s">
        <v>2644</v>
      </c>
      <c r="L1477" s="95">
        <v>300</v>
      </c>
      <c r="M1477" s="95">
        <v>2</v>
      </c>
      <c r="N1477" s="289">
        <v>87.289758000000006</v>
      </c>
      <c r="O1477" s="95">
        <v>150</v>
      </c>
      <c r="P1477" s="288">
        <v>48.604157999999998</v>
      </c>
      <c r="Q1477" s="95">
        <v>150</v>
      </c>
      <c r="R1477" s="288">
        <v>38.685600000000001</v>
      </c>
      <c r="S1477" s="96">
        <v>0.38</v>
      </c>
      <c r="T1477" s="95"/>
      <c r="U1477" s="181"/>
      <c r="V1477" s="201" t="s">
        <v>4787</v>
      </c>
      <c r="W1477" s="130">
        <v>1</v>
      </c>
      <c r="X1477" s="93"/>
      <c r="Y1477" s="168" t="s">
        <v>4789</v>
      </c>
      <c r="Z1477" s="168" t="s">
        <v>4854</v>
      </c>
      <c r="AA1477" s="202" t="s">
        <v>4789</v>
      </c>
    </row>
    <row r="1478" spans="1:27" ht="24" x14ac:dyDescent="0.3">
      <c r="A1478" s="91">
        <v>40901351</v>
      </c>
      <c r="B1478" s="93" t="s">
        <v>2645</v>
      </c>
      <c r="C1478" s="289">
        <v>85.92</v>
      </c>
      <c r="D1478" s="94" t="s">
        <v>26</v>
      </c>
      <c r="E1478" s="94">
        <v>8.26</v>
      </c>
      <c r="F1478" s="95">
        <v>2</v>
      </c>
      <c r="G1478" s="95"/>
      <c r="H1478" s="95"/>
      <c r="I1478" s="96">
        <v>0.34</v>
      </c>
      <c r="J1478" s="95">
        <v>33010323</v>
      </c>
      <c r="K1478" s="89" t="s">
        <v>2646</v>
      </c>
      <c r="L1478" s="95">
        <v>358</v>
      </c>
      <c r="M1478" s="95">
        <v>3</v>
      </c>
      <c r="N1478" s="289">
        <v>85.92</v>
      </c>
      <c r="O1478" s="95">
        <v>178</v>
      </c>
      <c r="P1478" s="289">
        <v>42.72</v>
      </c>
      <c r="Q1478" s="95">
        <v>180</v>
      </c>
      <c r="R1478" s="289">
        <v>43.199999999999996</v>
      </c>
      <c r="S1478" s="96">
        <v>0.51</v>
      </c>
      <c r="T1478" s="95"/>
      <c r="U1478" s="181"/>
      <c r="V1478" s="201" t="s">
        <v>4787</v>
      </c>
      <c r="W1478" s="130">
        <v>1</v>
      </c>
      <c r="X1478" s="93"/>
      <c r="Y1478" s="168" t="s">
        <v>4789</v>
      </c>
      <c r="Z1478" s="168" t="s">
        <v>4854</v>
      </c>
      <c r="AA1478" s="202" t="s">
        <v>4789</v>
      </c>
    </row>
    <row r="1479" spans="1:27" s="116" customFormat="1" ht="24" x14ac:dyDescent="0.3">
      <c r="A1479" s="185">
        <v>40901360</v>
      </c>
      <c r="B1479" s="186" t="s">
        <v>2647</v>
      </c>
      <c r="C1479" s="288">
        <v>172.8</v>
      </c>
      <c r="D1479" s="90" t="s">
        <v>31</v>
      </c>
      <c r="E1479" s="90">
        <v>8.26</v>
      </c>
      <c r="F1479" s="91">
        <v>4</v>
      </c>
      <c r="G1479" s="91"/>
      <c r="H1479" s="91"/>
      <c r="I1479" s="92">
        <v>0.68</v>
      </c>
      <c r="J1479" s="91">
        <v>33010234</v>
      </c>
      <c r="K1479" s="93" t="s">
        <v>2648</v>
      </c>
      <c r="L1479" s="95">
        <v>720</v>
      </c>
      <c r="M1479" s="95">
        <v>4</v>
      </c>
      <c r="N1479" s="289">
        <v>172.79999999999998</v>
      </c>
      <c r="O1479" s="95">
        <v>360</v>
      </c>
      <c r="P1479" s="289">
        <v>86.399999999999991</v>
      </c>
      <c r="Q1479" s="95">
        <v>360</v>
      </c>
      <c r="R1479" s="289">
        <v>86.399999999999991</v>
      </c>
      <c r="S1479" s="96">
        <v>0.91200000000000003</v>
      </c>
      <c r="T1479" s="91"/>
      <c r="U1479" s="180"/>
      <c r="V1479" s="201" t="s">
        <v>4787</v>
      </c>
      <c r="W1479" s="130">
        <v>2</v>
      </c>
      <c r="X1479" s="93"/>
      <c r="Y1479" s="168" t="s">
        <v>4789</v>
      </c>
      <c r="Z1479" s="168" t="s">
        <v>4854</v>
      </c>
      <c r="AA1479" s="202" t="s">
        <v>4789</v>
      </c>
    </row>
    <row r="1480" spans="1:27" ht="24" x14ac:dyDescent="0.3">
      <c r="A1480" s="95">
        <v>40901378</v>
      </c>
      <c r="B1480" s="89" t="s">
        <v>2649</v>
      </c>
      <c r="C1480" s="289">
        <v>172.79999999999998</v>
      </c>
      <c r="D1480" s="94" t="s">
        <v>31</v>
      </c>
      <c r="E1480" s="94">
        <v>10.81</v>
      </c>
      <c r="F1480" s="95">
        <v>4</v>
      </c>
      <c r="G1480" s="95"/>
      <c r="H1480" s="95"/>
      <c r="I1480" s="96">
        <v>0.68</v>
      </c>
      <c r="J1480" s="95">
        <v>33010234</v>
      </c>
      <c r="K1480" s="89" t="s">
        <v>2648</v>
      </c>
      <c r="L1480" s="95">
        <v>720</v>
      </c>
      <c r="M1480" s="95">
        <v>4</v>
      </c>
      <c r="N1480" s="289">
        <v>172.79999999999998</v>
      </c>
      <c r="O1480" s="95">
        <v>360</v>
      </c>
      <c r="P1480" s="289">
        <v>86.399999999999991</v>
      </c>
      <c r="Q1480" s="95">
        <v>360</v>
      </c>
      <c r="R1480" s="289">
        <v>86.399999999999991</v>
      </c>
      <c r="S1480" s="96">
        <v>0.91200000000000003</v>
      </c>
      <c r="T1480" s="95"/>
      <c r="U1480" s="181"/>
      <c r="V1480" s="201" t="s">
        <v>4787</v>
      </c>
      <c r="W1480" s="130">
        <v>2</v>
      </c>
      <c r="X1480" s="93"/>
      <c r="Y1480" s="168" t="s">
        <v>4789</v>
      </c>
      <c r="Z1480" s="168" t="s">
        <v>4854</v>
      </c>
      <c r="AA1480" s="202" t="s">
        <v>4789</v>
      </c>
    </row>
    <row r="1481" spans="1:27" ht="24" x14ac:dyDescent="0.3">
      <c r="A1481" s="91">
        <v>40901386</v>
      </c>
      <c r="B1481" s="93" t="s">
        <v>2650</v>
      </c>
      <c r="C1481" s="289">
        <v>85.92</v>
      </c>
      <c r="D1481" s="94" t="s">
        <v>26</v>
      </c>
      <c r="E1481" s="94">
        <v>7.39</v>
      </c>
      <c r="F1481" s="95">
        <v>3</v>
      </c>
      <c r="G1481" s="95"/>
      <c r="H1481" s="95"/>
      <c r="I1481" s="96">
        <v>0.51</v>
      </c>
      <c r="J1481" s="95">
        <v>33010323</v>
      </c>
      <c r="K1481" s="89" t="s">
        <v>2646</v>
      </c>
      <c r="L1481" s="95">
        <v>358</v>
      </c>
      <c r="M1481" s="95">
        <v>3</v>
      </c>
      <c r="N1481" s="289">
        <v>85.92</v>
      </c>
      <c r="O1481" s="95">
        <v>178</v>
      </c>
      <c r="P1481" s="289">
        <v>42.72</v>
      </c>
      <c r="Q1481" s="95">
        <v>180</v>
      </c>
      <c r="R1481" s="289">
        <v>43.199999999999996</v>
      </c>
      <c r="S1481" s="96">
        <v>0.51</v>
      </c>
      <c r="T1481" s="95"/>
      <c r="U1481" s="181"/>
      <c r="V1481" s="201" t="s">
        <v>4787</v>
      </c>
      <c r="W1481" s="130">
        <v>6</v>
      </c>
      <c r="X1481" s="93"/>
      <c r="Y1481" s="168" t="s">
        <v>4789</v>
      </c>
      <c r="Z1481" s="168" t="s">
        <v>4854</v>
      </c>
      <c r="AA1481" s="202" t="s">
        <v>4789</v>
      </c>
    </row>
    <row r="1482" spans="1:27" x14ac:dyDescent="0.3">
      <c r="A1482" s="91">
        <v>40901394</v>
      </c>
      <c r="B1482" s="93" t="s">
        <v>2651</v>
      </c>
      <c r="C1482" s="289">
        <v>172.79999999999998</v>
      </c>
      <c r="D1482" s="94" t="s">
        <v>14</v>
      </c>
      <c r="E1482" s="94">
        <v>8.26</v>
      </c>
      <c r="F1482" s="95">
        <v>2</v>
      </c>
      <c r="G1482" s="95"/>
      <c r="H1482" s="95"/>
      <c r="I1482" s="96">
        <v>0.34</v>
      </c>
      <c r="J1482" s="95">
        <v>33010234</v>
      </c>
      <c r="K1482" s="89" t="s">
        <v>2648</v>
      </c>
      <c r="L1482" s="95">
        <v>720</v>
      </c>
      <c r="M1482" s="95">
        <v>4</v>
      </c>
      <c r="N1482" s="289">
        <v>172.79999999999998</v>
      </c>
      <c r="O1482" s="95">
        <v>360</v>
      </c>
      <c r="P1482" s="289">
        <v>86.399999999999991</v>
      </c>
      <c r="Q1482" s="95">
        <v>360</v>
      </c>
      <c r="R1482" s="289">
        <v>86.399999999999991</v>
      </c>
      <c r="S1482" s="96">
        <v>0.91200000000000003</v>
      </c>
      <c r="T1482" s="95"/>
      <c r="U1482" s="181"/>
      <c r="V1482" s="201" t="s">
        <v>4787</v>
      </c>
      <c r="W1482" s="130">
        <v>1</v>
      </c>
      <c r="X1482" s="93"/>
      <c r="Y1482" s="168" t="s">
        <v>4789</v>
      </c>
      <c r="Z1482" s="168" t="s">
        <v>4854</v>
      </c>
      <c r="AA1482" s="202" t="s">
        <v>4789</v>
      </c>
    </row>
    <row r="1483" spans="1:27" x14ac:dyDescent="0.3">
      <c r="A1483" s="278">
        <v>40901408</v>
      </c>
      <c r="B1483" s="279" t="s">
        <v>2652</v>
      </c>
      <c r="C1483" s="289">
        <v>156</v>
      </c>
      <c r="D1483" s="94" t="s">
        <v>14</v>
      </c>
      <c r="E1483" s="94">
        <v>8.26</v>
      </c>
      <c r="F1483" s="95">
        <v>2</v>
      </c>
      <c r="G1483" s="95"/>
      <c r="H1483" s="95"/>
      <c r="I1483" s="96">
        <v>0.34</v>
      </c>
      <c r="J1483" s="95">
        <v>40901408</v>
      </c>
      <c r="K1483" s="89" t="s">
        <v>2652</v>
      </c>
      <c r="L1483" s="95">
        <v>650</v>
      </c>
      <c r="M1483" s="95">
        <v>2</v>
      </c>
      <c r="N1483" s="289">
        <v>156</v>
      </c>
      <c r="O1483" s="95">
        <v>333</v>
      </c>
      <c r="P1483" s="289">
        <v>79.92</v>
      </c>
      <c r="Q1483" s="95">
        <v>317</v>
      </c>
      <c r="R1483" s="289">
        <v>76.08</v>
      </c>
      <c r="S1483" s="96">
        <v>0.34</v>
      </c>
      <c r="T1483" s="95"/>
      <c r="U1483" s="181"/>
      <c r="V1483" s="201" t="s">
        <v>4787</v>
      </c>
      <c r="W1483" s="130">
        <v>1</v>
      </c>
      <c r="X1483" s="93"/>
      <c r="Y1483" s="168" t="s">
        <v>4789</v>
      </c>
      <c r="Z1483" s="168" t="s">
        <v>4854</v>
      </c>
      <c r="AA1483" s="202" t="s">
        <v>4789</v>
      </c>
    </row>
    <row r="1484" spans="1:27" ht="24" x14ac:dyDescent="0.3">
      <c r="A1484" s="95">
        <v>40901416</v>
      </c>
      <c r="B1484" s="89" t="s">
        <v>2653</v>
      </c>
      <c r="C1484" s="289">
        <v>172.79999999999998</v>
      </c>
      <c r="D1484" s="94" t="s">
        <v>14</v>
      </c>
      <c r="E1484" s="94">
        <v>8.26</v>
      </c>
      <c r="F1484" s="95">
        <v>2</v>
      </c>
      <c r="G1484" s="95"/>
      <c r="H1484" s="95"/>
      <c r="I1484" s="96">
        <v>0.34</v>
      </c>
      <c r="J1484" s="95">
        <v>33010234</v>
      </c>
      <c r="K1484" s="89" t="s">
        <v>2648</v>
      </c>
      <c r="L1484" s="95">
        <v>720</v>
      </c>
      <c r="M1484" s="95">
        <v>4</v>
      </c>
      <c r="N1484" s="289">
        <v>172.79999999999998</v>
      </c>
      <c r="O1484" s="95">
        <v>360</v>
      </c>
      <c r="P1484" s="289">
        <v>86.399999999999991</v>
      </c>
      <c r="Q1484" s="95">
        <v>360</v>
      </c>
      <c r="R1484" s="289">
        <v>86.399999999999991</v>
      </c>
      <c r="S1484" s="96">
        <v>0.91200000000000003</v>
      </c>
      <c r="T1484" s="95"/>
      <c r="U1484" s="181"/>
      <c r="V1484" s="201" t="s">
        <v>4787</v>
      </c>
      <c r="W1484" s="130">
        <v>1</v>
      </c>
      <c r="X1484" s="93"/>
      <c r="Y1484" s="168" t="s">
        <v>4789</v>
      </c>
      <c r="Z1484" s="168" t="s">
        <v>4854</v>
      </c>
      <c r="AA1484" s="202" t="s">
        <v>4789</v>
      </c>
    </row>
    <row r="1485" spans="1:27" x14ac:dyDescent="0.3">
      <c r="A1485" s="91">
        <v>40901424</v>
      </c>
      <c r="B1485" s="93" t="s">
        <v>2654</v>
      </c>
      <c r="C1485" s="289">
        <v>77.52</v>
      </c>
      <c r="D1485" s="94" t="s">
        <v>14</v>
      </c>
      <c r="E1485" s="94">
        <v>8.26</v>
      </c>
      <c r="F1485" s="95">
        <v>2</v>
      </c>
      <c r="G1485" s="95"/>
      <c r="H1485" s="95"/>
      <c r="I1485" s="96">
        <v>0.34</v>
      </c>
      <c r="J1485" s="95">
        <v>33010331</v>
      </c>
      <c r="K1485" s="89" t="s">
        <v>2655</v>
      </c>
      <c r="L1485" s="95">
        <v>323</v>
      </c>
      <c r="M1485" s="95">
        <v>2</v>
      </c>
      <c r="N1485" s="289">
        <v>77.52</v>
      </c>
      <c r="O1485" s="95">
        <v>143</v>
      </c>
      <c r="P1485" s="289">
        <v>34.32</v>
      </c>
      <c r="Q1485" s="95">
        <v>180</v>
      </c>
      <c r="R1485" s="289">
        <v>43.199999999999996</v>
      </c>
      <c r="S1485" s="96">
        <v>0.34</v>
      </c>
      <c r="T1485" s="95"/>
      <c r="U1485" s="181"/>
      <c r="V1485" s="201" t="s">
        <v>4787</v>
      </c>
      <c r="W1485" s="130">
        <v>1</v>
      </c>
      <c r="X1485" s="93"/>
      <c r="Y1485" s="168" t="s">
        <v>4789</v>
      </c>
      <c r="Z1485" s="168" t="s">
        <v>4854</v>
      </c>
      <c r="AA1485" s="202" t="s">
        <v>4789</v>
      </c>
    </row>
    <row r="1486" spans="1:27" x14ac:dyDescent="0.3">
      <c r="A1486" s="91">
        <v>40901432</v>
      </c>
      <c r="B1486" s="93" t="s">
        <v>2656</v>
      </c>
      <c r="C1486" s="289">
        <v>77.52</v>
      </c>
      <c r="D1486" s="94" t="s">
        <v>14</v>
      </c>
      <c r="E1486" s="94">
        <v>8.26</v>
      </c>
      <c r="F1486" s="95">
        <v>2</v>
      </c>
      <c r="G1486" s="95"/>
      <c r="H1486" s="95"/>
      <c r="I1486" s="96">
        <v>0.34</v>
      </c>
      <c r="J1486" s="95">
        <v>33010331</v>
      </c>
      <c r="K1486" s="89" t="s">
        <v>2655</v>
      </c>
      <c r="L1486" s="95">
        <v>323</v>
      </c>
      <c r="M1486" s="95">
        <v>2</v>
      </c>
      <c r="N1486" s="289">
        <v>77.52</v>
      </c>
      <c r="O1486" s="95">
        <v>143</v>
      </c>
      <c r="P1486" s="289">
        <v>34.32</v>
      </c>
      <c r="Q1486" s="95">
        <v>180</v>
      </c>
      <c r="R1486" s="289">
        <v>43.199999999999996</v>
      </c>
      <c r="S1486" s="96">
        <v>0.34</v>
      </c>
      <c r="T1486" s="95"/>
      <c r="U1486" s="181"/>
      <c r="V1486" s="201" t="s">
        <v>4787</v>
      </c>
      <c r="W1486" s="130">
        <v>2</v>
      </c>
      <c r="X1486" s="93"/>
      <c r="Y1486" s="168" t="s">
        <v>4789</v>
      </c>
      <c r="Z1486" s="168" t="s">
        <v>4854</v>
      </c>
      <c r="AA1486" s="202" t="s">
        <v>4789</v>
      </c>
    </row>
    <row r="1487" spans="1:27" s="116" customFormat="1" x14ac:dyDescent="0.3">
      <c r="A1487" s="278">
        <v>40901440</v>
      </c>
      <c r="B1487" s="279" t="s">
        <v>2657</v>
      </c>
      <c r="C1487" s="289">
        <v>170.64</v>
      </c>
      <c r="D1487" s="94" t="s">
        <v>17</v>
      </c>
      <c r="E1487" s="94">
        <v>5.68</v>
      </c>
      <c r="F1487" s="95">
        <v>2</v>
      </c>
      <c r="G1487" s="95"/>
      <c r="H1487" s="95"/>
      <c r="I1487" s="96">
        <v>0.34</v>
      </c>
      <c r="J1487" s="95">
        <v>40901440</v>
      </c>
      <c r="K1487" s="89" t="s">
        <v>2657</v>
      </c>
      <c r="L1487" s="95">
        <v>711</v>
      </c>
      <c r="M1487" s="95">
        <v>2</v>
      </c>
      <c r="N1487" s="289">
        <v>170.64</v>
      </c>
      <c r="O1487" s="95">
        <v>493</v>
      </c>
      <c r="P1487" s="289">
        <v>118.32</v>
      </c>
      <c r="Q1487" s="95">
        <v>218</v>
      </c>
      <c r="R1487" s="289">
        <v>52.32</v>
      </c>
      <c r="S1487" s="96">
        <v>0.34</v>
      </c>
      <c r="T1487" s="95"/>
      <c r="U1487" s="181"/>
      <c r="V1487" s="201" t="s">
        <v>4787</v>
      </c>
      <c r="W1487" s="130">
        <v>1</v>
      </c>
      <c r="X1487" s="93"/>
      <c r="Y1487" s="168" t="s">
        <v>4789</v>
      </c>
      <c r="Z1487" s="168" t="s">
        <v>4854</v>
      </c>
      <c r="AA1487" s="202" t="s">
        <v>4789</v>
      </c>
    </row>
    <row r="1488" spans="1:27" s="116" customFormat="1" ht="24" x14ac:dyDescent="0.3">
      <c r="A1488" s="95">
        <v>40901459</v>
      </c>
      <c r="B1488" s="89" t="s">
        <v>2658</v>
      </c>
      <c r="C1488" s="289">
        <v>172.79999999999998</v>
      </c>
      <c r="D1488" s="94" t="s">
        <v>34</v>
      </c>
      <c r="E1488" s="94">
        <v>8.26</v>
      </c>
      <c r="F1488" s="95">
        <v>3</v>
      </c>
      <c r="G1488" s="95"/>
      <c r="H1488" s="95"/>
      <c r="I1488" s="96">
        <v>0.51</v>
      </c>
      <c r="J1488" s="95">
        <v>33010234</v>
      </c>
      <c r="K1488" s="89" t="s">
        <v>2648</v>
      </c>
      <c r="L1488" s="95">
        <v>720</v>
      </c>
      <c r="M1488" s="95">
        <v>4</v>
      </c>
      <c r="N1488" s="289">
        <v>172.79999999999998</v>
      </c>
      <c r="O1488" s="95">
        <v>360</v>
      </c>
      <c r="P1488" s="289">
        <v>86.399999999999991</v>
      </c>
      <c r="Q1488" s="95">
        <v>360</v>
      </c>
      <c r="R1488" s="289">
        <v>86.399999999999991</v>
      </c>
      <c r="S1488" s="96">
        <v>0.91200000000000003</v>
      </c>
      <c r="T1488" s="95"/>
      <c r="U1488" s="181"/>
      <c r="V1488" s="201" t="s">
        <v>4787</v>
      </c>
      <c r="W1488" s="130">
        <v>2</v>
      </c>
      <c r="X1488" s="93"/>
      <c r="Y1488" s="168" t="s">
        <v>4789</v>
      </c>
      <c r="Z1488" s="168" t="s">
        <v>4854</v>
      </c>
      <c r="AA1488" s="202" t="s">
        <v>4789</v>
      </c>
    </row>
    <row r="1489" spans="1:27" ht="24" x14ac:dyDescent="0.3">
      <c r="A1489" s="91">
        <v>40901467</v>
      </c>
      <c r="B1489" s="93" t="s">
        <v>2659</v>
      </c>
      <c r="C1489" s="289">
        <v>172.79999999999998</v>
      </c>
      <c r="D1489" s="94" t="s">
        <v>34</v>
      </c>
      <c r="E1489" s="94">
        <v>10.81</v>
      </c>
      <c r="F1489" s="95">
        <v>3</v>
      </c>
      <c r="G1489" s="95"/>
      <c r="H1489" s="95"/>
      <c r="I1489" s="96">
        <v>0.51</v>
      </c>
      <c r="J1489" s="95">
        <v>33010234</v>
      </c>
      <c r="K1489" s="89" t="s">
        <v>2648</v>
      </c>
      <c r="L1489" s="95">
        <v>720</v>
      </c>
      <c r="M1489" s="95">
        <v>4</v>
      </c>
      <c r="N1489" s="289">
        <v>172.79999999999998</v>
      </c>
      <c r="O1489" s="95">
        <v>360</v>
      </c>
      <c r="P1489" s="289">
        <v>86.399999999999991</v>
      </c>
      <c r="Q1489" s="95">
        <v>360</v>
      </c>
      <c r="R1489" s="289">
        <v>86.399999999999991</v>
      </c>
      <c r="S1489" s="96">
        <v>0.91200000000000003</v>
      </c>
      <c r="T1489" s="95"/>
      <c r="U1489" s="181"/>
      <c r="V1489" s="201" t="s">
        <v>4787</v>
      </c>
      <c r="W1489" s="130">
        <v>2</v>
      </c>
      <c r="X1489" s="93"/>
      <c r="Y1489" s="168" t="s">
        <v>4789</v>
      </c>
      <c r="Z1489" s="168" t="s">
        <v>4854</v>
      </c>
      <c r="AA1489" s="202" t="s">
        <v>4789</v>
      </c>
    </row>
    <row r="1490" spans="1:27" ht="24" x14ac:dyDescent="0.3">
      <c r="A1490" s="91">
        <v>40901475</v>
      </c>
      <c r="B1490" s="93" t="s">
        <v>2660</v>
      </c>
      <c r="C1490" s="289">
        <v>172.79999999999998</v>
      </c>
      <c r="D1490" s="94" t="s">
        <v>34</v>
      </c>
      <c r="E1490" s="94">
        <v>8.26</v>
      </c>
      <c r="F1490" s="95">
        <v>3</v>
      </c>
      <c r="G1490" s="95"/>
      <c r="H1490" s="95"/>
      <c r="I1490" s="96">
        <v>0.51</v>
      </c>
      <c r="J1490" s="95">
        <v>33010234</v>
      </c>
      <c r="K1490" s="89" t="s">
        <v>2648</v>
      </c>
      <c r="L1490" s="95">
        <v>720</v>
      </c>
      <c r="M1490" s="95">
        <v>4</v>
      </c>
      <c r="N1490" s="289">
        <v>172.79999999999998</v>
      </c>
      <c r="O1490" s="95">
        <v>360</v>
      </c>
      <c r="P1490" s="289">
        <v>86.399999999999991</v>
      </c>
      <c r="Q1490" s="95">
        <v>360</v>
      </c>
      <c r="R1490" s="289">
        <v>86.399999999999991</v>
      </c>
      <c r="S1490" s="96">
        <v>0.91200000000000003</v>
      </c>
      <c r="T1490" s="95"/>
      <c r="U1490" s="181"/>
      <c r="V1490" s="201" t="s">
        <v>4787</v>
      </c>
      <c r="W1490" s="130">
        <v>2</v>
      </c>
      <c r="X1490" s="93"/>
      <c r="Y1490" s="168" t="s">
        <v>4789</v>
      </c>
      <c r="Z1490" s="168" t="s">
        <v>4854</v>
      </c>
      <c r="AA1490" s="202" t="s">
        <v>4789</v>
      </c>
    </row>
    <row r="1491" spans="1:27" ht="24" x14ac:dyDescent="0.3">
      <c r="A1491" s="278">
        <v>40901483</v>
      </c>
      <c r="B1491" s="279" t="s">
        <v>2661</v>
      </c>
      <c r="C1491" s="289">
        <v>172.79999999999998</v>
      </c>
      <c r="D1491" s="94" t="s">
        <v>34</v>
      </c>
      <c r="E1491" s="94">
        <v>10.81</v>
      </c>
      <c r="F1491" s="95">
        <v>3</v>
      </c>
      <c r="G1491" s="95"/>
      <c r="H1491" s="95"/>
      <c r="I1491" s="96">
        <v>0.51</v>
      </c>
      <c r="J1491" s="95">
        <v>33010234</v>
      </c>
      <c r="K1491" s="89" t="s">
        <v>2648</v>
      </c>
      <c r="L1491" s="95">
        <v>720</v>
      </c>
      <c r="M1491" s="95">
        <v>4</v>
      </c>
      <c r="N1491" s="289">
        <v>172.79999999999998</v>
      </c>
      <c r="O1491" s="95">
        <v>360</v>
      </c>
      <c r="P1491" s="289">
        <v>86.399999999999991</v>
      </c>
      <c r="Q1491" s="95">
        <v>360</v>
      </c>
      <c r="R1491" s="289">
        <v>86.399999999999991</v>
      </c>
      <c r="S1491" s="96">
        <v>0.91200000000000003</v>
      </c>
      <c r="T1491" s="95"/>
      <c r="U1491" s="181"/>
      <c r="V1491" s="201" t="s">
        <v>4787</v>
      </c>
      <c r="W1491" s="130">
        <v>2</v>
      </c>
      <c r="X1491" s="93"/>
      <c r="Y1491" s="168" t="s">
        <v>4789</v>
      </c>
      <c r="Z1491" s="168" t="s">
        <v>4854</v>
      </c>
      <c r="AA1491" s="202" t="s">
        <v>4789</v>
      </c>
    </row>
    <row r="1492" spans="1:27" x14ac:dyDescent="0.3">
      <c r="A1492" s="95">
        <v>40901505</v>
      </c>
      <c r="B1492" s="89" t="s">
        <v>2662</v>
      </c>
      <c r="C1492" s="289">
        <v>77.052157000000008</v>
      </c>
      <c r="D1492" s="94" t="s">
        <v>14</v>
      </c>
      <c r="E1492" s="94">
        <v>4.72</v>
      </c>
      <c r="F1492" s="95">
        <v>3</v>
      </c>
      <c r="G1492" s="95"/>
      <c r="H1492" s="95"/>
      <c r="I1492" s="96">
        <v>0.51</v>
      </c>
      <c r="J1492" s="95">
        <v>33010269</v>
      </c>
      <c r="K1492" s="89" t="s">
        <v>2663</v>
      </c>
      <c r="L1492" s="95">
        <v>234</v>
      </c>
      <c r="M1492" s="95">
        <v>2</v>
      </c>
      <c r="N1492" s="289">
        <v>77.052157000000008</v>
      </c>
      <c r="O1492" s="95">
        <v>167</v>
      </c>
      <c r="P1492" s="288">
        <v>58.400964999999999</v>
      </c>
      <c r="Q1492" s="95">
        <v>67</v>
      </c>
      <c r="R1492" s="288">
        <v>18.651191999999998</v>
      </c>
      <c r="S1492" s="96">
        <v>0.34</v>
      </c>
      <c r="T1492" s="95"/>
      <c r="U1492" s="181"/>
      <c r="V1492" s="201" t="s">
        <v>4787</v>
      </c>
      <c r="W1492" s="130">
        <v>1</v>
      </c>
      <c r="X1492" s="93"/>
      <c r="Y1492" s="168" t="s">
        <v>4789</v>
      </c>
      <c r="Z1492" s="168" t="s">
        <v>4854</v>
      </c>
      <c r="AA1492" s="202" t="s">
        <v>4789</v>
      </c>
    </row>
    <row r="1493" spans="1:27" ht="24" x14ac:dyDescent="0.3">
      <c r="A1493" s="91">
        <v>40901513</v>
      </c>
      <c r="B1493" s="93" t="s">
        <v>2664</v>
      </c>
      <c r="C1493" s="289">
        <v>114.72</v>
      </c>
      <c r="D1493" s="94" t="s">
        <v>14</v>
      </c>
      <c r="E1493" s="94">
        <v>3.78</v>
      </c>
      <c r="F1493" s="95">
        <v>2</v>
      </c>
      <c r="G1493" s="95"/>
      <c r="H1493" s="95"/>
      <c r="I1493" s="96">
        <v>0.34</v>
      </c>
      <c r="J1493" s="95">
        <v>40901513</v>
      </c>
      <c r="K1493" s="89" t="s">
        <v>2664</v>
      </c>
      <c r="L1493" s="95">
        <v>478</v>
      </c>
      <c r="M1493" s="95">
        <v>2</v>
      </c>
      <c r="N1493" s="289">
        <v>114.72</v>
      </c>
      <c r="O1493" s="95">
        <v>333</v>
      </c>
      <c r="P1493" s="289">
        <v>79.92</v>
      </c>
      <c r="Q1493" s="95">
        <v>145</v>
      </c>
      <c r="R1493" s="289">
        <v>34.799999999999997</v>
      </c>
      <c r="S1493" s="96">
        <v>0.34</v>
      </c>
      <c r="T1493" s="95"/>
      <c r="U1493" s="181"/>
      <c r="V1493" s="201" t="s">
        <v>4787</v>
      </c>
      <c r="W1493" s="130">
        <v>1</v>
      </c>
      <c r="X1493" s="93"/>
      <c r="Y1493" s="168" t="s">
        <v>4789</v>
      </c>
      <c r="Z1493" s="168" t="s">
        <v>4854</v>
      </c>
      <c r="AA1493" s="202" t="s">
        <v>4789</v>
      </c>
    </row>
    <row r="1494" spans="1:27" x14ac:dyDescent="0.3">
      <c r="A1494" s="91">
        <v>40901521</v>
      </c>
      <c r="B1494" s="93" t="s">
        <v>2665</v>
      </c>
      <c r="C1494" s="289">
        <v>70.923599999999993</v>
      </c>
      <c r="D1494" s="94" t="s">
        <v>11</v>
      </c>
      <c r="E1494" s="94">
        <v>6.29</v>
      </c>
      <c r="F1494" s="95">
        <v>0</v>
      </c>
      <c r="G1494" s="95"/>
      <c r="H1494" s="95"/>
      <c r="I1494" s="96">
        <v>0</v>
      </c>
      <c r="J1494" s="95">
        <v>50010344</v>
      </c>
      <c r="K1494" s="89" t="s">
        <v>2666</v>
      </c>
      <c r="L1494" s="95">
        <v>200</v>
      </c>
      <c r="M1494" s="95">
        <v>0</v>
      </c>
      <c r="N1494" s="289">
        <v>70.923599999999993</v>
      </c>
      <c r="O1494" s="95"/>
      <c r="P1494" s="288"/>
      <c r="Q1494" s="95"/>
      <c r="R1494" s="288"/>
      <c r="S1494" s="96"/>
      <c r="T1494" s="95"/>
      <c r="U1494" s="181"/>
      <c r="V1494" s="201" t="s">
        <v>4787</v>
      </c>
      <c r="W1494" s="130">
        <v>2</v>
      </c>
      <c r="X1494" s="93"/>
      <c r="Y1494" s="168" t="s">
        <v>4789</v>
      </c>
      <c r="Z1494" s="168" t="s">
        <v>4854</v>
      </c>
      <c r="AA1494" s="202" t="s">
        <v>4789</v>
      </c>
    </row>
    <row r="1495" spans="1:27" x14ac:dyDescent="0.3">
      <c r="A1495" s="278">
        <v>40901530</v>
      </c>
      <c r="B1495" s="279" t="s">
        <v>2667</v>
      </c>
      <c r="C1495" s="289">
        <v>53.192700000000002</v>
      </c>
      <c r="D1495" s="94" t="s">
        <v>11</v>
      </c>
      <c r="E1495" s="94">
        <v>2.5</v>
      </c>
      <c r="F1495" s="95">
        <v>0</v>
      </c>
      <c r="G1495" s="95"/>
      <c r="H1495" s="95"/>
      <c r="I1495" s="96">
        <v>0</v>
      </c>
      <c r="J1495" s="95">
        <v>50010220</v>
      </c>
      <c r="K1495" s="89" t="s">
        <v>2668</v>
      </c>
      <c r="L1495" s="95">
        <v>150</v>
      </c>
      <c r="M1495" s="95">
        <v>0</v>
      </c>
      <c r="N1495" s="289">
        <v>53.192700000000002</v>
      </c>
      <c r="O1495" s="95"/>
      <c r="P1495" s="288"/>
      <c r="Q1495" s="95"/>
      <c r="R1495" s="288"/>
      <c r="S1495" s="96"/>
      <c r="T1495" s="95"/>
      <c r="U1495" s="181"/>
      <c r="V1495" s="201" t="s">
        <v>4787</v>
      </c>
      <c r="W1495" s="130">
        <v>2</v>
      </c>
      <c r="X1495" s="93"/>
      <c r="Y1495" s="168" t="s">
        <v>4789</v>
      </c>
      <c r="Z1495" s="168" t="s">
        <v>4854</v>
      </c>
      <c r="AA1495" s="202" t="s">
        <v>4789</v>
      </c>
    </row>
    <row r="1496" spans="1:27" ht="24" x14ac:dyDescent="0.3">
      <c r="A1496" s="95">
        <v>40901556</v>
      </c>
      <c r="B1496" s="89" t="s">
        <v>6064</v>
      </c>
      <c r="C1496" s="289">
        <v>206.32319999999999</v>
      </c>
      <c r="D1496" s="90"/>
      <c r="E1496" s="90"/>
      <c r="F1496" s="91"/>
      <c r="G1496" s="91"/>
      <c r="H1496" s="91"/>
      <c r="I1496" s="92"/>
      <c r="J1496" s="91">
        <v>20010206</v>
      </c>
      <c r="K1496" s="93" t="s">
        <v>2669</v>
      </c>
      <c r="L1496" s="91">
        <v>800</v>
      </c>
      <c r="M1496" s="91"/>
      <c r="N1496" s="289">
        <v>206.32319999999999</v>
      </c>
      <c r="O1496" s="91"/>
      <c r="P1496" s="288"/>
      <c r="Q1496" s="91"/>
      <c r="R1496" s="288"/>
      <c r="S1496" s="92"/>
      <c r="T1496" s="91"/>
      <c r="U1496" s="180"/>
      <c r="V1496" s="201" t="s">
        <v>4787</v>
      </c>
      <c r="W1496" s="130">
        <v>2</v>
      </c>
      <c r="X1496" s="93"/>
      <c r="Y1496" s="168" t="s">
        <v>4789</v>
      </c>
      <c r="Z1496" s="168" t="s">
        <v>4854</v>
      </c>
      <c r="AA1496" s="202" t="s">
        <v>4789</v>
      </c>
    </row>
    <row r="1497" spans="1:27" x14ac:dyDescent="0.3">
      <c r="A1497" s="91">
        <v>40901602</v>
      </c>
      <c r="B1497" s="93" t="s">
        <v>2670</v>
      </c>
      <c r="C1497" s="288">
        <v>234</v>
      </c>
      <c r="D1497" s="90" t="s">
        <v>31</v>
      </c>
      <c r="E1497" s="90">
        <v>15</v>
      </c>
      <c r="F1497" s="91">
        <v>2</v>
      </c>
      <c r="G1497" s="91"/>
      <c r="H1497" s="91"/>
      <c r="I1497" s="92">
        <v>0.34</v>
      </c>
      <c r="J1497" s="91">
        <v>40901602</v>
      </c>
      <c r="K1497" s="93" t="s">
        <v>2670</v>
      </c>
      <c r="L1497" s="91">
        <v>975</v>
      </c>
      <c r="M1497" s="91">
        <v>2</v>
      </c>
      <c r="N1497" s="288">
        <v>234</v>
      </c>
      <c r="O1497" s="91">
        <v>400</v>
      </c>
      <c r="P1497" s="288">
        <v>96</v>
      </c>
      <c r="Q1497" s="91">
        <v>575</v>
      </c>
      <c r="R1497" s="288">
        <v>138</v>
      </c>
      <c r="S1497" s="92">
        <v>0.34</v>
      </c>
      <c r="T1497" s="91"/>
      <c r="U1497" s="180"/>
      <c r="V1497" s="201" t="s">
        <v>4787</v>
      </c>
      <c r="W1497" s="130">
        <v>1</v>
      </c>
      <c r="X1497" s="93"/>
      <c r="Y1497" s="168" t="s">
        <v>4789</v>
      </c>
      <c r="Z1497" s="168" t="s">
        <v>4854</v>
      </c>
      <c r="AA1497" s="202" t="s">
        <v>4789</v>
      </c>
    </row>
    <row r="1498" spans="1:27" ht="36" x14ac:dyDescent="0.3">
      <c r="A1498" s="91">
        <v>40901610</v>
      </c>
      <c r="B1498" s="93" t="s">
        <v>2671</v>
      </c>
      <c r="C1498" s="289">
        <v>46.422720000000005</v>
      </c>
      <c r="D1498" s="94" t="s">
        <v>21</v>
      </c>
      <c r="E1498" s="94">
        <v>4.13</v>
      </c>
      <c r="F1498" s="95">
        <v>2</v>
      </c>
      <c r="G1498" s="95"/>
      <c r="H1498" s="95"/>
      <c r="I1498" s="96"/>
      <c r="J1498" s="95">
        <v>33010129</v>
      </c>
      <c r="K1498" s="89" t="s">
        <v>2598</v>
      </c>
      <c r="L1498" s="95">
        <v>180</v>
      </c>
      <c r="M1498" s="95">
        <v>1</v>
      </c>
      <c r="N1498" s="289">
        <v>46.422720000000005</v>
      </c>
      <c r="O1498" s="95">
        <v>90</v>
      </c>
      <c r="P1498" s="288">
        <v>23.211360000000003</v>
      </c>
      <c r="Q1498" s="95">
        <v>90</v>
      </c>
      <c r="R1498" s="288">
        <v>23.211360000000003</v>
      </c>
      <c r="S1498" s="96">
        <v>0.19</v>
      </c>
      <c r="T1498" s="95"/>
      <c r="U1498" s="181"/>
      <c r="V1498" s="201" t="s">
        <v>4787</v>
      </c>
      <c r="W1498" s="130">
        <v>1</v>
      </c>
      <c r="X1498" s="93"/>
      <c r="Y1498" s="168" t="s">
        <v>4789</v>
      </c>
      <c r="Z1498" s="168" t="s">
        <v>4854</v>
      </c>
      <c r="AA1498" s="202" t="s">
        <v>4789</v>
      </c>
    </row>
    <row r="1499" spans="1:27" s="116" customFormat="1" x14ac:dyDescent="0.3">
      <c r="A1499" s="185">
        <v>40901661</v>
      </c>
      <c r="B1499" s="186" t="s">
        <v>2672</v>
      </c>
      <c r="C1499" s="288">
        <v>185.69087999999999</v>
      </c>
      <c r="D1499" s="90"/>
      <c r="E1499" s="90"/>
      <c r="F1499" s="91"/>
      <c r="G1499" s="91"/>
      <c r="H1499" s="91"/>
      <c r="I1499" s="92"/>
      <c r="J1499" s="91">
        <v>33010234</v>
      </c>
      <c r="K1499" s="93" t="s">
        <v>2648</v>
      </c>
      <c r="L1499" s="91">
        <v>720</v>
      </c>
      <c r="M1499" s="91">
        <v>4</v>
      </c>
      <c r="N1499" s="288">
        <v>185.69087999999999</v>
      </c>
      <c r="O1499" s="91">
        <v>360</v>
      </c>
      <c r="P1499" s="288">
        <v>92.845439999999996</v>
      </c>
      <c r="Q1499" s="91">
        <v>360</v>
      </c>
      <c r="R1499" s="288">
        <v>92.845439999999996</v>
      </c>
      <c r="S1499" s="92">
        <v>0.91200000000000003</v>
      </c>
      <c r="T1499" s="91"/>
      <c r="U1499" s="180"/>
      <c r="V1499" s="201" t="s">
        <v>4787</v>
      </c>
      <c r="W1499" s="130">
        <v>4</v>
      </c>
      <c r="X1499" s="93"/>
      <c r="Y1499" s="168" t="s">
        <v>4789</v>
      </c>
      <c r="Z1499" s="168" t="s">
        <v>4854</v>
      </c>
      <c r="AA1499" s="202" t="s">
        <v>4789</v>
      </c>
    </row>
    <row r="1500" spans="1:27" x14ac:dyDescent="0.3">
      <c r="A1500" s="95">
        <v>40901696</v>
      </c>
      <c r="B1500" s="89" t="s">
        <v>2673</v>
      </c>
      <c r="C1500" s="289">
        <v>327.84</v>
      </c>
      <c r="D1500" s="94" t="s">
        <v>26</v>
      </c>
      <c r="E1500" s="94">
        <v>28</v>
      </c>
      <c r="F1500" s="95">
        <v>2</v>
      </c>
      <c r="G1500" s="95"/>
      <c r="H1500" s="95"/>
      <c r="I1500" s="96">
        <v>0.34</v>
      </c>
      <c r="J1500" s="95">
        <v>40901696</v>
      </c>
      <c r="K1500" s="89" t="s">
        <v>2673</v>
      </c>
      <c r="L1500" s="95">
        <v>1366</v>
      </c>
      <c r="M1500" s="95">
        <v>2</v>
      </c>
      <c r="N1500" s="289">
        <v>327.84</v>
      </c>
      <c r="O1500" s="95">
        <v>293</v>
      </c>
      <c r="P1500" s="289">
        <v>70.319999999999993</v>
      </c>
      <c r="Q1500" s="95">
        <v>1073</v>
      </c>
      <c r="R1500" s="289">
        <v>257.52</v>
      </c>
      <c r="S1500" s="96">
        <v>0.34</v>
      </c>
      <c r="T1500" s="95"/>
      <c r="U1500" s="181"/>
      <c r="V1500" s="201" t="s">
        <v>4787</v>
      </c>
      <c r="W1500" s="130">
        <v>1</v>
      </c>
      <c r="X1500" s="93"/>
      <c r="Y1500" s="168" t="s">
        <v>4789</v>
      </c>
      <c r="Z1500" s="168" t="s">
        <v>4854</v>
      </c>
      <c r="AA1500" s="202" t="s">
        <v>4789</v>
      </c>
    </row>
    <row r="1501" spans="1:27" ht="24" x14ac:dyDescent="0.3">
      <c r="A1501" s="91">
        <v>40901700</v>
      </c>
      <c r="B1501" s="93" t="s">
        <v>2674</v>
      </c>
      <c r="C1501" s="289">
        <v>510</v>
      </c>
      <c r="D1501" s="94" t="s">
        <v>31</v>
      </c>
      <c r="E1501" s="94">
        <v>45</v>
      </c>
      <c r="F1501" s="95">
        <v>2</v>
      </c>
      <c r="G1501" s="95"/>
      <c r="H1501" s="95"/>
      <c r="I1501" s="96">
        <v>0.34</v>
      </c>
      <c r="J1501" s="95">
        <v>40901700</v>
      </c>
      <c r="K1501" s="89" t="s">
        <v>2674</v>
      </c>
      <c r="L1501" s="95">
        <v>2125</v>
      </c>
      <c r="M1501" s="95">
        <v>2</v>
      </c>
      <c r="N1501" s="289">
        <v>510</v>
      </c>
      <c r="O1501" s="95">
        <v>400</v>
      </c>
      <c r="P1501" s="289">
        <v>96</v>
      </c>
      <c r="Q1501" s="95">
        <v>1725</v>
      </c>
      <c r="R1501" s="289">
        <v>414</v>
      </c>
      <c r="S1501" s="96">
        <v>0.34</v>
      </c>
      <c r="T1501" s="95"/>
      <c r="U1501" s="181"/>
      <c r="V1501" s="201" t="s">
        <v>75</v>
      </c>
      <c r="W1501" s="130"/>
      <c r="X1501" s="93" t="s">
        <v>200</v>
      </c>
      <c r="Y1501" s="168" t="s">
        <v>6127</v>
      </c>
      <c r="Z1501" s="168" t="s">
        <v>6131</v>
      </c>
      <c r="AA1501" s="202" t="s">
        <v>6129</v>
      </c>
    </row>
    <row r="1502" spans="1:27" s="116" customFormat="1" x14ac:dyDescent="0.3">
      <c r="A1502" s="91">
        <v>40901718</v>
      </c>
      <c r="B1502" s="93" t="s">
        <v>2675</v>
      </c>
      <c r="C1502" s="289">
        <v>530.4</v>
      </c>
      <c r="D1502" s="94" t="s">
        <v>26</v>
      </c>
      <c r="E1502" s="94">
        <v>50</v>
      </c>
      <c r="F1502" s="95"/>
      <c r="G1502" s="95"/>
      <c r="H1502" s="95"/>
      <c r="I1502" s="96"/>
      <c r="J1502" s="95">
        <v>40901718</v>
      </c>
      <c r="K1502" s="89" t="s">
        <v>2675</v>
      </c>
      <c r="L1502" s="95">
        <v>2210</v>
      </c>
      <c r="M1502" s="95"/>
      <c r="N1502" s="289">
        <v>530.4</v>
      </c>
      <c r="O1502" s="95">
        <v>293</v>
      </c>
      <c r="P1502" s="289">
        <v>70.400000000000006</v>
      </c>
      <c r="Q1502" s="95">
        <v>1917</v>
      </c>
      <c r="R1502" s="289">
        <v>460</v>
      </c>
      <c r="S1502" s="96">
        <v>0.34</v>
      </c>
      <c r="T1502" s="95"/>
      <c r="U1502" s="181"/>
      <c r="V1502" s="201" t="s">
        <v>75</v>
      </c>
      <c r="W1502" s="130"/>
      <c r="X1502" s="93" t="s">
        <v>2222</v>
      </c>
      <c r="Y1502" s="168" t="s">
        <v>6127</v>
      </c>
      <c r="Z1502" s="168" t="s">
        <v>6131</v>
      </c>
      <c r="AA1502" s="202" t="s">
        <v>6129</v>
      </c>
    </row>
    <row r="1503" spans="1:27" s="116" customFormat="1" x14ac:dyDescent="0.3">
      <c r="A1503" s="278">
        <v>40901734</v>
      </c>
      <c r="B1503" s="279" t="s">
        <v>2676</v>
      </c>
      <c r="C1503" s="289">
        <v>57.12</v>
      </c>
      <c r="D1503" s="94" t="s">
        <v>15</v>
      </c>
      <c r="E1503" s="94">
        <v>3.42</v>
      </c>
      <c r="F1503" s="95"/>
      <c r="G1503" s="95"/>
      <c r="H1503" s="95"/>
      <c r="I1503" s="96">
        <v>0.17</v>
      </c>
      <c r="J1503" s="95">
        <v>40901734</v>
      </c>
      <c r="K1503" s="89" t="s">
        <v>2676</v>
      </c>
      <c r="L1503" s="95">
        <v>238</v>
      </c>
      <c r="M1503" s="95"/>
      <c r="N1503" s="289">
        <v>57.12</v>
      </c>
      <c r="O1503" s="95">
        <v>107</v>
      </c>
      <c r="P1503" s="289">
        <v>25.68</v>
      </c>
      <c r="Q1503" s="95">
        <v>131</v>
      </c>
      <c r="R1503" s="289">
        <v>31.44</v>
      </c>
      <c r="S1503" s="96">
        <v>0.17</v>
      </c>
      <c r="T1503" s="95"/>
      <c r="U1503" s="181"/>
      <c r="V1503" s="201" t="s">
        <v>4787</v>
      </c>
      <c r="W1503" s="130">
        <v>4</v>
      </c>
      <c r="X1503" s="93"/>
      <c r="Y1503" s="168" t="s">
        <v>4789</v>
      </c>
      <c r="Z1503" s="168" t="s">
        <v>4854</v>
      </c>
      <c r="AA1503" s="202" t="s">
        <v>4789</v>
      </c>
    </row>
    <row r="1504" spans="1:27" x14ac:dyDescent="0.3">
      <c r="A1504" s="95">
        <v>40901742</v>
      </c>
      <c r="B1504" s="89" t="s">
        <v>2677</v>
      </c>
      <c r="C1504" s="289">
        <v>77.371200000000002</v>
      </c>
      <c r="D1504" s="94" t="s">
        <v>14</v>
      </c>
      <c r="E1504" s="94">
        <v>8.26</v>
      </c>
      <c r="F1504" s="95"/>
      <c r="G1504" s="95"/>
      <c r="H1504" s="95"/>
      <c r="I1504" s="96">
        <v>0.34</v>
      </c>
      <c r="J1504" s="95">
        <v>33010161</v>
      </c>
      <c r="K1504" s="89" t="s">
        <v>2644</v>
      </c>
      <c r="L1504" s="95">
        <v>300</v>
      </c>
      <c r="M1504" s="95">
        <v>2</v>
      </c>
      <c r="N1504" s="289">
        <v>77.371200000000002</v>
      </c>
      <c r="O1504" s="95">
        <v>150</v>
      </c>
      <c r="P1504" s="288">
        <v>38.685600000000001</v>
      </c>
      <c r="Q1504" s="95">
        <v>150</v>
      </c>
      <c r="R1504" s="288">
        <v>38.685600000000001</v>
      </c>
      <c r="S1504" s="96">
        <v>0.38</v>
      </c>
      <c r="T1504" s="95"/>
      <c r="U1504" s="181"/>
      <c r="V1504" s="201" t="s">
        <v>4787</v>
      </c>
      <c r="W1504" s="130">
        <v>1</v>
      </c>
      <c r="X1504" s="93"/>
      <c r="Y1504" s="168" t="s">
        <v>4789</v>
      </c>
      <c r="Z1504" s="168" t="s">
        <v>4854</v>
      </c>
      <c r="AA1504" s="202" t="s">
        <v>4789</v>
      </c>
    </row>
    <row r="1505" spans="1:27" x14ac:dyDescent="0.3">
      <c r="A1505" s="91">
        <v>40901750</v>
      </c>
      <c r="B1505" s="93" t="s">
        <v>2678</v>
      </c>
      <c r="C1505" s="289">
        <v>43.639505999999997</v>
      </c>
      <c r="D1505" s="94" t="s">
        <v>18</v>
      </c>
      <c r="E1505" s="94">
        <v>3.41</v>
      </c>
      <c r="F1505" s="95">
        <v>3</v>
      </c>
      <c r="G1505" s="95"/>
      <c r="H1505" s="95"/>
      <c r="I1505" s="96"/>
      <c r="J1505" s="95">
        <v>33010153</v>
      </c>
      <c r="K1505" s="89" t="s">
        <v>2619</v>
      </c>
      <c r="L1505" s="95">
        <v>150</v>
      </c>
      <c r="M1505" s="95">
        <v>1</v>
      </c>
      <c r="N1505" s="289">
        <v>43.639505999999997</v>
      </c>
      <c r="O1505" s="95">
        <v>75</v>
      </c>
      <c r="P1505" s="288">
        <v>24.296706</v>
      </c>
      <c r="Q1505" s="95">
        <v>75</v>
      </c>
      <c r="R1505" s="288">
        <v>19.3428</v>
      </c>
      <c r="S1505" s="96">
        <v>0.19</v>
      </c>
      <c r="T1505" s="95"/>
      <c r="U1505" s="181"/>
      <c r="V1505" s="201" t="s">
        <v>4787</v>
      </c>
      <c r="W1505" s="130">
        <v>1</v>
      </c>
      <c r="X1505" s="93"/>
      <c r="Y1505" s="168" t="s">
        <v>4789</v>
      </c>
      <c r="Z1505" s="168" t="s">
        <v>4854</v>
      </c>
      <c r="AA1505" s="202" t="s">
        <v>4789</v>
      </c>
    </row>
    <row r="1506" spans="1:27" x14ac:dyDescent="0.3">
      <c r="A1506" s="91">
        <v>40901769</v>
      </c>
      <c r="B1506" s="93" t="s">
        <v>2679</v>
      </c>
      <c r="C1506" s="289">
        <v>64.013921999999994</v>
      </c>
      <c r="D1506" s="94" t="s">
        <v>18</v>
      </c>
      <c r="E1506" s="94">
        <v>3.78</v>
      </c>
      <c r="F1506" s="95">
        <v>2</v>
      </c>
      <c r="G1506" s="95"/>
      <c r="H1506" s="95"/>
      <c r="I1506" s="96">
        <v>0.34</v>
      </c>
      <c r="J1506" s="95">
        <v>33010030</v>
      </c>
      <c r="K1506" s="89" t="s">
        <v>2680</v>
      </c>
      <c r="L1506" s="95">
        <v>220</v>
      </c>
      <c r="M1506" s="95">
        <v>2</v>
      </c>
      <c r="N1506" s="289">
        <v>64.013921999999994</v>
      </c>
      <c r="O1506" s="95">
        <v>110</v>
      </c>
      <c r="P1506" s="288">
        <v>35.644482000000004</v>
      </c>
      <c r="Q1506" s="95">
        <v>110</v>
      </c>
      <c r="R1506" s="288">
        <v>28.369439999999997</v>
      </c>
      <c r="S1506" s="96">
        <v>0.38</v>
      </c>
      <c r="T1506" s="95"/>
      <c r="U1506" s="181"/>
      <c r="V1506" s="201" t="s">
        <v>4787</v>
      </c>
      <c r="W1506" s="130">
        <v>1</v>
      </c>
      <c r="X1506" s="93"/>
      <c r="Y1506" s="168" t="s">
        <v>4789</v>
      </c>
      <c r="Z1506" s="168" t="s">
        <v>4854</v>
      </c>
      <c r="AA1506" s="202" t="s">
        <v>4789</v>
      </c>
    </row>
    <row r="1507" spans="1:27" x14ac:dyDescent="0.3">
      <c r="A1507" s="278">
        <v>40902013</v>
      </c>
      <c r="B1507" s="279" t="s">
        <v>2681</v>
      </c>
      <c r="C1507" s="289">
        <v>90.251818999999998</v>
      </c>
      <c r="D1507" s="94" t="s">
        <v>26</v>
      </c>
      <c r="E1507" s="94">
        <v>3.72</v>
      </c>
      <c r="F1507" s="95">
        <v>2</v>
      </c>
      <c r="G1507" s="95"/>
      <c r="H1507" s="95"/>
      <c r="I1507" s="96">
        <v>0.34</v>
      </c>
      <c r="J1507" s="95">
        <v>33010307</v>
      </c>
      <c r="K1507" s="89" t="s">
        <v>2682</v>
      </c>
      <c r="L1507" s="95">
        <v>275</v>
      </c>
      <c r="M1507" s="95">
        <v>2</v>
      </c>
      <c r="N1507" s="289">
        <v>90.251818999999998</v>
      </c>
      <c r="O1507" s="95">
        <v>192</v>
      </c>
      <c r="P1507" s="288">
        <v>67.146610999999993</v>
      </c>
      <c r="Q1507" s="95">
        <v>83</v>
      </c>
      <c r="R1507" s="288">
        <v>23.105207999999998</v>
      </c>
      <c r="S1507" s="96">
        <v>0.34</v>
      </c>
      <c r="T1507" s="95"/>
      <c r="U1507" s="181"/>
      <c r="V1507" s="201" t="s">
        <v>4787</v>
      </c>
      <c r="W1507" s="130">
        <v>1</v>
      </c>
      <c r="X1507" s="93"/>
      <c r="Y1507" s="168" t="s">
        <v>4789</v>
      </c>
      <c r="Z1507" s="168" t="s">
        <v>4854</v>
      </c>
      <c r="AA1507" s="202" t="s">
        <v>4789</v>
      </c>
    </row>
    <row r="1508" spans="1:27" ht="24" x14ac:dyDescent="0.3">
      <c r="A1508" s="95">
        <v>40902021</v>
      </c>
      <c r="B1508" s="89" t="s">
        <v>2683</v>
      </c>
      <c r="C1508" s="289">
        <v>165.36</v>
      </c>
      <c r="D1508" s="94" t="s">
        <v>34</v>
      </c>
      <c r="E1508" s="94">
        <v>4.05</v>
      </c>
      <c r="F1508" s="95">
        <v>3</v>
      </c>
      <c r="G1508" s="95"/>
      <c r="H1508" s="95"/>
      <c r="I1508" s="96">
        <v>0.51</v>
      </c>
      <c r="J1508" s="95">
        <v>40902021</v>
      </c>
      <c r="K1508" s="89" t="s">
        <v>2683</v>
      </c>
      <c r="L1508" s="95">
        <v>689</v>
      </c>
      <c r="M1508" s="95">
        <v>3</v>
      </c>
      <c r="N1508" s="289">
        <v>165.36</v>
      </c>
      <c r="O1508" s="95">
        <v>533</v>
      </c>
      <c r="P1508" s="289">
        <v>127.92</v>
      </c>
      <c r="Q1508" s="95">
        <v>156</v>
      </c>
      <c r="R1508" s="289">
        <v>37.44</v>
      </c>
      <c r="S1508" s="96">
        <v>0.51</v>
      </c>
      <c r="T1508" s="95"/>
      <c r="U1508" s="181"/>
      <c r="V1508" s="201" t="s">
        <v>4787</v>
      </c>
      <c r="W1508" s="130">
        <v>1</v>
      </c>
      <c r="X1508" s="93"/>
      <c r="Y1508" s="168" t="s">
        <v>4789</v>
      </c>
      <c r="Z1508" s="168" t="s">
        <v>4854</v>
      </c>
      <c r="AA1508" s="202" t="s">
        <v>4789</v>
      </c>
    </row>
    <row r="1509" spans="1:27" ht="24" x14ac:dyDescent="0.3">
      <c r="A1509" s="91">
        <v>40902030</v>
      </c>
      <c r="B1509" s="93" t="s">
        <v>2684</v>
      </c>
      <c r="C1509" s="289">
        <v>134.11008000000001</v>
      </c>
      <c r="D1509" s="94" t="s">
        <v>17</v>
      </c>
      <c r="E1509" s="94">
        <v>5.68</v>
      </c>
      <c r="F1509" s="95">
        <v>2</v>
      </c>
      <c r="G1509" s="95"/>
      <c r="H1509" s="95"/>
      <c r="I1509" s="96">
        <v>0.34</v>
      </c>
      <c r="J1509" s="95">
        <v>33010315</v>
      </c>
      <c r="K1509" s="89" t="s">
        <v>2685</v>
      </c>
      <c r="L1509" s="95">
        <v>520</v>
      </c>
      <c r="M1509" s="95">
        <v>2</v>
      </c>
      <c r="N1509" s="289">
        <v>134.11008000000001</v>
      </c>
      <c r="O1509" s="95">
        <v>375</v>
      </c>
      <c r="P1509" s="288">
        <v>96.713999999999999</v>
      </c>
      <c r="Q1509" s="95">
        <v>145</v>
      </c>
      <c r="R1509" s="288">
        <v>37.396079999999998</v>
      </c>
      <c r="S1509" s="96">
        <v>0.34</v>
      </c>
      <c r="T1509" s="95"/>
      <c r="U1509" s="181"/>
      <c r="V1509" s="201" t="s">
        <v>4787</v>
      </c>
      <c r="W1509" s="130">
        <v>1</v>
      </c>
      <c r="X1509" s="93"/>
      <c r="Y1509" s="168" t="s">
        <v>4789</v>
      </c>
      <c r="Z1509" s="168" t="s">
        <v>4854</v>
      </c>
      <c r="AA1509" s="202" t="s">
        <v>4789</v>
      </c>
    </row>
    <row r="1510" spans="1:27" ht="24" x14ac:dyDescent="0.3">
      <c r="A1510" s="91">
        <v>40902048</v>
      </c>
      <c r="B1510" s="93" t="s">
        <v>2686</v>
      </c>
      <c r="C1510" s="289">
        <v>216</v>
      </c>
      <c r="D1510" s="94" t="s">
        <v>35</v>
      </c>
      <c r="E1510" s="94">
        <v>8.52</v>
      </c>
      <c r="F1510" s="95">
        <v>2</v>
      </c>
      <c r="G1510" s="95"/>
      <c r="H1510" s="95"/>
      <c r="I1510" s="96">
        <v>0.34</v>
      </c>
      <c r="J1510" s="95">
        <v>40902048</v>
      </c>
      <c r="K1510" s="89" t="s">
        <v>2686</v>
      </c>
      <c r="L1510" s="95">
        <v>900</v>
      </c>
      <c r="M1510" s="95">
        <v>2</v>
      </c>
      <c r="N1510" s="289">
        <v>216</v>
      </c>
      <c r="O1510" s="95">
        <v>573</v>
      </c>
      <c r="P1510" s="289">
        <v>137.52000000000001</v>
      </c>
      <c r="Q1510" s="95">
        <v>327</v>
      </c>
      <c r="R1510" s="289">
        <v>78.48</v>
      </c>
      <c r="S1510" s="96">
        <v>0.34</v>
      </c>
      <c r="T1510" s="95"/>
      <c r="U1510" s="181"/>
      <c r="V1510" s="201" t="s">
        <v>4787</v>
      </c>
      <c r="W1510" s="130">
        <v>1</v>
      </c>
      <c r="X1510" s="93"/>
      <c r="Y1510" s="168" t="s">
        <v>4789</v>
      </c>
      <c r="Z1510" s="168" t="s">
        <v>4854</v>
      </c>
      <c r="AA1510" s="202" t="s">
        <v>4789</v>
      </c>
    </row>
    <row r="1511" spans="1:27" x14ac:dyDescent="0.3">
      <c r="A1511" s="278">
        <v>40902056</v>
      </c>
      <c r="B1511" s="279" t="s">
        <v>2687</v>
      </c>
      <c r="C1511" s="288">
        <v>151.68</v>
      </c>
      <c r="D1511" s="90" t="s">
        <v>31</v>
      </c>
      <c r="E1511" s="90">
        <v>6.04</v>
      </c>
      <c r="F1511" s="91"/>
      <c r="G1511" s="91"/>
      <c r="H1511" s="91"/>
      <c r="I1511" s="92">
        <v>0.34</v>
      </c>
      <c r="J1511" s="91">
        <v>40902056</v>
      </c>
      <c r="K1511" s="93" t="s">
        <v>2687</v>
      </c>
      <c r="L1511" s="91">
        <f>N1511/0.24</f>
        <v>632</v>
      </c>
      <c r="M1511" s="91">
        <v>0</v>
      </c>
      <c r="N1511" s="288">
        <v>151.68</v>
      </c>
      <c r="O1511" s="91">
        <v>400</v>
      </c>
      <c r="P1511" s="288">
        <v>96</v>
      </c>
      <c r="Q1511" s="91">
        <v>232</v>
      </c>
      <c r="R1511" s="288">
        <v>55.68</v>
      </c>
      <c r="S1511" s="92">
        <v>0.34</v>
      </c>
      <c r="T1511" s="91"/>
      <c r="U1511" s="180"/>
      <c r="V1511" s="201" t="s">
        <v>4787</v>
      </c>
      <c r="W1511" s="130">
        <v>1</v>
      </c>
      <c r="X1511" s="93"/>
      <c r="Y1511" s="168" t="s">
        <v>4789</v>
      </c>
      <c r="Z1511" s="168" t="s">
        <v>4854</v>
      </c>
      <c r="AA1511" s="202" t="s">
        <v>4789</v>
      </c>
    </row>
    <row r="1512" spans="1:27" x14ac:dyDescent="0.3">
      <c r="A1512" s="95">
        <v>40902064</v>
      </c>
      <c r="B1512" s="89" t="s">
        <v>2688</v>
      </c>
      <c r="C1512" s="288">
        <v>213.6</v>
      </c>
      <c r="D1512" s="90" t="s">
        <v>35</v>
      </c>
      <c r="E1512" s="90">
        <v>8.26</v>
      </c>
      <c r="F1512" s="91">
        <v>2</v>
      </c>
      <c r="G1512" s="91"/>
      <c r="H1512" s="91"/>
      <c r="I1512" s="92">
        <v>0.34</v>
      </c>
      <c r="J1512" s="91">
        <v>40902064</v>
      </c>
      <c r="K1512" s="93" t="s">
        <v>2688</v>
      </c>
      <c r="L1512" s="91">
        <v>890</v>
      </c>
      <c r="M1512" s="91">
        <v>2</v>
      </c>
      <c r="N1512" s="288">
        <v>213.6</v>
      </c>
      <c r="O1512" s="91">
        <v>573</v>
      </c>
      <c r="P1512" s="288">
        <v>137.52000000000001</v>
      </c>
      <c r="Q1512" s="91">
        <v>317</v>
      </c>
      <c r="R1512" s="288">
        <v>76.08</v>
      </c>
      <c r="S1512" s="92">
        <v>0.34</v>
      </c>
      <c r="T1512" s="91"/>
      <c r="U1512" s="180"/>
      <c r="V1512" s="201" t="s">
        <v>4787</v>
      </c>
      <c r="W1512" s="130">
        <v>1</v>
      </c>
      <c r="X1512" s="93"/>
      <c r="Y1512" s="168" t="s">
        <v>4789</v>
      </c>
      <c r="Z1512" s="168" t="s">
        <v>4854</v>
      </c>
      <c r="AA1512" s="202" t="s">
        <v>4789</v>
      </c>
    </row>
    <row r="1513" spans="1:27" ht="24" x14ac:dyDescent="0.3">
      <c r="A1513" s="91">
        <v>40902072</v>
      </c>
      <c r="B1513" s="93" t="s">
        <v>2689</v>
      </c>
      <c r="C1513" s="289">
        <v>240</v>
      </c>
      <c r="D1513" s="94" t="s">
        <v>31</v>
      </c>
      <c r="E1513" s="94"/>
      <c r="F1513" s="95">
        <v>2</v>
      </c>
      <c r="G1513" s="95"/>
      <c r="H1513" s="95"/>
      <c r="I1513" s="96">
        <v>0.34</v>
      </c>
      <c r="J1513" s="95">
        <v>20010222</v>
      </c>
      <c r="K1513" s="89" t="s">
        <v>2690</v>
      </c>
      <c r="L1513" s="95">
        <v>1000</v>
      </c>
      <c r="M1513" s="95">
        <v>0</v>
      </c>
      <c r="N1513" s="289">
        <v>240</v>
      </c>
      <c r="O1513" s="95"/>
      <c r="P1513" s="289"/>
      <c r="Q1513" s="95"/>
      <c r="R1513" s="289"/>
      <c r="S1513" s="96"/>
      <c r="T1513" s="95"/>
      <c r="U1513" s="181"/>
      <c r="V1513" s="201" t="s">
        <v>75</v>
      </c>
      <c r="W1513" s="130"/>
      <c r="X1513" s="93" t="s">
        <v>200</v>
      </c>
      <c r="Y1513" s="168" t="s">
        <v>6127</v>
      </c>
      <c r="Z1513" s="168" t="s">
        <v>6131</v>
      </c>
      <c r="AA1513" s="202" t="s">
        <v>6129</v>
      </c>
    </row>
    <row r="1514" spans="1:27" ht="36" x14ac:dyDescent="0.3">
      <c r="A1514" s="91">
        <v>40902080</v>
      </c>
      <c r="B1514" s="93" t="s">
        <v>2691</v>
      </c>
      <c r="C1514" s="289">
        <v>25.6</v>
      </c>
      <c r="D1514" s="94" t="s">
        <v>15</v>
      </c>
      <c r="E1514" s="94"/>
      <c r="F1514" s="95"/>
      <c r="G1514" s="95"/>
      <c r="H1514" s="95"/>
      <c r="I1514" s="96">
        <v>0.17</v>
      </c>
      <c r="J1514" s="95">
        <v>40902080</v>
      </c>
      <c r="K1514" s="89" t="s">
        <v>2691</v>
      </c>
      <c r="L1514" s="97">
        <f>N1514/0.24</f>
        <v>106.66666666666667</v>
      </c>
      <c r="M1514" s="95">
        <v>0</v>
      </c>
      <c r="N1514" s="289">
        <v>25.6</v>
      </c>
      <c r="O1514" s="95"/>
      <c r="P1514" s="289"/>
      <c r="Q1514" s="95"/>
      <c r="R1514" s="289"/>
      <c r="S1514" s="96">
        <v>0.17</v>
      </c>
      <c r="T1514" s="95"/>
      <c r="U1514" s="181"/>
      <c r="V1514" s="201" t="s">
        <v>75</v>
      </c>
      <c r="W1514" s="130"/>
      <c r="X1514" s="93" t="s">
        <v>200</v>
      </c>
      <c r="Y1514" s="168" t="s">
        <v>6127</v>
      </c>
      <c r="Z1514" s="168" t="s">
        <v>6131</v>
      </c>
      <c r="AA1514" s="202" t="s">
        <v>6129</v>
      </c>
    </row>
    <row r="1515" spans="1:27" ht="24" x14ac:dyDescent="0.3">
      <c r="A1515" s="278">
        <v>40902129</v>
      </c>
      <c r="B1515" s="279" t="s">
        <v>2692</v>
      </c>
      <c r="C1515" s="289">
        <v>55.2</v>
      </c>
      <c r="D1515" s="94" t="s">
        <v>11</v>
      </c>
      <c r="E1515" s="94"/>
      <c r="F1515" s="95"/>
      <c r="G1515" s="95"/>
      <c r="H1515" s="95"/>
      <c r="I1515" s="96">
        <v>0</v>
      </c>
      <c r="J1515" s="95">
        <v>40902129</v>
      </c>
      <c r="K1515" s="89" t="s">
        <v>2692</v>
      </c>
      <c r="L1515" s="95">
        <v>230</v>
      </c>
      <c r="M1515" s="95">
        <v>0</v>
      </c>
      <c r="N1515" s="289">
        <v>55.2</v>
      </c>
      <c r="O1515" s="95"/>
      <c r="P1515" s="289"/>
      <c r="Q1515" s="95"/>
      <c r="R1515" s="289"/>
      <c r="S1515" s="96"/>
      <c r="T1515" s="95"/>
      <c r="U1515" s="181"/>
      <c r="V1515" s="201" t="s">
        <v>4787</v>
      </c>
      <c r="W1515" s="130">
        <v>1</v>
      </c>
      <c r="X1515" s="93"/>
      <c r="Y1515" s="168" t="s">
        <v>4789</v>
      </c>
      <c r="Z1515" s="168" t="s">
        <v>4854</v>
      </c>
      <c r="AA1515" s="202" t="s">
        <v>4789</v>
      </c>
    </row>
    <row r="1516" spans="1:27" ht="24" x14ac:dyDescent="0.3">
      <c r="A1516" s="95">
        <v>41001010</v>
      </c>
      <c r="B1516" s="89" t="s">
        <v>2693</v>
      </c>
      <c r="C1516" s="289">
        <v>181.2</v>
      </c>
      <c r="D1516" s="94" t="s">
        <v>26</v>
      </c>
      <c r="E1516" s="94">
        <v>19.100000000000001</v>
      </c>
      <c r="F1516" s="95"/>
      <c r="G1516" s="95"/>
      <c r="H1516" s="95"/>
      <c r="I1516" s="96">
        <v>1</v>
      </c>
      <c r="J1516" s="95">
        <v>34010068</v>
      </c>
      <c r="K1516" s="89" t="s">
        <v>2694</v>
      </c>
      <c r="L1516" s="95">
        <v>755</v>
      </c>
      <c r="M1516" s="95">
        <v>0</v>
      </c>
      <c r="N1516" s="289">
        <v>181.2</v>
      </c>
      <c r="O1516" s="95">
        <v>160</v>
      </c>
      <c r="P1516" s="289">
        <v>38.4</v>
      </c>
      <c r="Q1516" s="95">
        <v>595</v>
      </c>
      <c r="R1516" s="289">
        <v>142.79999999999998</v>
      </c>
      <c r="S1516" s="96">
        <v>1.0449999999999999</v>
      </c>
      <c r="T1516" s="95"/>
      <c r="U1516" s="181"/>
      <c r="V1516" s="201" t="s">
        <v>4787</v>
      </c>
      <c r="W1516" s="130">
        <v>1</v>
      </c>
      <c r="X1516" s="93"/>
      <c r="Y1516" s="168" t="s">
        <v>4789</v>
      </c>
      <c r="Z1516" s="168" t="s">
        <v>4854</v>
      </c>
      <c r="AA1516" s="202" t="s">
        <v>4789</v>
      </c>
    </row>
    <row r="1517" spans="1:27" x14ac:dyDescent="0.3">
      <c r="A1517" s="91">
        <v>41001028</v>
      </c>
      <c r="B1517" s="93" t="s">
        <v>2695</v>
      </c>
      <c r="C1517" s="289">
        <v>217.2</v>
      </c>
      <c r="D1517" s="94" t="s">
        <v>11</v>
      </c>
      <c r="E1517" s="94">
        <v>22.38</v>
      </c>
      <c r="F1517" s="95"/>
      <c r="G1517" s="95"/>
      <c r="H1517" s="95"/>
      <c r="I1517" s="96">
        <v>1.5</v>
      </c>
      <c r="J1517" s="95">
        <v>34010092</v>
      </c>
      <c r="K1517" s="89" t="s">
        <v>2696</v>
      </c>
      <c r="L1517" s="95">
        <v>905</v>
      </c>
      <c r="M1517" s="95">
        <v>0</v>
      </c>
      <c r="N1517" s="289">
        <v>217.2</v>
      </c>
      <c r="O1517" s="95">
        <v>160</v>
      </c>
      <c r="P1517" s="289">
        <v>38.4</v>
      </c>
      <c r="Q1517" s="95">
        <v>745</v>
      </c>
      <c r="R1517" s="289">
        <v>178.79999999999998</v>
      </c>
      <c r="S1517" s="96">
        <v>1.5680000000000001</v>
      </c>
      <c r="T1517" s="95"/>
      <c r="U1517" s="181"/>
      <c r="V1517" s="201" t="s">
        <v>4787</v>
      </c>
      <c r="W1517" s="130">
        <v>1</v>
      </c>
      <c r="X1517" s="93"/>
      <c r="Y1517" s="168" t="s">
        <v>4789</v>
      </c>
      <c r="Z1517" s="168" t="s">
        <v>4854</v>
      </c>
      <c r="AA1517" s="202" t="s">
        <v>4789</v>
      </c>
    </row>
    <row r="1518" spans="1:27" ht="24" x14ac:dyDescent="0.3">
      <c r="A1518" s="91">
        <v>41001036</v>
      </c>
      <c r="B1518" s="93" t="s">
        <v>2697</v>
      </c>
      <c r="C1518" s="289">
        <v>181.2</v>
      </c>
      <c r="D1518" s="94" t="s">
        <v>26</v>
      </c>
      <c r="E1518" s="94">
        <v>22.38</v>
      </c>
      <c r="F1518" s="95"/>
      <c r="G1518" s="95"/>
      <c r="H1518" s="95"/>
      <c r="I1518" s="96">
        <v>1</v>
      </c>
      <c r="J1518" s="95">
        <v>34010084</v>
      </c>
      <c r="K1518" s="89" t="s">
        <v>2698</v>
      </c>
      <c r="L1518" s="95">
        <v>755</v>
      </c>
      <c r="M1518" s="95">
        <v>0</v>
      </c>
      <c r="N1518" s="289">
        <v>181.2</v>
      </c>
      <c r="O1518" s="95">
        <v>160</v>
      </c>
      <c r="P1518" s="289">
        <v>38.4</v>
      </c>
      <c r="Q1518" s="95">
        <v>595</v>
      </c>
      <c r="R1518" s="289">
        <v>142.79999999999998</v>
      </c>
      <c r="S1518" s="96">
        <v>1.0449999999999999</v>
      </c>
      <c r="T1518" s="95"/>
      <c r="U1518" s="181"/>
      <c r="V1518" s="201" t="s">
        <v>4787</v>
      </c>
      <c r="W1518" s="130">
        <v>1</v>
      </c>
      <c r="X1518" s="93"/>
      <c r="Y1518" s="168" t="s">
        <v>4789</v>
      </c>
      <c r="Z1518" s="168" t="s">
        <v>4854</v>
      </c>
      <c r="AA1518" s="202" t="s">
        <v>4789</v>
      </c>
    </row>
    <row r="1519" spans="1:27" ht="24" x14ac:dyDescent="0.3">
      <c r="A1519" s="278">
        <v>41001044</v>
      </c>
      <c r="B1519" s="279" t="s">
        <v>2699</v>
      </c>
      <c r="C1519" s="289">
        <v>181.2</v>
      </c>
      <c r="D1519" s="94" t="s">
        <v>26</v>
      </c>
      <c r="E1519" s="94">
        <v>22.38</v>
      </c>
      <c r="F1519" s="95"/>
      <c r="G1519" s="95"/>
      <c r="H1519" s="95"/>
      <c r="I1519" s="96">
        <v>1</v>
      </c>
      <c r="J1519" s="95">
        <v>34010084</v>
      </c>
      <c r="K1519" s="89" t="s">
        <v>2698</v>
      </c>
      <c r="L1519" s="95">
        <v>755</v>
      </c>
      <c r="M1519" s="95">
        <v>0</v>
      </c>
      <c r="N1519" s="289">
        <v>181.2</v>
      </c>
      <c r="O1519" s="95">
        <v>160</v>
      </c>
      <c r="P1519" s="289">
        <v>38.4</v>
      </c>
      <c r="Q1519" s="95">
        <v>595</v>
      </c>
      <c r="R1519" s="289">
        <v>142.79999999999998</v>
      </c>
      <c r="S1519" s="96">
        <v>1.0449999999999999</v>
      </c>
      <c r="T1519" s="95"/>
      <c r="U1519" s="181"/>
      <c r="V1519" s="201" t="s">
        <v>75</v>
      </c>
      <c r="W1519" s="130"/>
      <c r="X1519" s="93" t="s">
        <v>6223</v>
      </c>
      <c r="Y1519" s="168" t="s">
        <v>6135</v>
      </c>
      <c r="Z1519" s="168" t="s">
        <v>6131</v>
      </c>
      <c r="AA1519" s="202" t="s">
        <v>6129</v>
      </c>
    </row>
    <row r="1520" spans="1:27" x14ac:dyDescent="0.3">
      <c r="A1520" s="95">
        <v>41001052</v>
      </c>
      <c r="B1520" s="89" t="s">
        <v>2700</v>
      </c>
      <c r="C1520" s="289">
        <v>230.88</v>
      </c>
      <c r="D1520" s="94" t="s">
        <v>11</v>
      </c>
      <c r="E1520" s="94">
        <v>19.100000000000001</v>
      </c>
      <c r="F1520" s="95"/>
      <c r="G1520" s="95"/>
      <c r="H1520" s="95"/>
      <c r="I1520" s="96">
        <v>1</v>
      </c>
      <c r="J1520" s="95">
        <v>41001052</v>
      </c>
      <c r="K1520" s="89" t="s">
        <v>2700</v>
      </c>
      <c r="L1520" s="95">
        <v>962</v>
      </c>
      <c r="M1520" s="95">
        <v>0</v>
      </c>
      <c r="N1520" s="289">
        <v>230.88</v>
      </c>
      <c r="O1520" s="95">
        <v>230</v>
      </c>
      <c r="P1520" s="289">
        <v>55.2</v>
      </c>
      <c r="Q1520" s="95">
        <v>732</v>
      </c>
      <c r="R1520" s="289">
        <v>175.68</v>
      </c>
      <c r="S1520" s="96">
        <v>1</v>
      </c>
      <c r="T1520" s="95"/>
      <c r="U1520" s="181"/>
      <c r="V1520" s="201" t="s">
        <v>75</v>
      </c>
      <c r="W1520" s="130"/>
      <c r="X1520" s="93" t="s">
        <v>6223</v>
      </c>
      <c r="Y1520" s="168" t="s">
        <v>6135</v>
      </c>
      <c r="Z1520" s="168" t="s">
        <v>6131</v>
      </c>
      <c r="AA1520" s="202" t="s">
        <v>6129</v>
      </c>
    </row>
    <row r="1521" spans="1:27" ht="24" x14ac:dyDescent="0.3">
      <c r="A1521" s="91">
        <v>41001060</v>
      </c>
      <c r="B1521" s="93" t="s">
        <v>2701</v>
      </c>
      <c r="C1521" s="289">
        <v>217.2</v>
      </c>
      <c r="D1521" s="94" t="s">
        <v>26</v>
      </c>
      <c r="E1521" s="94">
        <v>22.38</v>
      </c>
      <c r="F1521" s="95"/>
      <c r="G1521" s="95"/>
      <c r="H1521" s="95"/>
      <c r="I1521" s="96">
        <v>1.5</v>
      </c>
      <c r="J1521" s="95">
        <v>34010114</v>
      </c>
      <c r="K1521" s="89" t="s">
        <v>2702</v>
      </c>
      <c r="L1521" s="95">
        <v>905</v>
      </c>
      <c r="M1521" s="95">
        <v>0</v>
      </c>
      <c r="N1521" s="289">
        <v>217.2</v>
      </c>
      <c r="O1521" s="95">
        <v>160</v>
      </c>
      <c r="P1521" s="289">
        <v>38.4</v>
      </c>
      <c r="Q1521" s="95">
        <v>745</v>
      </c>
      <c r="R1521" s="289">
        <v>178.79999999999998</v>
      </c>
      <c r="S1521" s="96">
        <v>1.5680000000000001</v>
      </c>
      <c r="T1521" s="95"/>
      <c r="U1521" s="181"/>
      <c r="V1521" s="201" t="s">
        <v>4787</v>
      </c>
      <c r="W1521" s="130">
        <v>1</v>
      </c>
      <c r="X1521" s="93"/>
      <c r="Y1521" s="168" t="s">
        <v>4789</v>
      </c>
      <c r="Z1521" s="168" t="s">
        <v>4854</v>
      </c>
      <c r="AA1521" s="202" t="s">
        <v>4789</v>
      </c>
    </row>
    <row r="1522" spans="1:27" x14ac:dyDescent="0.3">
      <c r="A1522" s="91">
        <v>41001079</v>
      </c>
      <c r="B1522" s="93" t="s">
        <v>2703</v>
      </c>
      <c r="C1522" s="289">
        <v>217.2</v>
      </c>
      <c r="D1522" s="94" t="s">
        <v>26</v>
      </c>
      <c r="E1522" s="94">
        <v>22.38</v>
      </c>
      <c r="F1522" s="95"/>
      <c r="G1522" s="95"/>
      <c r="H1522" s="95"/>
      <c r="I1522" s="96">
        <v>1.5</v>
      </c>
      <c r="J1522" s="95">
        <v>34010130</v>
      </c>
      <c r="K1522" s="89" t="s">
        <v>2704</v>
      </c>
      <c r="L1522" s="95">
        <v>905</v>
      </c>
      <c r="M1522" s="95">
        <v>0</v>
      </c>
      <c r="N1522" s="289">
        <v>217.2</v>
      </c>
      <c r="O1522" s="95">
        <v>160</v>
      </c>
      <c r="P1522" s="289">
        <v>38.4</v>
      </c>
      <c r="Q1522" s="95">
        <v>745</v>
      </c>
      <c r="R1522" s="289">
        <v>178.79999999999998</v>
      </c>
      <c r="S1522" s="96">
        <v>1.5680000000000001</v>
      </c>
      <c r="T1522" s="95"/>
      <c r="U1522" s="181"/>
      <c r="V1522" s="201" t="s">
        <v>4787</v>
      </c>
      <c r="W1522" s="130">
        <v>1</v>
      </c>
      <c r="X1522" s="93"/>
      <c r="Y1522" s="168" t="s">
        <v>4789</v>
      </c>
      <c r="Z1522" s="168" t="s">
        <v>4854</v>
      </c>
      <c r="AA1522" s="202" t="s">
        <v>4789</v>
      </c>
    </row>
    <row r="1523" spans="1:27" ht="24" x14ac:dyDescent="0.3">
      <c r="A1523" s="278">
        <v>41001095</v>
      </c>
      <c r="B1523" s="279" t="s">
        <v>2705</v>
      </c>
      <c r="C1523" s="289">
        <v>424.56</v>
      </c>
      <c r="D1523" s="94" t="s">
        <v>14</v>
      </c>
      <c r="E1523" s="94">
        <v>37.450000000000003</v>
      </c>
      <c r="F1523" s="95"/>
      <c r="G1523" s="95"/>
      <c r="H1523" s="95"/>
      <c r="I1523" s="96">
        <v>2.5</v>
      </c>
      <c r="J1523" s="95">
        <v>41001095</v>
      </c>
      <c r="K1523" s="89" t="s">
        <v>2705</v>
      </c>
      <c r="L1523" s="95">
        <v>1769</v>
      </c>
      <c r="M1523" s="95">
        <v>0</v>
      </c>
      <c r="N1523" s="289">
        <v>424.56</v>
      </c>
      <c r="O1523" s="95">
        <v>333</v>
      </c>
      <c r="P1523" s="289">
        <v>79.92</v>
      </c>
      <c r="Q1523" s="95">
        <v>1436</v>
      </c>
      <c r="R1523" s="289">
        <v>344.64</v>
      </c>
      <c r="S1523" s="96">
        <v>2.5</v>
      </c>
      <c r="T1523" s="95"/>
      <c r="U1523" s="181"/>
      <c r="V1523" s="201" t="s">
        <v>4787</v>
      </c>
      <c r="W1523" s="130">
        <v>1</v>
      </c>
      <c r="X1523" s="93"/>
      <c r="Y1523" s="168" t="s">
        <v>4789</v>
      </c>
      <c r="Z1523" s="168" t="s">
        <v>4854</v>
      </c>
      <c r="AA1523" s="202" t="s">
        <v>4789</v>
      </c>
    </row>
    <row r="1524" spans="1:27" x14ac:dyDescent="0.3">
      <c r="A1524" s="95">
        <v>41001109</v>
      </c>
      <c r="B1524" s="89" t="s">
        <v>2706</v>
      </c>
      <c r="C1524" s="289">
        <v>217.2</v>
      </c>
      <c r="D1524" s="94" t="s">
        <v>26</v>
      </c>
      <c r="E1524" s="94">
        <v>22.38</v>
      </c>
      <c r="F1524" s="95"/>
      <c r="G1524" s="95"/>
      <c r="H1524" s="95"/>
      <c r="I1524" s="96">
        <v>1.5</v>
      </c>
      <c r="J1524" s="95">
        <v>34010017</v>
      </c>
      <c r="K1524" s="89" t="s">
        <v>2707</v>
      </c>
      <c r="L1524" s="95">
        <v>905</v>
      </c>
      <c r="M1524" s="95">
        <v>0</v>
      </c>
      <c r="N1524" s="289">
        <v>217.2</v>
      </c>
      <c r="O1524" s="95">
        <v>160</v>
      </c>
      <c r="P1524" s="289">
        <v>38.4</v>
      </c>
      <c r="Q1524" s="95">
        <v>745</v>
      </c>
      <c r="R1524" s="289">
        <v>178.79999999999998</v>
      </c>
      <c r="S1524" s="96">
        <v>1.5680000000000001</v>
      </c>
      <c r="T1524" s="95"/>
      <c r="U1524" s="181"/>
      <c r="V1524" s="201" t="s">
        <v>4787</v>
      </c>
      <c r="W1524" s="130">
        <v>1</v>
      </c>
      <c r="X1524" s="93"/>
      <c r="Y1524" s="168" t="s">
        <v>4789</v>
      </c>
      <c r="Z1524" s="168" t="s">
        <v>4854</v>
      </c>
      <c r="AA1524" s="202" t="s">
        <v>4789</v>
      </c>
    </row>
    <row r="1525" spans="1:27" x14ac:dyDescent="0.3">
      <c r="A1525" s="91">
        <v>41001117</v>
      </c>
      <c r="B1525" s="93" t="s">
        <v>2708</v>
      </c>
      <c r="C1525" s="289">
        <v>217.2</v>
      </c>
      <c r="D1525" s="94" t="s">
        <v>11</v>
      </c>
      <c r="E1525" s="94">
        <v>22.38</v>
      </c>
      <c r="F1525" s="95"/>
      <c r="G1525" s="95"/>
      <c r="H1525" s="95"/>
      <c r="I1525" s="96">
        <v>1.5</v>
      </c>
      <c r="J1525" s="95">
        <v>34010106</v>
      </c>
      <c r="K1525" s="89" t="s">
        <v>2709</v>
      </c>
      <c r="L1525" s="95">
        <v>905</v>
      </c>
      <c r="M1525" s="95">
        <v>0</v>
      </c>
      <c r="N1525" s="289">
        <v>217.2</v>
      </c>
      <c r="O1525" s="95">
        <v>160</v>
      </c>
      <c r="P1525" s="289">
        <v>38.4</v>
      </c>
      <c r="Q1525" s="95">
        <v>745</v>
      </c>
      <c r="R1525" s="289">
        <v>178.79999999999998</v>
      </c>
      <c r="S1525" s="96">
        <v>1.5680000000000001</v>
      </c>
      <c r="T1525" s="95"/>
      <c r="U1525" s="181"/>
      <c r="V1525" s="201" t="s">
        <v>4787</v>
      </c>
      <c r="W1525" s="130">
        <v>1</v>
      </c>
      <c r="X1525" s="93"/>
      <c r="Y1525" s="168" t="s">
        <v>4789</v>
      </c>
      <c r="Z1525" s="168" t="s">
        <v>4854</v>
      </c>
      <c r="AA1525" s="202" t="s">
        <v>4789</v>
      </c>
    </row>
    <row r="1526" spans="1:27" ht="36" x14ac:dyDescent="0.3">
      <c r="A1526" s="91">
        <v>41001125</v>
      </c>
      <c r="B1526" s="93" t="s">
        <v>2710</v>
      </c>
      <c r="C1526" s="289">
        <v>181.2</v>
      </c>
      <c r="D1526" s="94" t="s">
        <v>11</v>
      </c>
      <c r="E1526" s="94">
        <v>18.2</v>
      </c>
      <c r="F1526" s="95"/>
      <c r="G1526" s="95"/>
      <c r="H1526" s="95"/>
      <c r="I1526" s="96">
        <v>1</v>
      </c>
      <c r="J1526" s="95">
        <v>34010033</v>
      </c>
      <c r="K1526" s="89" t="s">
        <v>2711</v>
      </c>
      <c r="L1526" s="95">
        <v>755</v>
      </c>
      <c r="M1526" s="95">
        <v>0</v>
      </c>
      <c r="N1526" s="289">
        <v>181.2</v>
      </c>
      <c r="O1526" s="95">
        <v>160</v>
      </c>
      <c r="P1526" s="289">
        <v>38.4</v>
      </c>
      <c r="Q1526" s="95">
        <v>595</v>
      </c>
      <c r="R1526" s="289">
        <v>142.79999999999998</v>
      </c>
      <c r="S1526" s="96">
        <v>1.0449999999999999</v>
      </c>
      <c r="T1526" s="95"/>
      <c r="U1526" s="181"/>
      <c r="V1526" s="201" t="s">
        <v>4787</v>
      </c>
      <c r="W1526" s="130">
        <v>6</v>
      </c>
      <c r="X1526" s="93"/>
      <c r="Y1526" s="168" t="s">
        <v>4789</v>
      </c>
      <c r="Z1526" s="168" t="s">
        <v>4854</v>
      </c>
      <c r="AA1526" s="202" t="s">
        <v>4789</v>
      </c>
    </row>
    <row r="1527" spans="1:27" ht="36" x14ac:dyDescent="0.3">
      <c r="A1527" s="278">
        <v>41001133</v>
      </c>
      <c r="B1527" s="279" t="s">
        <v>2712</v>
      </c>
      <c r="C1527" s="289">
        <v>37.44</v>
      </c>
      <c r="D1527" s="94" t="s">
        <v>12</v>
      </c>
      <c r="E1527" s="94">
        <v>4.28</v>
      </c>
      <c r="F1527" s="95"/>
      <c r="G1527" s="95"/>
      <c r="H1527" s="95"/>
      <c r="I1527" s="96">
        <v>0.5</v>
      </c>
      <c r="J1527" s="95">
        <v>34010041</v>
      </c>
      <c r="K1527" s="89" t="s">
        <v>2713</v>
      </c>
      <c r="L1527" s="95">
        <v>156</v>
      </c>
      <c r="M1527" s="95">
        <v>0</v>
      </c>
      <c r="N1527" s="289">
        <v>37.44</v>
      </c>
      <c r="O1527" s="95">
        <v>36</v>
      </c>
      <c r="P1527" s="289">
        <v>8.64</v>
      </c>
      <c r="Q1527" s="95">
        <v>120</v>
      </c>
      <c r="R1527" s="289">
        <v>28.799999999999997</v>
      </c>
      <c r="S1527" s="96">
        <v>0.34499999999999997</v>
      </c>
      <c r="T1527" s="95"/>
      <c r="U1527" s="181"/>
      <c r="V1527" s="201" t="s">
        <v>4787</v>
      </c>
      <c r="W1527" s="130">
        <v>6</v>
      </c>
      <c r="X1527" s="93"/>
      <c r="Y1527" s="168" t="s">
        <v>4789</v>
      </c>
      <c r="Z1527" s="168" t="s">
        <v>4854</v>
      </c>
      <c r="AA1527" s="202" t="s">
        <v>4789</v>
      </c>
    </row>
    <row r="1528" spans="1:27" ht="36" x14ac:dyDescent="0.3">
      <c r="A1528" s="95">
        <v>41001141</v>
      </c>
      <c r="B1528" s="89" t="s">
        <v>2714</v>
      </c>
      <c r="C1528" s="289">
        <v>217.2</v>
      </c>
      <c r="D1528" s="94" t="s">
        <v>11</v>
      </c>
      <c r="E1528" s="94">
        <v>22.38</v>
      </c>
      <c r="F1528" s="95"/>
      <c r="G1528" s="95"/>
      <c r="H1528" s="95"/>
      <c r="I1528" s="96">
        <v>1.5</v>
      </c>
      <c r="J1528" s="95">
        <v>34010025</v>
      </c>
      <c r="K1528" s="89" t="s">
        <v>2715</v>
      </c>
      <c r="L1528" s="95">
        <v>905</v>
      </c>
      <c r="M1528" s="95">
        <v>0</v>
      </c>
      <c r="N1528" s="289">
        <v>217.2</v>
      </c>
      <c r="O1528" s="95">
        <v>160</v>
      </c>
      <c r="P1528" s="289">
        <v>38.4</v>
      </c>
      <c r="Q1528" s="95">
        <v>745</v>
      </c>
      <c r="R1528" s="289">
        <v>178.79999999999998</v>
      </c>
      <c r="S1528" s="96">
        <v>1.5680000000000001</v>
      </c>
      <c r="T1528" s="95"/>
      <c r="U1528" s="181"/>
      <c r="V1528" s="201" t="s">
        <v>4787</v>
      </c>
      <c r="W1528" s="130">
        <v>8</v>
      </c>
      <c r="X1528" s="93"/>
      <c r="Y1528" s="168" t="s">
        <v>4789</v>
      </c>
      <c r="Z1528" s="168" t="s">
        <v>4854</v>
      </c>
      <c r="AA1528" s="202" t="s">
        <v>4789</v>
      </c>
    </row>
    <row r="1529" spans="1:27" ht="36" x14ac:dyDescent="0.3">
      <c r="A1529" s="91">
        <v>41001150</v>
      </c>
      <c r="B1529" s="93" t="s">
        <v>2716</v>
      </c>
      <c r="C1529" s="289">
        <v>217.2</v>
      </c>
      <c r="D1529" s="94" t="s">
        <v>11</v>
      </c>
      <c r="E1529" s="94">
        <v>22.38</v>
      </c>
      <c r="F1529" s="95"/>
      <c r="G1529" s="95"/>
      <c r="H1529" s="95"/>
      <c r="I1529" s="96">
        <v>1.5</v>
      </c>
      <c r="J1529" s="95">
        <v>34010122</v>
      </c>
      <c r="K1529" s="89" t="s">
        <v>2717</v>
      </c>
      <c r="L1529" s="95">
        <v>905</v>
      </c>
      <c r="M1529" s="95">
        <v>0</v>
      </c>
      <c r="N1529" s="289">
        <v>217.2</v>
      </c>
      <c r="O1529" s="95">
        <v>160</v>
      </c>
      <c r="P1529" s="289">
        <v>38.4</v>
      </c>
      <c r="Q1529" s="95">
        <v>745</v>
      </c>
      <c r="R1529" s="289">
        <v>178.79999999999998</v>
      </c>
      <c r="S1529" s="96">
        <v>1.5680000000000001</v>
      </c>
      <c r="T1529" s="95"/>
      <c r="U1529" s="181"/>
      <c r="V1529" s="201" t="s">
        <v>4787</v>
      </c>
      <c r="W1529" s="130">
        <v>12</v>
      </c>
      <c r="X1529" s="93"/>
      <c r="Y1529" s="168" t="s">
        <v>4789</v>
      </c>
      <c r="Z1529" s="168" t="s">
        <v>4854</v>
      </c>
      <c r="AA1529" s="202" t="s">
        <v>4789</v>
      </c>
    </row>
    <row r="1530" spans="1:27" x14ac:dyDescent="0.3">
      <c r="A1530" s="91">
        <v>41001176</v>
      </c>
      <c r="B1530" s="93" t="s">
        <v>2718</v>
      </c>
      <c r="C1530" s="289">
        <v>285.83999999999997</v>
      </c>
      <c r="D1530" s="94" t="s">
        <v>14</v>
      </c>
      <c r="E1530" s="94">
        <v>22.38</v>
      </c>
      <c r="F1530" s="95"/>
      <c r="G1530" s="95"/>
      <c r="H1530" s="95"/>
      <c r="I1530" s="96">
        <v>1.5</v>
      </c>
      <c r="J1530" s="95">
        <v>41001176</v>
      </c>
      <c r="K1530" s="89" t="s">
        <v>2718</v>
      </c>
      <c r="L1530" s="95">
        <v>1191</v>
      </c>
      <c r="M1530" s="95">
        <v>0</v>
      </c>
      <c r="N1530" s="289">
        <v>285.83999999999997</v>
      </c>
      <c r="O1530" s="95">
        <v>333</v>
      </c>
      <c r="P1530" s="289">
        <v>79.92</v>
      </c>
      <c r="Q1530" s="95">
        <v>858</v>
      </c>
      <c r="R1530" s="289">
        <v>205.92</v>
      </c>
      <c r="S1530" s="96">
        <v>1.5</v>
      </c>
      <c r="T1530" s="95"/>
      <c r="U1530" s="181"/>
      <c r="V1530" s="201" t="s">
        <v>75</v>
      </c>
      <c r="W1530" s="130"/>
      <c r="X1530" s="93" t="s">
        <v>200</v>
      </c>
      <c r="Y1530" s="168" t="s">
        <v>6124</v>
      </c>
      <c r="Z1530" s="168" t="s">
        <v>6125</v>
      </c>
      <c r="AA1530" s="202" t="s">
        <v>6126</v>
      </c>
    </row>
    <row r="1531" spans="1:27" x14ac:dyDescent="0.3">
      <c r="A1531" s="278">
        <v>41001184</v>
      </c>
      <c r="B1531" s="279" t="s">
        <v>2719</v>
      </c>
      <c r="C1531" s="289">
        <v>285.83999999999997</v>
      </c>
      <c r="D1531" s="94" t="s">
        <v>14</v>
      </c>
      <c r="E1531" s="94">
        <v>22.38</v>
      </c>
      <c r="F1531" s="95"/>
      <c r="G1531" s="95"/>
      <c r="H1531" s="95"/>
      <c r="I1531" s="96">
        <v>1.5</v>
      </c>
      <c r="J1531" s="95">
        <v>41001184</v>
      </c>
      <c r="K1531" s="89" t="s">
        <v>2719</v>
      </c>
      <c r="L1531" s="95">
        <v>1191</v>
      </c>
      <c r="M1531" s="95">
        <v>0</v>
      </c>
      <c r="N1531" s="289">
        <v>285.83999999999997</v>
      </c>
      <c r="O1531" s="95">
        <v>333</v>
      </c>
      <c r="P1531" s="289">
        <v>79.92</v>
      </c>
      <c r="Q1531" s="95">
        <v>858</v>
      </c>
      <c r="R1531" s="289">
        <v>205.92</v>
      </c>
      <c r="S1531" s="96">
        <v>1.5</v>
      </c>
      <c r="T1531" s="95"/>
      <c r="U1531" s="181"/>
      <c r="V1531" s="201" t="s">
        <v>75</v>
      </c>
      <c r="W1531" s="130"/>
      <c r="X1531" s="93" t="s">
        <v>200</v>
      </c>
      <c r="Y1531" s="168" t="s">
        <v>6124</v>
      </c>
      <c r="Z1531" s="168" t="s">
        <v>6125</v>
      </c>
      <c r="AA1531" s="202" t="s">
        <v>6126</v>
      </c>
    </row>
    <row r="1532" spans="1:27" ht="24" x14ac:dyDescent="0.3">
      <c r="A1532" s="95">
        <v>41001222</v>
      </c>
      <c r="B1532" s="89" t="s">
        <v>2720</v>
      </c>
      <c r="C1532" s="289">
        <v>533.52</v>
      </c>
      <c r="D1532" s="94" t="s">
        <v>34</v>
      </c>
      <c r="E1532" s="94">
        <v>44.076999999999998</v>
      </c>
      <c r="F1532" s="95"/>
      <c r="G1532" s="95"/>
      <c r="H1532" s="95"/>
      <c r="I1532" s="96">
        <v>1.5</v>
      </c>
      <c r="J1532" s="95">
        <v>41001222</v>
      </c>
      <c r="K1532" s="89" t="s">
        <v>2721</v>
      </c>
      <c r="L1532" s="95">
        <f>N1532/0.24</f>
        <v>2223</v>
      </c>
      <c r="M1532" s="95">
        <v>0</v>
      </c>
      <c r="N1532" s="289">
        <v>533.52</v>
      </c>
      <c r="O1532" s="95">
        <v>533</v>
      </c>
      <c r="P1532" s="289">
        <v>127.92</v>
      </c>
      <c r="Q1532" s="95">
        <v>1690</v>
      </c>
      <c r="R1532" s="289">
        <v>405.6</v>
      </c>
      <c r="S1532" s="96">
        <v>1.5</v>
      </c>
      <c r="T1532" s="95"/>
      <c r="U1532" s="181"/>
      <c r="V1532" s="201" t="s">
        <v>75</v>
      </c>
      <c r="W1532" s="130"/>
      <c r="X1532" s="93" t="s">
        <v>83</v>
      </c>
      <c r="Y1532" s="168" t="s">
        <v>6124</v>
      </c>
      <c r="Z1532" s="168" t="s">
        <v>6125</v>
      </c>
      <c r="AA1532" s="202" t="s">
        <v>6126</v>
      </c>
    </row>
    <row r="1533" spans="1:27" ht="24" x14ac:dyDescent="0.3">
      <c r="A1533" s="91">
        <v>41001230</v>
      </c>
      <c r="B1533" s="93" t="s">
        <v>2722</v>
      </c>
      <c r="C1533" s="289">
        <v>388.48</v>
      </c>
      <c r="D1533" s="94" t="s">
        <v>14</v>
      </c>
      <c r="E1533" s="94">
        <v>33.57</v>
      </c>
      <c r="F1533" s="95"/>
      <c r="G1533" s="95"/>
      <c r="H1533" s="95"/>
      <c r="I1533" s="96">
        <v>2.5</v>
      </c>
      <c r="J1533" s="95">
        <v>41001230</v>
      </c>
      <c r="K1533" s="89" t="s">
        <v>2723</v>
      </c>
      <c r="L1533" s="97">
        <f>O1533+Q1533</f>
        <v>1618.666666666667</v>
      </c>
      <c r="M1533" s="95">
        <v>0</v>
      </c>
      <c r="N1533" s="289">
        <v>388.48</v>
      </c>
      <c r="O1533" s="97">
        <f>P1533/0.24</f>
        <v>333.33333333333337</v>
      </c>
      <c r="P1533" s="289">
        <v>80</v>
      </c>
      <c r="Q1533" s="97">
        <f>R1533/0.24</f>
        <v>1285.3333333333335</v>
      </c>
      <c r="R1533" s="289">
        <v>308.48</v>
      </c>
      <c r="S1533" s="96">
        <v>2.5</v>
      </c>
      <c r="T1533" s="95"/>
      <c r="U1533" s="181"/>
      <c r="V1533" s="201" t="s">
        <v>75</v>
      </c>
      <c r="W1533" s="130"/>
      <c r="X1533" s="93" t="s">
        <v>83</v>
      </c>
      <c r="Y1533" s="168" t="s">
        <v>6124</v>
      </c>
      <c r="Z1533" s="168" t="s">
        <v>6125</v>
      </c>
      <c r="AA1533" s="202" t="s">
        <v>6126</v>
      </c>
    </row>
    <row r="1534" spans="1:27" ht="24" x14ac:dyDescent="0.3">
      <c r="A1534" s="91">
        <v>41001273</v>
      </c>
      <c r="B1534" s="93" t="s">
        <v>2724</v>
      </c>
      <c r="C1534" s="289">
        <v>181.2</v>
      </c>
      <c r="D1534" s="94" t="s">
        <v>26</v>
      </c>
      <c r="E1534" s="94">
        <v>22.38</v>
      </c>
      <c r="F1534" s="95"/>
      <c r="G1534" s="95"/>
      <c r="H1534" s="95"/>
      <c r="I1534" s="96"/>
      <c r="J1534" s="95">
        <v>34010084</v>
      </c>
      <c r="K1534" s="89" t="s">
        <v>2698</v>
      </c>
      <c r="L1534" s="95">
        <v>755</v>
      </c>
      <c r="M1534" s="95">
        <v>0</v>
      </c>
      <c r="N1534" s="289">
        <v>181.2</v>
      </c>
      <c r="O1534" s="95">
        <v>160</v>
      </c>
      <c r="P1534" s="289">
        <v>38.4</v>
      </c>
      <c r="Q1534" s="95">
        <v>595</v>
      </c>
      <c r="R1534" s="289">
        <v>142.79999999999998</v>
      </c>
      <c r="S1534" s="96">
        <v>1.0449999999999999</v>
      </c>
      <c r="T1534" s="95"/>
      <c r="U1534" s="181"/>
      <c r="V1534" s="201" t="s">
        <v>75</v>
      </c>
      <c r="W1534" s="130"/>
      <c r="X1534" s="93" t="s">
        <v>6223</v>
      </c>
      <c r="Y1534" s="168" t="s">
        <v>6224</v>
      </c>
      <c r="Z1534" s="168" t="s">
        <v>6131</v>
      </c>
      <c r="AA1534" s="202" t="s">
        <v>6129</v>
      </c>
    </row>
    <row r="1535" spans="1:27" ht="24" x14ac:dyDescent="0.3">
      <c r="A1535" s="278">
        <v>41001281</v>
      </c>
      <c r="B1535" s="279" t="s">
        <v>2725</v>
      </c>
      <c r="C1535" s="289">
        <v>181.2</v>
      </c>
      <c r="D1535" s="94" t="s">
        <v>26</v>
      </c>
      <c r="E1535" s="94">
        <v>22.38</v>
      </c>
      <c r="F1535" s="95"/>
      <c r="G1535" s="95"/>
      <c r="H1535" s="95"/>
      <c r="I1535" s="96"/>
      <c r="J1535" s="95">
        <v>34010084</v>
      </c>
      <c r="K1535" s="89" t="s">
        <v>2698</v>
      </c>
      <c r="L1535" s="95">
        <v>755</v>
      </c>
      <c r="M1535" s="95">
        <v>0</v>
      </c>
      <c r="N1535" s="289">
        <v>181.2</v>
      </c>
      <c r="O1535" s="95">
        <v>160</v>
      </c>
      <c r="P1535" s="289">
        <v>38.4</v>
      </c>
      <c r="Q1535" s="95">
        <v>595</v>
      </c>
      <c r="R1535" s="289">
        <v>142.79999999999998</v>
      </c>
      <c r="S1535" s="96">
        <v>1.0449999999999999</v>
      </c>
      <c r="T1535" s="95"/>
      <c r="U1535" s="181"/>
      <c r="V1535" s="201" t="s">
        <v>75</v>
      </c>
      <c r="W1535" s="130"/>
      <c r="X1535" s="93" t="s">
        <v>6223</v>
      </c>
      <c r="Y1535" s="168" t="s">
        <v>6224</v>
      </c>
      <c r="Z1535" s="168" t="s">
        <v>6131</v>
      </c>
      <c r="AA1535" s="202" t="s">
        <v>6129</v>
      </c>
    </row>
    <row r="1536" spans="1:27" ht="24" x14ac:dyDescent="0.3">
      <c r="A1536" s="95">
        <v>41001338</v>
      </c>
      <c r="B1536" s="89" t="s">
        <v>2726</v>
      </c>
      <c r="C1536" s="289">
        <v>181.2</v>
      </c>
      <c r="D1536" s="94"/>
      <c r="E1536" s="94"/>
      <c r="F1536" s="95"/>
      <c r="G1536" s="95"/>
      <c r="H1536" s="95"/>
      <c r="I1536" s="96"/>
      <c r="J1536" s="95">
        <v>34010068</v>
      </c>
      <c r="K1536" s="89" t="s">
        <v>2694</v>
      </c>
      <c r="L1536" s="95">
        <v>755</v>
      </c>
      <c r="M1536" s="95">
        <v>0</v>
      </c>
      <c r="N1536" s="289">
        <v>181.2</v>
      </c>
      <c r="O1536" s="95">
        <v>160</v>
      </c>
      <c r="P1536" s="289">
        <v>38.4</v>
      </c>
      <c r="Q1536" s="95">
        <v>595</v>
      </c>
      <c r="R1536" s="289">
        <v>142.79999999999998</v>
      </c>
      <c r="S1536" s="96">
        <v>1.0449999999999999</v>
      </c>
      <c r="T1536" s="95"/>
      <c r="U1536" s="181"/>
      <c r="V1536" s="201" t="s">
        <v>4787</v>
      </c>
      <c r="W1536" s="130">
        <v>3</v>
      </c>
      <c r="X1536" s="93"/>
      <c r="Y1536" s="168" t="s">
        <v>4789</v>
      </c>
      <c r="Z1536" s="168" t="s">
        <v>4854</v>
      </c>
      <c r="AA1536" s="202" t="s">
        <v>4789</v>
      </c>
    </row>
    <row r="1537" spans="1:27" x14ac:dyDescent="0.3">
      <c r="A1537" s="91">
        <v>41001370</v>
      </c>
      <c r="B1537" s="93" t="s">
        <v>2727</v>
      </c>
      <c r="C1537" s="289">
        <v>285.83999999999997</v>
      </c>
      <c r="D1537" s="94" t="s">
        <v>14</v>
      </c>
      <c r="E1537" s="94">
        <v>22.38</v>
      </c>
      <c r="F1537" s="95"/>
      <c r="G1537" s="95"/>
      <c r="H1537" s="95"/>
      <c r="I1537" s="96">
        <v>1.5</v>
      </c>
      <c r="J1537" s="95">
        <v>41001370</v>
      </c>
      <c r="K1537" s="89" t="s">
        <v>2727</v>
      </c>
      <c r="L1537" s="95">
        <v>1191</v>
      </c>
      <c r="M1537" s="95">
        <v>0</v>
      </c>
      <c r="N1537" s="289">
        <v>285.83999999999997</v>
      </c>
      <c r="O1537" s="95">
        <v>333</v>
      </c>
      <c r="P1537" s="289">
        <v>79.92</v>
      </c>
      <c r="Q1537" s="95">
        <v>858</v>
      </c>
      <c r="R1537" s="289">
        <v>205.92</v>
      </c>
      <c r="S1537" s="96">
        <v>1.5</v>
      </c>
      <c r="T1537" s="95"/>
      <c r="U1537" s="181"/>
      <c r="V1537" s="201" t="s">
        <v>75</v>
      </c>
      <c r="W1537" s="130"/>
      <c r="X1537" s="93" t="s">
        <v>200</v>
      </c>
      <c r="Y1537" s="168" t="s">
        <v>6124</v>
      </c>
      <c r="Z1537" s="168" t="s">
        <v>6125</v>
      </c>
      <c r="AA1537" s="202" t="s">
        <v>6126</v>
      </c>
    </row>
    <row r="1538" spans="1:27" x14ac:dyDescent="0.3">
      <c r="A1538" s="91">
        <v>41001389</v>
      </c>
      <c r="B1538" s="93" t="s">
        <v>2728</v>
      </c>
      <c r="C1538" s="289">
        <v>285.83999999999997</v>
      </c>
      <c r="D1538" s="94" t="s">
        <v>14</v>
      </c>
      <c r="E1538" s="94">
        <v>22.38</v>
      </c>
      <c r="F1538" s="95"/>
      <c r="G1538" s="95"/>
      <c r="H1538" s="95"/>
      <c r="I1538" s="96">
        <v>1.5</v>
      </c>
      <c r="J1538" s="95">
        <v>41001389</v>
      </c>
      <c r="K1538" s="89" t="s">
        <v>2728</v>
      </c>
      <c r="L1538" s="95">
        <v>1191</v>
      </c>
      <c r="M1538" s="95">
        <v>0</v>
      </c>
      <c r="N1538" s="289">
        <v>285.83999999999997</v>
      </c>
      <c r="O1538" s="95">
        <v>333</v>
      </c>
      <c r="P1538" s="289">
        <v>79.92</v>
      </c>
      <c r="Q1538" s="95">
        <v>858</v>
      </c>
      <c r="R1538" s="289">
        <v>205.92</v>
      </c>
      <c r="S1538" s="96">
        <v>1.5</v>
      </c>
      <c r="T1538" s="95"/>
      <c r="U1538" s="181"/>
      <c r="V1538" s="201" t="s">
        <v>75</v>
      </c>
      <c r="W1538" s="130"/>
      <c r="X1538" s="93" t="s">
        <v>200</v>
      </c>
      <c r="Y1538" s="168" t="s">
        <v>6124</v>
      </c>
      <c r="Z1538" s="168" t="s">
        <v>6125</v>
      </c>
      <c r="AA1538" s="202" t="s">
        <v>6126</v>
      </c>
    </row>
    <row r="1539" spans="1:27" x14ac:dyDescent="0.3">
      <c r="A1539" s="278">
        <v>41001397</v>
      </c>
      <c r="B1539" s="279" t="s">
        <v>2729</v>
      </c>
      <c r="C1539" s="289">
        <v>285.83999999999997</v>
      </c>
      <c r="D1539" s="94" t="s">
        <v>14</v>
      </c>
      <c r="E1539" s="94">
        <v>22.38</v>
      </c>
      <c r="F1539" s="95"/>
      <c r="G1539" s="95"/>
      <c r="H1539" s="95"/>
      <c r="I1539" s="96">
        <v>1.5</v>
      </c>
      <c r="J1539" s="95">
        <v>41001397</v>
      </c>
      <c r="K1539" s="89" t="s">
        <v>2729</v>
      </c>
      <c r="L1539" s="95">
        <v>1191</v>
      </c>
      <c r="M1539" s="95">
        <v>0</v>
      </c>
      <c r="N1539" s="289">
        <v>285.83999999999997</v>
      </c>
      <c r="O1539" s="95">
        <v>333</v>
      </c>
      <c r="P1539" s="289">
        <v>79.92</v>
      </c>
      <c r="Q1539" s="95">
        <v>858</v>
      </c>
      <c r="R1539" s="289">
        <v>205.92</v>
      </c>
      <c r="S1539" s="96">
        <v>1.5</v>
      </c>
      <c r="T1539" s="95"/>
      <c r="U1539" s="181"/>
      <c r="V1539" s="201" t="s">
        <v>75</v>
      </c>
      <c r="W1539" s="130"/>
      <c r="X1539" s="93" t="s">
        <v>200</v>
      </c>
      <c r="Y1539" s="168" t="s">
        <v>6124</v>
      </c>
      <c r="Z1539" s="168" t="s">
        <v>6125</v>
      </c>
      <c r="AA1539" s="202" t="s">
        <v>6126</v>
      </c>
    </row>
    <row r="1540" spans="1:27" x14ac:dyDescent="0.3">
      <c r="A1540" s="95">
        <v>41001400</v>
      </c>
      <c r="B1540" s="89" t="s">
        <v>2730</v>
      </c>
      <c r="C1540" s="289">
        <v>285.83999999999997</v>
      </c>
      <c r="D1540" s="94" t="s">
        <v>14</v>
      </c>
      <c r="E1540" s="94">
        <v>22.38</v>
      </c>
      <c r="F1540" s="95"/>
      <c r="G1540" s="95"/>
      <c r="H1540" s="95"/>
      <c r="I1540" s="96">
        <v>1.5</v>
      </c>
      <c r="J1540" s="95">
        <v>41001400</v>
      </c>
      <c r="K1540" s="89" t="s">
        <v>2730</v>
      </c>
      <c r="L1540" s="95">
        <v>1191</v>
      </c>
      <c r="M1540" s="95">
        <v>0</v>
      </c>
      <c r="N1540" s="289">
        <v>285.83999999999997</v>
      </c>
      <c r="O1540" s="95">
        <v>333</v>
      </c>
      <c r="P1540" s="289">
        <v>79.92</v>
      </c>
      <c r="Q1540" s="95">
        <v>858</v>
      </c>
      <c r="R1540" s="289">
        <v>205.92</v>
      </c>
      <c r="S1540" s="96">
        <v>1.5</v>
      </c>
      <c r="T1540" s="95"/>
      <c r="U1540" s="181"/>
      <c r="V1540" s="201" t="s">
        <v>75</v>
      </c>
      <c r="W1540" s="130"/>
      <c r="X1540" s="93" t="s">
        <v>200</v>
      </c>
      <c r="Y1540" s="168" t="s">
        <v>6124</v>
      </c>
      <c r="Z1540" s="168" t="s">
        <v>6125</v>
      </c>
      <c r="AA1540" s="202" t="s">
        <v>6126</v>
      </c>
    </row>
    <row r="1541" spans="1:27" x14ac:dyDescent="0.3">
      <c r="A1541" s="91">
        <v>41001419</v>
      </c>
      <c r="B1541" s="93" t="s">
        <v>2731</v>
      </c>
      <c r="C1541" s="289">
        <v>285.83999999999997</v>
      </c>
      <c r="D1541" s="94" t="s">
        <v>14</v>
      </c>
      <c r="E1541" s="94">
        <v>22.38</v>
      </c>
      <c r="F1541" s="95"/>
      <c r="G1541" s="95"/>
      <c r="H1541" s="95"/>
      <c r="I1541" s="96">
        <v>1.5</v>
      </c>
      <c r="J1541" s="95">
        <v>41001419</v>
      </c>
      <c r="K1541" s="89" t="s">
        <v>2731</v>
      </c>
      <c r="L1541" s="95">
        <v>1191</v>
      </c>
      <c r="M1541" s="95">
        <v>0</v>
      </c>
      <c r="N1541" s="289">
        <v>285.83999999999997</v>
      </c>
      <c r="O1541" s="95">
        <v>333</v>
      </c>
      <c r="P1541" s="289">
        <v>79.92</v>
      </c>
      <c r="Q1541" s="95">
        <v>858</v>
      </c>
      <c r="R1541" s="289">
        <v>205.92</v>
      </c>
      <c r="S1541" s="96">
        <v>1.5</v>
      </c>
      <c r="T1541" s="95"/>
      <c r="U1541" s="181"/>
      <c r="V1541" s="201" t="s">
        <v>75</v>
      </c>
      <c r="W1541" s="130"/>
      <c r="X1541" s="93" t="s">
        <v>200</v>
      </c>
      <c r="Y1541" s="168" t="s">
        <v>6124</v>
      </c>
      <c r="Z1541" s="168" t="s">
        <v>6125</v>
      </c>
      <c r="AA1541" s="202" t="s">
        <v>6126</v>
      </c>
    </row>
    <row r="1542" spans="1:27" x14ac:dyDescent="0.3">
      <c r="A1542" s="91">
        <v>41001427</v>
      </c>
      <c r="B1542" s="93" t="s">
        <v>2732</v>
      </c>
      <c r="C1542" s="289">
        <v>285.83999999999997</v>
      </c>
      <c r="D1542" s="94" t="s">
        <v>14</v>
      </c>
      <c r="E1542" s="94">
        <v>22.38</v>
      </c>
      <c r="F1542" s="95"/>
      <c r="G1542" s="95"/>
      <c r="H1542" s="95"/>
      <c r="I1542" s="96">
        <v>1.5</v>
      </c>
      <c r="J1542" s="95">
        <v>41001427</v>
      </c>
      <c r="K1542" s="89" t="s">
        <v>2732</v>
      </c>
      <c r="L1542" s="95">
        <v>1191</v>
      </c>
      <c r="M1542" s="95">
        <v>0</v>
      </c>
      <c r="N1542" s="289">
        <v>285.83999999999997</v>
      </c>
      <c r="O1542" s="95">
        <v>333</v>
      </c>
      <c r="P1542" s="289">
        <v>79.92</v>
      </c>
      <c r="Q1542" s="95">
        <v>858</v>
      </c>
      <c r="R1542" s="289">
        <v>205.92</v>
      </c>
      <c r="S1542" s="96">
        <v>1.5</v>
      </c>
      <c r="T1542" s="95"/>
      <c r="U1542" s="181"/>
      <c r="V1542" s="201" t="s">
        <v>75</v>
      </c>
      <c r="W1542" s="130"/>
      <c r="X1542" s="93" t="s">
        <v>200</v>
      </c>
      <c r="Y1542" s="168" t="s">
        <v>6124</v>
      </c>
      <c r="Z1542" s="168" t="s">
        <v>6125</v>
      </c>
      <c r="AA1542" s="202" t="s">
        <v>6126</v>
      </c>
    </row>
    <row r="1543" spans="1:27" x14ac:dyDescent="0.3">
      <c r="A1543" s="278">
        <v>41001435</v>
      </c>
      <c r="B1543" s="279" t="s">
        <v>2733</v>
      </c>
      <c r="C1543" s="289">
        <v>285.83999999999997</v>
      </c>
      <c r="D1543" s="94" t="s">
        <v>14</v>
      </c>
      <c r="E1543" s="94">
        <v>22.38</v>
      </c>
      <c r="F1543" s="95"/>
      <c r="G1543" s="95"/>
      <c r="H1543" s="95"/>
      <c r="I1543" s="96">
        <v>1.5</v>
      </c>
      <c r="J1543" s="95">
        <v>41001435</v>
      </c>
      <c r="K1543" s="89" t="s">
        <v>2733</v>
      </c>
      <c r="L1543" s="95">
        <v>1191</v>
      </c>
      <c r="M1543" s="95">
        <v>0</v>
      </c>
      <c r="N1543" s="289">
        <v>285.83999999999997</v>
      </c>
      <c r="O1543" s="95">
        <v>333</v>
      </c>
      <c r="P1543" s="289">
        <v>79.92</v>
      </c>
      <c r="Q1543" s="95">
        <v>858</v>
      </c>
      <c r="R1543" s="289">
        <v>205.92</v>
      </c>
      <c r="S1543" s="96">
        <v>1.5</v>
      </c>
      <c r="T1543" s="95"/>
      <c r="U1543" s="181"/>
      <c r="V1543" s="201" t="s">
        <v>75</v>
      </c>
      <c r="W1543" s="130"/>
      <c r="X1543" s="93" t="s">
        <v>200</v>
      </c>
      <c r="Y1543" s="168" t="s">
        <v>6124</v>
      </c>
      <c r="Z1543" s="168" t="s">
        <v>6125</v>
      </c>
      <c r="AA1543" s="202" t="s">
        <v>6126</v>
      </c>
    </row>
    <row r="1544" spans="1:27" x14ac:dyDescent="0.3">
      <c r="A1544" s="95">
        <v>41001443</v>
      </c>
      <c r="B1544" s="89" t="s">
        <v>2734</v>
      </c>
      <c r="C1544" s="289">
        <v>285.83999999999997</v>
      </c>
      <c r="D1544" s="94" t="s">
        <v>14</v>
      </c>
      <c r="E1544" s="94">
        <v>22.38</v>
      </c>
      <c r="F1544" s="95"/>
      <c r="G1544" s="95"/>
      <c r="H1544" s="95"/>
      <c r="I1544" s="96">
        <v>1.5</v>
      </c>
      <c r="J1544" s="95">
        <v>41001443</v>
      </c>
      <c r="K1544" s="89" t="s">
        <v>2734</v>
      </c>
      <c r="L1544" s="95">
        <v>1191</v>
      </c>
      <c r="M1544" s="95">
        <v>0</v>
      </c>
      <c r="N1544" s="289">
        <v>285.83999999999997</v>
      </c>
      <c r="O1544" s="95">
        <v>333</v>
      </c>
      <c r="P1544" s="289">
        <v>79.92</v>
      </c>
      <c r="Q1544" s="95">
        <v>858</v>
      </c>
      <c r="R1544" s="289">
        <v>205.92</v>
      </c>
      <c r="S1544" s="96">
        <v>1.5</v>
      </c>
      <c r="T1544" s="95"/>
      <c r="U1544" s="181"/>
      <c r="V1544" s="201" t="s">
        <v>75</v>
      </c>
      <c r="W1544" s="130"/>
      <c r="X1544" s="93" t="s">
        <v>200</v>
      </c>
      <c r="Y1544" s="168" t="s">
        <v>6124</v>
      </c>
      <c r="Z1544" s="168" t="s">
        <v>6125</v>
      </c>
      <c r="AA1544" s="202" t="s">
        <v>6126</v>
      </c>
    </row>
    <row r="1545" spans="1:27" x14ac:dyDescent="0.3">
      <c r="A1545" s="91">
        <v>41001451</v>
      </c>
      <c r="B1545" s="93" t="s">
        <v>2735</v>
      </c>
      <c r="C1545" s="289">
        <v>285.83999999999997</v>
      </c>
      <c r="D1545" s="94" t="s">
        <v>14</v>
      </c>
      <c r="E1545" s="94">
        <v>22.38</v>
      </c>
      <c r="F1545" s="95"/>
      <c r="G1545" s="95"/>
      <c r="H1545" s="95"/>
      <c r="I1545" s="96">
        <v>1.5</v>
      </c>
      <c r="J1545" s="95">
        <v>41001451</v>
      </c>
      <c r="K1545" s="89" t="s">
        <v>2735</v>
      </c>
      <c r="L1545" s="95">
        <v>1191</v>
      </c>
      <c r="M1545" s="95">
        <v>0</v>
      </c>
      <c r="N1545" s="289">
        <v>285.83999999999997</v>
      </c>
      <c r="O1545" s="95">
        <v>333</v>
      </c>
      <c r="P1545" s="289">
        <v>79.92</v>
      </c>
      <c r="Q1545" s="95">
        <v>858</v>
      </c>
      <c r="R1545" s="289">
        <v>205.92</v>
      </c>
      <c r="S1545" s="96">
        <v>1.5</v>
      </c>
      <c r="T1545" s="95"/>
      <c r="U1545" s="181"/>
      <c r="V1545" s="201" t="s">
        <v>75</v>
      </c>
      <c r="W1545" s="130"/>
      <c r="X1545" s="93" t="s">
        <v>200</v>
      </c>
      <c r="Y1545" s="168" t="s">
        <v>6124</v>
      </c>
      <c r="Z1545" s="168" t="s">
        <v>6125</v>
      </c>
      <c r="AA1545" s="202" t="s">
        <v>6126</v>
      </c>
    </row>
    <row r="1546" spans="1:27" x14ac:dyDescent="0.3">
      <c r="A1546" s="91">
        <v>41001460</v>
      </c>
      <c r="B1546" s="93" t="s">
        <v>2736</v>
      </c>
      <c r="C1546" s="289">
        <v>285.83999999999997</v>
      </c>
      <c r="D1546" s="94" t="s">
        <v>14</v>
      </c>
      <c r="E1546" s="94">
        <v>22.38</v>
      </c>
      <c r="F1546" s="95"/>
      <c r="G1546" s="95"/>
      <c r="H1546" s="95"/>
      <c r="I1546" s="96">
        <v>1.5</v>
      </c>
      <c r="J1546" s="95">
        <v>41001460</v>
      </c>
      <c r="K1546" s="89" t="s">
        <v>2736</v>
      </c>
      <c r="L1546" s="95">
        <v>1191</v>
      </c>
      <c r="M1546" s="95">
        <v>0</v>
      </c>
      <c r="N1546" s="289">
        <v>285.83999999999997</v>
      </c>
      <c r="O1546" s="95">
        <v>333</v>
      </c>
      <c r="P1546" s="289">
        <v>79.92</v>
      </c>
      <c r="Q1546" s="95">
        <v>858</v>
      </c>
      <c r="R1546" s="289">
        <v>205.92</v>
      </c>
      <c r="S1546" s="96">
        <v>1.5</v>
      </c>
      <c r="T1546" s="95"/>
      <c r="U1546" s="181"/>
      <c r="V1546" s="201" t="s">
        <v>75</v>
      </c>
      <c r="W1546" s="130"/>
      <c r="X1546" s="93" t="s">
        <v>200</v>
      </c>
      <c r="Y1546" s="168" t="s">
        <v>6124</v>
      </c>
      <c r="Z1546" s="168" t="s">
        <v>6125</v>
      </c>
      <c r="AA1546" s="202" t="s">
        <v>6126</v>
      </c>
    </row>
    <row r="1547" spans="1:27" x14ac:dyDescent="0.3">
      <c r="A1547" s="278">
        <v>41001516</v>
      </c>
      <c r="B1547" s="279" t="s">
        <v>2737</v>
      </c>
      <c r="C1547" s="289">
        <v>285.83999999999997</v>
      </c>
      <c r="D1547" s="94" t="s">
        <v>14</v>
      </c>
      <c r="E1547" s="94">
        <v>22.38</v>
      </c>
      <c r="F1547" s="95"/>
      <c r="G1547" s="95"/>
      <c r="H1547" s="95"/>
      <c r="I1547" s="96">
        <v>1.5</v>
      </c>
      <c r="J1547" s="95">
        <v>41001516</v>
      </c>
      <c r="K1547" s="89" t="s">
        <v>2737</v>
      </c>
      <c r="L1547" s="95">
        <v>1191</v>
      </c>
      <c r="M1547" s="95">
        <v>0</v>
      </c>
      <c r="N1547" s="289">
        <v>285.83999999999997</v>
      </c>
      <c r="O1547" s="95">
        <v>333</v>
      </c>
      <c r="P1547" s="289">
        <v>79.92</v>
      </c>
      <c r="Q1547" s="95">
        <v>858</v>
      </c>
      <c r="R1547" s="289">
        <v>205.92</v>
      </c>
      <c r="S1547" s="96">
        <v>1.5</v>
      </c>
      <c r="T1547" s="95"/>
      <c r="U1547" s="181"/>
      <c r="V1547" s="201" t="s">
        <v>75</v>
      </c>
      <c r="W1547" s="130"/>
      <c r="X1547" s="93" t="s">
        <v>200</v>
      </c>
      <c r="Y1547" s="168" t="s">
        <v>6124</v>
      </c>
      <c r="Z1547" s="168" t="s">
        <v>6125</v>
      </c>
      <c r="AA1547" s="202" t="s">
        <v>6126</v>
      </c>
    </row>
    <row r="1548" spans="1:27" x14ac:dyDescent="0.3">
      <c r="A1548" s="95">
        <v>41001524</v>
      </c>
      <c r="B1548" s="89" t="s">
        <v>2738</v>
      </c>
      <c r="C1548" s="289">
        <v>285.83999999999997</v>
      </c>
      <c r="D1548" s="94" t="s">
        <v>14</v>
      </c>
      <c r="E1548" s="94">
        <v>22.38</v>
      </c>
      <c r="F1548" s="95"/>
      <c r="G1548" s="95"/>
      <c r="H1548" s="95"/>
      <c r="I1548" s="96">
        <v>1.5</v>
      </c>
      <c r="J1548" s="95">
        <v>41001524</v>
      </c>
      <c r="K1548" s="89" t="s">
        <v>2738</v>
      </c>
      <c r="L1548" s="95">
        <v>1191</v>
      </c>
      <c r="M1548" s="95">
        <v>0</v>
      </c>
      <c r="N1548" s="289">
        <v>285.83999999999997</v>
      </c>
      <c r="O1548" s="95">
        <v>333</v>
      </c>
      <c r="P1548" s="289">
        <v>79.92</v>
      </c>
      <c r="Q1548" s="95">
        <v>858</v>
      </c>
      <c r="R1548" s="289">
        <v>205.92</v>
      </c>
      <c r="S1548" s="96">
        <v>1.5</v>
      </c>
      <c r="T1548" s="95"/>
      <c r="U1548" s="181"/>
      <c r="V1548" s="201" t="s">
        <v>75</v>
      </c>
      <c r="W1548" s="130"/>
      <c r="X1548" s="93" t="s">
        <v>200</v>
      </c>
      <c r="Y1548" s="168" t="s">
        <v>6124</v>
      </c>
      <c r="Z1548" s="168" t="s">
        <v>6125</v>
      </c>
      <c r="AA1548" s="202" t="s">
        <v>6126</v>
      </c>
    </row>
    <row r="1549" spans="1:27" s="116" customFormat="1" x14ac:dyDescent="0.3">
      <c r="A1549" s="91">
        <v>41001532</v>
      </c>
      <c r="B1549" s="93" t="s">
        <v>3445</v>
      </c>
      <c r="C1549" s="288">
        <v>307.18</v>
      </c>
      <c r="D1549" s="90" t="s">
        <v>26</v>
      </c>
      <c r="E1549" s="90">
        <v>25.736999999999998</v>
      </c>
      <c r="F1549" s="91"/>
      <c r="G1549" s="91"/>
      <c r="H1549" s="91"/>
      <c r="I1549" s="92">
        <v>1.5</v>
      </c>
      <c r="J1549" s="91">
        <v>41001532</v>
      </c>
      <c r="K1549" s="93" t="s">
        <v>3445</v>
      </c>
      <c r="L1549" s="91">
        <v>1279</v>
      </c>
      <c r="M1549" s="91">
        <v>0</v>
      </c>
      <c r="N1549" s="288">
        <v>307.18</v>
      </c>
      <c r="O1549" s="91">
        <v>293</v>
      </c>
      <c r="P1549" s="288">
        <v>70.400000000000006</v>
      </c>
      <c r="Q1549" s="91">
        <v>986</v>
      </c>
      <c r="R1549" s="288">
        <v>236.78</v>
      </c>
      <c r="S1549" s="92">
        <v>1.5</v>
      </c>
      <c r="T1549" s="91"/>
      <c r="U1549" s="180"/>
      <c r="V1549" s="201" t="s">
        <v>75</v>
      </c>
      <c r="W1549" s="130"/>
      <c r="X1549" s="93" t="s">
        <v>3033</v>
      </c>
      <c r="Y1549" s="168" t="s">
        <v>6127</v>
      </c>
      <c r="Z1549" s="168" t="s">
        <v>6131</v>
      </c>
      <c r="AA1549" s="202" t="s">
        <v>6129</v>
      </c>
    </row>
    <row r="1550" spans="1:27" ht="24" x14ac:dyDescent="0.3">
      <c r="A1550" s="91">
        <v>41002016</v>
      </c>
      <c r="B1550" s="93" t="s">
        <v>2739</v>
      </c>
      <c r="C1550" s="289">
        <v>17.28</v>
      </c>
      <c r="D1550" s="94" t="s">
        <v>15</v>
      </c>
      <c r="E1550" s="94"/>
      <c r="F1550" s="95"/>
      <c r="G1550" s="95"/>
      <c r="H1550" s="95"/>
      <c r="I1550" s="96"/>
      <c r="J1550" s="95">
        <v>34010050</v>
      </c>
      <c r="K1550" s="89" t="s">
        <v>2740</v>
      </c>
      <c r="L1550" s="95">
        <v>72</v>
      </c>
      <c r="M1550" s="95">
        <v>0</v>
      </c>
      <c r="N1550" s="289">
        <v>17.28</v>
      </c>
      <c r="O1550" s="95">
        <v>72</v>
      </c>
      <c r="P1550" s="289">
        <v>17.28</v>
      </c>
      <c r="Q1550" s="95"/>
      <c r="R1550" s="289"/>
      <c r="S1550" s="96"/>
      <c r="T1550" s="95"/>
      <c r="U1550" s="181"/>
      <c r="V1550" s="201" t="s">
        <v>4787</v>
      </c>
      <c r="W1550" s="130">
        <v>6</v>
      </c>
      <c r="X1550" s="93"/>
      <c r="Y1550" s="168" t="s">
        <v>4789</v>
      </c>
      <c r="Z1550" s="168" t="s">
        <v>4854</v>
      </c>
      <c r="AA1550" s="202" t="s">
        <v>4789</v>
      </c>
    </row>
    <row r="1551" spans="1:27" s="116" customFormat="1" ht="36" x14ac:dyDescent="0.3">
      <c r="A1551" s="185">
        <v>41002059</v>
      </c>
      <c r="B1551" s="186" t="s">
        <v>2741</v>
      </c>
      <c r="C1551" s="288">
        <v>217.2</v>
      </c>
      <c r="D1551" s="90" t="s">
        <v>17</v>
      </c>
      <c r="E1551" s="90">
        <v>22.38</v>
      </c>
      <c r="F1551" s="91"/>
      <c r="G1551" s="91"/>
      <c r="H1551" s="91"/>
      <c r="I1551" s="92"/>
      <c r="J1551" s="91">
        <v>34010025</v>
      </c>
      <c r="K1551" s="93" t="s">
        <v>2715</v>
      </c>
      <c r="L1551" s="91">
        <v>905</v>
      </c>
      <c r="M1551" s="91">
        <v>0</v>
      </c>
      <c r="N1551" s="288">
        <v>217.2</v>
      </c>
      <c r="O1551" s="91">
        <v>160</v>
      </c>
      <c r="P1551" s="288">
        <v>38.4</v>
      </c>
      <c r="Q1551" s="91">
        <v>745</v>
      </c>
      <c r="R1551" s="288">
        <v>178.79999999999998</v>
      </c>
      <c r="S1551" s="92">
        <v>1.5680000000000001</v>
      </c>
      <c r="T1551" s="91"/>
      <c r="U1551" s="180"/>
      <c r="V1551" s="201" t="s">
        <v>75</v>
      </c>
      <c r="W1551" s="130"/>
      <c r="X1551" s="93" t="s">
        <v>200</v>
      </c>
      <c r="Y1551" s="168" t="s">
        <v>6124</v>
      </c>
      <c r="Z1551" s="168" t="s">
        <v>6125</v>
      </c>
      <c r="AA1551" s="202" t="s">
        <v>6126</v>
      </c>
    </row>
    <row r="1552" spans="1:27" x14ac:dyDescent="0.3">
      <c r="A1552" s="95">
        <v>41101014</v>
      </c>
      <c r="B1552" s="89" t="s">
        <v>2742</v>
      </c>
      <c r="C1552" s="289">
        <v>432</v>
      </c>
      <c r="D1552" s="94" t="s">
        <v>14</v>
      </c>
      <c r="E1552" s="94">
        <v>47.24</v>
      </c>
      <c r="F1552" s="95"/>
      <c r="G1552" s="95"/>
      <c r="H1552" s="95"/>
      <c r="I1552" s="96">
        <v>4</v>
      </c>
      <c r="J1552" s="95">
        <v>36010014</v>
      </c>
      <c r="K1552" s="89" t="s">
        <v>2743</v>
      </c>
      <c r="L1552" s="95">
        <v>1800</v>
      </c>
      <c r="M1552" s="95">
        <v>0</v>
      </c>
      <c r="N1552" s="289">
        <v>432</v>
      </c>
      <c r="O1552" s="95">
        <v>160</v>
      </c>
      <c r="P1552" s="289">
        <v>38.4</v>
      </c>
      <c r="Q1552" s="95">
        <v>1640</v>
      </c>
      <c r="R1552" s="289">
        <v>393.59999999999997</v>
      </c>
      <c r="S1552" s="96">
        <v>4.7039999999999997</v>
      </c>
      <c r="T1552" s="95"/>
      <c r="U1552" s="181"/>
      <c r="V1552" s="201" t="s">
        <v>75</v>
      </c>
      <c r="W1552" s="130"/>
      <c r="X1552" s="93" t="s">
        <v>200</v>
      </c>
      <c r="Y1552" s="168" t="s">
        <v>6124</v>
      </c>
      <c r="Z1552" s="168" t="s">
        <v>6125</v>
      </c>
      <c r="AA1552" s="202" t="s">
        <v>6126</v>
      </c>
    </row>
    <row r="1553" spans="1:27" x14ac:dyDescent="0.3">
      <c r="A1553" s="95">
        <v>41101022</v>
      </c>
      <c r="B1553" s="89" t="s">
        <v>2744</v>
      </c>
      <c r="C1553" s="289">
        <v>432</v>
      </c>
      <c r="D1553" s="94" t="s">
        <v>14</v>
      </c>
      <c r="E1553" s="94">
        <v>47.24</v>
      </c>
      <c r="F1553" s="95"/>
      <c r="G1553" s="95"/>
      <c r="H1553" s="95"/>
      <c r="I1553" s="96">
        <v>4</v>
      </c>
      <c r="J1553" s="95">
        <v>36010014</v>
      </c>
      <c r="K1553" s="89" t="s">
        <v>2743</v>
      </c>
      <c r="L1553" s="95">
        <v>1800</v>
      </c>
      <c r="M1553" s="95">
        <v>0</v>
      </c>
      <c r="N1553" s="289">
        <v>432</v>
      </c>
      <c r="O1553" s="95">
        <v>160</v>
      </c>
      <c r="P1553" s="289">
        <v>38.4</v>
      </c>
      <c r="Q1553" s="95">
        <v>1640</v>
      </c>
      <c r="R1553" s="289">
        <v>393.6</v>
      </c>
      <c r="S1553" s="96">
        <v>4.7039999999999997</v>
      </c>
      <c r="T1553" s="95"/>
      <c r="U1553" s="181"/>
      <c r="V1553" s="201" t="s">
        <v>75</v>
      </c>
      <c r="W1553" s="130"/>
      <c r="X1553" s="93" t="s">
        <v>200</v>
      </c>
      <c r="Y1553" s="168" t="s">
        <v>6124</v>
      </c>
      <c r="Z1553" s="168" t="s">
        <v>6125</v>
      </c>
      <c r="AA1553" s="202" t="s">
        <v>6126</v>
      </c>
    </row>
    <row r="1554" spans="1:27" x14ac:dyDescent="0.3">
      <c r="A1554" s="91">
        <v>41101030</v>
      </c>
      <c r="B1554" s="93" t="s">
        <v>2745</v>
      </c>
      <c r="C1554" s="289">
        <v>432</v>
      </c>
      <c r="D1554" s="94" t="s">
        <v>14</v>
      </c>
      <c r="E1554" s="94">
        <v>47.24</v>
      </c>
      <c r="F1554" s="95"/>
      <c r="G1554" s="95"/>
      <c r="H1554" s="95"/>
      <c r="I1554" s="96">
        <v>4</v>
      </c>
      <c r="J1554" s="95">
        <v>36010014</v>
      </c>
      <c r="K1554" s="89" t="s">
        <v>2743</v>
      </c>
      <c r="L1554" s="95">
        <v>1800</v>
      </c>
      <c r="M1554" s="95">
        <v>0</v>
      </c>
      <c r="N1554" s="289">
        <v>432</v>
      </c>
      <c r="O1554" s="95">
        <v>160</v>
      </c>
      <c r="P1554" s="289">
        <v>38.4</v>
      </c>
      <c r="Q1554" s="95">
        <v>1640</v>
      </c>
      <c r="R1554" s="289">
        <v>393.6</v>
      </c>
      <c r="S1554" s="96">
        <v>4.7039999999999997</v>
      </c>
      <c r="T1554" s="95"/>
      <c r="U1554" s="181"/>
      <c r="V1554" s="201" t="s">
        <v>75</v>
      </c>
      <c r="W1554" s="130"/>
      <c r="X1554" s="93" t="s">
        <v>200</v>
      </c>
      <c r="Y1554" s="168" t="s">
        <v>6124</v>
      </c>
      <c r="Z1554" s="168" t="s">
        <v>6125</v>
      </c>
      <c r="AA1554" s="202" t="s">
        <v>6126</v>
      </c>
    </row>
    <row r="1555" spans="1:27" x14ac:dyDescent="0.3">
      <c r="A1555" s="185">
        <v>41101057</v>
      </c>
      <c r="B1555" s="186" t="s">
        <v>2746</v>
      </c>
      <c r="C1555" s="289">
        <v>180.24</v>
      </c>
      <c r="D1555" s="94" t="s">
        <v>26</v>
      </c>
      <c r="E1555" s="94">
        <v>11.95</v>
      </c>
      <c r="F1555" s="95"/>
      <c r="G1555" s="95"/>
      <c r="H1555" s="95"/>
      <c r="I1555" s="96">
        <v>1</v>
      </c>
      <c r="J1555" s="95">
        <v>41101057</v>
      </c>
      <c r="K1555" s="89" t="s">
        <v>2746</v>
      </c>
      <c r="L1555" s="95">
        <v>751.00000000000011</v>
      </c>
      <c r="M1555" s="95">
        <v>0</v>
      </c>
      <c r="N1555" s="289">
        <v>180.24</v>
      </c>
      <c r="O1555" s="95">
        <v>293</v>
      </c>
      <c r="P1555" s="289">
        <v>70.319999999999993</v>
      </c>
      <c r="Q1555" s="95">
        <v>458</v>
      </c>
      <c r="R1555" s="289">
        <v>109.92</v>
      </c>
      <c r="S1555" s="96">
        <v>1</v>
      </c>
      <c r="T1555" s="95"/>
      <c r="U1555" s="181"/>
      <c r="V1555" s="201" t="s">
        <v>75</v>
      </c>
      <c r="W1555" s="130"/>
      <c r="X1555" s="93" t="s">
        <v>200</v>
      </c>
      <c r="Y1555" s="168" t="s">
        <v>6124</v>
      </c>
      <c r="Z1555" s="168" t="s">
        <v>6125</v>
      </c>
      <c r="AA1555" s="202" t="s">
        <v>6126</v>
      </c>
    </row>
    <row r="1556" spans="1:27" x14ac:dyDescent="0.3">
      <c r="A1556" s="95">
        <v>41101065</v>
      </c>
      <c r="B1556" s="89" t="s">
        <v>2747</v>
      </c>
      <c r="C1556" s="289">
        <v>180.24</v>
      </c>
      <c r="D1556" s="94" t="s">
        <v>26</v>
      </c>
      <c r="E1556" s="94">
        <v>11.95</v>
      </c>
      <c r="F1556" s="95"/>
      <c r="G1556" s="95"/>
      <c r="H1556" s="95"/>
      <c r="I1556" s="96">
        <v>1</v>
      </c>
      <c r="J1556" s="95">
        <v>41101065</v>
      </c>
      <c r="K1556" s="89" t="s">
        <v>2747</v>
      </c>
      <c r="L1556" s="95">
        <f>N1556/0.24</f>
        <v>751.00000000000011</v>
      </c>
      <c r="M1556" s="95">
        <v>0</v>
      </c>
      <c r="N1556" s="289">
        <v>180.24</v>
      </c>
      <c r="O1556" s="95">
        <v>293</v>
      </c>
      <c r="P1556" s="289">
        <v>70.319999999999993</v>
      </c>
      <c r="Q1556" s="95">
        <v>458</v>
      </c>
      <c r="R1556" s="289">
        <v>109.92</v>
      </c>
      <c r="S1556" s="96">
        <v>1</v>
      </c>
      <c r="T1556" s="95"/>
      <c r="U1556" s="181"/>
      <c r="V1556" s="201" t="s">
        <v>75</v>
      </c>
      <c r="W1556" s="130"/>
      <c r="X1556" s="93" t="s">
        <v>200</v>
      </c>
      <c r="Y1556" s="168" t="s">
        <v>6124</v>
      </c>
      <c r="Z1556" s="168" t="s">
        <v>6125</v>
      </c>
      <c r="AA1556" s="202" t="s">
        <v>6126</v>
      </c>
    </row>
    <row r="1557" spans="1:27" x14ac:dyDescent="0.3">
      <c r="A1557" s="95">
        <v>41101073</v>
      </c>
      <c r="B1557" s="89" t="s">
        <v>2748</v>
      </c>
      <c r="C1557" s="289">
        <v>432</v>
      </c>
      <c r="D1557" s="94" t="s">
        <v>14</v>
      </c>
      <c r="E1557" s="94">
        <v>47.24</v>
      </c>
      <c r="F1557" s="95"/>
      <c r="G1557" s="95"/>
      <c r="H1557" s="95"/>
      <c r="I1557" s="96">
        <v>4</v>
      </c>
      <c r="J1557" s="95">
        <v>36010014</v>
      </c>
      <c r="K1557" s="89" t="s">
        <v>2743</v>
      </c>
      <c r="L1557" s="95">
        <v>1800</v>
      </c>
      <c r="M1557" s="95">
        <v>0</v>
      </c>
      <c r="N1557" s="289">
        <v>432</v>
      </c>
      <c r="O1557" s="95">
        <v>160</v>
      </c>
      <c r="P1557" s="289">
        <v>38.4</v>
      </c>
      <c r="Q1557" s="95">
        <v>1640</v>
      </c>
      <c r="R1557" s="289">
        <v>393.6</v>
      </c>
      <c r="S1557" s="96">
        <v>4.7039999999999997</v>
      </c>
      <c r="T1557" s="95"/>
      <c r="U1557" s="181"/>
      <c r="V1557" s="201" t="s">
        <v>75</v>
      </c>
      <c r="W1557" s="130"/>
      <c r="X1557" s="93" t="s">
        <v>200</v>
      </c>
      <c r="Y1557" s="168" t="s">
        <v>6124</v>
      </c>
      <c r="Z1557" s="168" t="s">
        <v>6125</v>
      </c>
      <c r="AA1557" s="202" t="s">
        <v>6126</v>
      </c>
    </row>
    <row r="1558" spans="1:27" x14ac:dyDescent="0.3">
      <c r="A1558" s="91">
        <v>41101081</v>
      </c>
      <c r="B1558" s="93" t="s">
        <v>2749</v>
      </c>
      <c r="C1558" s="289">
        <v>432</v>
      </c>
      <c r="D1558" s="94" t="s">
        <v>14</v>
      </c>
      <c r="E1558" s="94">
        <v>47.24</v>
      </c>
      <c r="F1558" s="95"/>
      <c r="G1558" s="95"/>
      <c r="H1558" s="95"/>
      <c r="I1558" s="96">
        <v>4</v>
      </c>
      <c r="J1558" s="95">
        <v>36010014</v>
      </c>
      <c r="K1558" s="89" t="s">
        <v>2743</v>
      </c>
      <c r="L1558" s="95">
        <v>1800</v>
      </c>
      <c r="M1558" s="95">
        <v>0</v>
      </c>
      <c r="N1558" s="289">
        <v>432</v>
      </c>
      <c r="O1558" s="95">
        <v>160</v>
      </c>
      <c r="P1558" s="289">
        <v>38.4</v>
      </c>
      <c r="Q1558" s="95">
        <v>1640</v>
      </c>
      <c r="R1558" s="289">
        <v>393.6</v>
      </c>
      <c r="S1558" s="96">
        <v>4.7039999999999997</v>
      </c>
      <c r="T1558" s="95"/>
      <c r="U1558" s="181"/>
      <c r="V1558" s="201" t="s">
        <v>75</v>
      </c>
      <c r="W1558" s="130"/>
      <c r="X1558" s="93" t="s">
        <v>200</v>
      </c>
      <c r="Y1558" s="168" t="s">
        <v>6124</v>
      </c>
      <c r="Z1558" s="168" t="s">
        <v>6125</v>
      </c>
      <c r="AA1558" s="202" t="s">
        <v>6126</v>
      </c>
    </row>
    <row r="1559" spans="1:27" x14ac:dyDescent="0.3">
      <c r="A1559" s="185">
        <v>41101090</v>
      </c>
      <c r="B1559" s="186" t="s">
        <v>2750</v>
      </c>
      <c r="C1559" s="289">
        <v>432</v>
      </c>
      <c r="D1559" s="94" t="s">
        <v>14</v>
      </c>
      <c r="E1559" s="94">
        <v>47.24</v>
      </c>
      <c r="F1559" s="95"/>
      <c r="G1559" s="95"/>
      <c r="H1559" s="95"/>
      <c r="I1559" s="96">
        <v>4</v>
      </c>
      <c r="J1559" s="95">
        <v>36010014</v>
      </c>
      <c r="K1559" s="89" t="s">
        <v>2743</v>
      </c>
      <c r="L1559" s="95">
        <v>1800</v>
      </c>
      <c r="M1559" s="95">
        <v>0</v>
      </c>
      <c r="N1559" s="289">
        <v>432</v>
      </c>
      <c r="O1559" s="95">
        <v>160</v>
      </c>
      <c r="P1559" s="289">
        <v>38.4</v>
      </c>
      <c r="Q1559" s="95">
        <v>1640</v>
      </c>
      <c r="R1559" s="289">
        <v>393.6</v>
      </c>
      <c r="S1559" s="96">
        <v>4.7039999999999997</v>
      </c>
      <c r="T1559" s="95"/>
      <c r="U1559" s="181"/>
      <c r="V1559" s="201" t="s">
        <v>75</v>
      </c>
      <c r="W1559" s="130"/>
      <c r="X1559" s="93" t="s">
        <v>200</v>
      </c>
      <c r="Y1559" s="168" t="s">
        <v>6124</v>
      </c>
      <c r="Z1559" s="168" t="s">
        <v>6125</v>
      </c>
      <c r="AA1559" s="202" t="s">
        <v>6126</v>
      </c>
    </row>
    <row r="1560" spans="1:27" x14ac:dyDescent="0.3">
      <c r="A1560" s="95">
        <v>41101103</v>
      </c>
      <c r="B1560" s="89" t="s">
        <v>2751</v>
      </c>
      <c r="C1560" s="289">
        <v>432</v>
      </c>
      <c r="D1560" s="94" t="s">
        <v>26</v>
      </c>
      <c r="E1560" s="94">
        <v>47.24</v>
      </c>
      <c r="F1560" s="95"/>
      <c r="G1560" s="95"/>
      <c r="H1560" s="95"/>
      <c r="I1560" s="96">
        <v>4</v>
      </c>
      <c r="J1560" s="95">
        <v>36010111</v>
      </c>
      <c r="K1560" s="89" t="s">
        <v>2752</v>
      </c>
      <c r="L1560" s="95">
        <v>1800</v>
      </c>
      <c r="M1560" s="95">
        <v>0</v>
      </c>
      <c r="N1560" s="289">
        <v>432</v>
      </c>
      <c r="O1560" s="95">
        <v>160</v>
      </c>
      <c r="P1560" s="289">
        <v>38.4</v>
      </c>
      <c r="Q1560" s="95">
        <v>1640</v>
      </c>
      <c r="R1560" s="289">
        <v>393.59999999999997</v>
      </c>
      <c r="S1560" s="96">
        <v>4.7039999999999997</v>
      </c>
      <c r="T1560" s="95"/>
      <c r="U1560" s="181"/>
      <c r="V1560" s="201" t="s">
        <v>75</v>
      </c>
      <c r="W1560" s="130"/>
      <c r="X1560" s="93" t="s">
        <v>200</v>
      </c>
      <c r="Y1560" s="168" t="s">
        <v>6124</v>
      </c>
      <c r="Z1560" s="168" t="s">
        <v>6125</v>
      </c>
      <c r="AA1560" s="202" t="s">
        <v>6126</v>
      </c>
    </row>
    <row r="1561" spans="1:27" ht="24" x14ac:dyDescent="0.3">
      <c r="A1561" s="95">
        <v>41101111</v>
      </c>
      <c r="B1561" s="89" t="s">
        <v>2753</v>
      </c>
      <c r="C1561" s="289">
        <v>432</v>
      </c>
      <c r="D1561" s="94" t="s">
        <v>14</v>
      </c>
      <c r="E1561" s="94">
        <v>47.24</v>
      </c>
      <c r="F1561" s="95"/>
      <c r="G1561" s="95"/>
      <c r="H1561" s="95"/>
      <c r="I1561" s="96">
        <v>4</v>
      </c>
      <c r="J1561" s="95">
        <v>36010057</v>
      </c>
      <c r="K1561" s="89" t="s">
        <v>2754</v>
      </c>
      <c r="L1561" s="95">
        <v>1800</v>
      </c>
      <c r="M1561" s="95">
        <v>0</v>
      </c>
      <c r="N1561" s="289">
        <v>432</v>
      </c>
      <c r="O1561" s="95">
        <v>160</v>
      </c>
      <c r="P1561" s="289">
        <v>38.4</v>
      </c>
      <c r="Q1561" s="95">
        <v>1640</v>
      </c>
      <c r="R1561" s="289">
        <v>393.59999999999997</v>
      </c>
      <c r="S1561" s="96">
        <v>4.7039999999999997</v>
      </c>
      <c r="T1561" s="95"/>
      <c r="U1561" s="181"/>
      <c r="V1561" s="201" t="s">
        <v>75</v>
      </c>
      <c r="W1561" s="130"/>
      <c r="X1561" s="93" t="s">
        <v>200</v>
      </c>
      <c r="Y1561" s="168" t="s">
        <v>6124</v>
      </c>
      <c r="Z1561" s="168" t="s">
        <v>6125</v>
      </c>
      <c r="AA1561" s="202" t="s">
        <v>6126</v>
      </c>
    </row>
    <row r="1562" spans="1:27" x14ac:dyDescent="0.3">
      <c r="A1562" s="91">
        <v>41101120</v>
      </c>
      <c r="B1562" s="93" t="s">
        <v>2755</v>
      </c>
      <c r="C1562" s="289">
        <v>446.4</v>
      </c>
      <c r="D1562" s="94" t="s">
        <v>14</v>
      </c>
      <c r="E1562" s="94">
        <v>50.78</v>
      </c>
      <c r="F1562" s="95"/>
      <c r="G1562" s="95"/>
      <c r="H1562" s="95"/>
      <c r="I1562" s="96">
        <v>4</v>
      </c>
      <c r="J1562" s="95">
        <v>36010073</v>
      </c>
      <c r="K1562" s="89" t="s">
        <v>2756</v>
      </c>
      <c r="L1562" s="95">
        <v>1860</v>
      </c>
      <c r="M1562" s="95">
        <v>0</v>
      </c>
      <c r="N1562" s="289">
        <v>446.4</v>
      </c>
      <c r="O1562" s="95">
        <v>160</v>
      </c>
      <c r="P1562" s="289">
        <v>38.4</v>
      </c>
      <c r="Q1562" s="95">
        <v>1700</v>
      </c>
      <c r="R1562" s="289">
        <v>408</v>
      </c>
      <c r="S1562" s="96">
        <v>4.7039999999999997</v>
      </c>
      <c r="T1562" s="95"/>
      <c r="U1562" s="181"/>
      <c r="V1562" s="201" t="s">
        <v>75</v>
      </c>
      <c r="W1562" s="130"/>
      <c r="X1562" s="93" t="s">
        <v>200</v>
      </c>
      <c r="Y1562" s="168" t="s">
        <v>6124</v>
      </c>
      <c r="Z1562" s="168" t="s">
        <v>6125</v>
      </c>
      <c r="AA1562" s="202" t="s">
        <v>6126</v>
      </c>
    </row>
    <row r="1563" spans="1:27" x14ac:dyDescent="0.3">
      <c r="A1563" s="185">
        <v>41101138</v>
      </c>
      <c r="B1563" s="186" t="s">
        <v>2757</v>
      </c>
      <c r="C1563" s="289">
        <v>528</v>
      </c>
      <c r="D1563" s="94" t="s">
        <v>14</v>
      </c>
      <c r="E1563" s="94">
        <v>50.78</v>
      </c>
      <c r="F1563" s="95"/>
      <c r="G1563" s="95"/>
      <c r="H1563" s="95"/>
      <c r="I1563" s="96">
        <v>4</v>
      </c>
      <c r="J1563" s="95">
        <v>36010081</v>
      </c>
      <c r="K1563" s="89" t="s">
        <v>2758</v>
      </c>
      <c r="L1563" s="95">
        <v>2200</v>
      </c>
      <c r="M1563" s="95">
        <v>0</v>
      </c>
      <c r="N1563" s="289">
        <v>528</v>
      </c>
      <c r="O1563" s="95">
        <v>200</v>
      </c>
      <c r="P1563" s="289">
        <v>48</v>
      </c>
      <c r="Q1563" s="95">
        <v>2000</v>
      </c>
      <c r="R1563" s="289">
        <v>480</v>
      </c>
      <c r="S1563" s="96">
        <v>4.7039999999999997</v>
      </c>
      <c r="T1563" s="95"/>
      <c r="U1563" s="181"/>
      <c r="V1563" s="201" t="s">
        <v>75</v>
      </c>
      <c r="W1563" s="130"/>
      <c r="X1563" s="93" t="s">
        <v>200</v>
      </c>
      <c r="Y1563" s="168" t="s">
        <v>6124</v>
      </c>
      <c r="Z1563" s="168" t="s">
        <v>6125</v>
      </c>
      <c r="AA1563" s="202" t="s">
        <v>6126</v>
      </c>
    </row>
    <row r="1564" spans="1:27" ht="24" x14ac:dyDescent="0.3">
      <c r="A1564" s="95">
        <v>41101146</v>
      </c>
      <c r="B1564" s="89" t="s">
        <v>2759</v>
      </c>
      <c r="C1564" s="289">
        <v>574.79999999999995</v>
      </c>
      <c r="D1564" s="94" t="s">
        <v>14</v>
      </c>
      <c r="E1564" s="94">
        <v>53.78</v>
      </c>
      <c r="F1564" s="95"/>
      <c r="G1564" s="95"/>
      <c r="H1564" s="95"/>
      <c r="I1564" s="96">
        <v>5</v>
      </c>
      <c r="J1564" s="95">
        <v>41101146</v>
      </c>
      <c r="K1564" s="89" t="s">
        <v>2759</v>
      </c>
      <c r="L1564" s="95">
        <v>2395</v>
      </c>
      <c r="M1564" s="95">
        <v>0</v>
      </c>
      <c r="N1564" s="289">
        <v>574.79999999999995</v>
      </c>
      <c r="O1564" s="95">
        <v>333</v>
      </c>
      <c r="P1564" s="289">
        <v>79.92</v>
      </c>
      <c r="Q1564" s="95">
        <v>2062</v>
      </c>
      <c r="R1564" s="289">
        <v>494.88</v>
      </c>
      <c r="S1564" s="96">
        <v>5</v>
      </c>
      <c r="T1564" s="95"/>
      <c r="U1564" s="181"/>
      <c r="V1564" s="201" t="s">
        <v>75</v>
      </c>
      <c r="W1564" s="130"/>
      <c r="X1564" s="93" t="s">
        <v>200</v>
      </c>
      <c r="Y1564" s="168" t="s">
        <v>6124</v>
      </c>
      <c r="Z1564" s="168" t="s">
        <v>6125</v>
      </c>
      <c r="AA1564" s="202" t="s">
        <v>6126</v>
      </c>
    </row>
    <row r="1565" spans="1:27" ht="24" x14ac:dyDescent="0.3">
      <c r="A1565" s="95">
        <v>41101154</v>
      </c>
      <c r="B1565" s="89" t="s">
        <v>2760</v>
      </c>
      <c r="C1565" s="289">
        <v>528</v>
      </c>
      <c r="D1565" s="94" t="s">
        <v>14</v>
      </c>
      <c r="E1565" s="94">
        <v>59.62</v>
      </c>
      <c r="F1565" s="95"/>
      <c r="G1565" s="95"/>
      <c r="H1565" s="95"/>
      <c r="I1565" s="96">
        <v>5</v>
      </c>
      <c r="J1565" s="95">
        <v>36010081</v>
      </c>
      <c r="K1565" s="89" t="s">
        <v>2761</v>
      </c>
      <c r="L1565" s="95">
        <v>2200</v>
      </c>
      <c r="M1565" s="95">
        <v>0</v>
      </c>
      <c r="N1565" s="289">
        <v>528</v>
      </c>
      <c r="O1565" s="95">
        <v>200</v>
      </c>
      <c r="P1565" s="289">
        <v>48</v>
      </c>
      <c r="Q1565" s="95">
        <v>2000</v>
      </c>
      <c r="R1565" s="289">
        <v>480</v>
      </c>
      <c r="S1565" s="96">
        <v>4.7039999999999997</v>
      </c>
      <c r="T1565" s="95"/>
      <c r="U1565" s="181"/>
      <c r="V1565" s="201" t="s">
        <v>75</v>
      </c>
      <c r="W1565" s="130"/>
      <c r="X1565" s="93" t="s">
        <v>200</v>
      </c>
      <c r="Y1565" s="168" t="s">
        <v>6124</v>
      </c>
      <c r="Z1565" s="168" t="s">
        <v>6125</v>
      </c>
      <c r="AA1565" s="202" t="s">
        <v>6126</v>
      </c>
    </row>
    <row r="1566" spans="1:27" ht="24" x14ac:dyDescent="0.3">
      <c r="A1566" s="91">
        <v>41101170</v>
      </c>
      <c r="B1566" s="93" t="s">
        <v>2762</v>
      </c>
      <c r="C1566" s="289">
        <v>446.4</v>
      </c>
      <c r="D1566" s="94" t="s">
        <v>14</v>
      </c>
      <c r="E1566" s="94">
        <v>50.78</v>
      </c>
      <c r="F1566" s="95"/>
      <c r="G1566" s="95"/>
      <c r="H1566" s="95"/>
      <c r="I1566" s="96">
        <v>4</v>
      </c>
      <c r="J1566" s="95">
        <v>36010090</v>
      </c>
      <c r="K1566" s="89" t="s">
        <v>2763</v>
      </c>
      <c r="L1566" s="95">
        <v>1860</v>
      </c>
      <c r="M1566" s="95">
        <v>0</v>
      </c>
      <c r="N1566" s="289">
        <v>446.4</v>
      </c>
      <c r="O1566" s="95">
        <v>160</v>
      </c>
      <c r="P1566" s="289">
        <v>38.4</v>
      </c>
      <c r="Q1566" s="95">
        <v>1700</v>
      </c>
      <c r="R1566" s="289">
        <v>408</v>
      </c>
      <c r="S1566" s="96">
        <v>4.7039999999999997</v>
      </c>
      <c r="T1566" s="95"/>
      <c r="U1566" s="181"/>
      <c r="V1566" s="201" t="s">
        <v>75</v>
      </c>
      <c r="W1566" s="130"/>
      <c r="X1566" s="93" t="s">
        <v>200</v>
      </c>
      <c r="Y1566" s="168" t="s">
        <v>6124</v>
      </c>
      <c r="Z1566" s="168" t="s">
        <v>6125</v>
      </c>
      <c r="AA1566" s="202" t="s">
        <v>6126</v>
      </c>
    </row>
    <row r="1567" spans="1:27" x14ac:dyDescent="0.3">
      <c r="A1567" s="185">
        <v>41101189</v>
      </c>
      <c r="B1567" s="186" t="s">
        <v>2764</v>
      </c>
      <c r="C1567" s="289">
        <v>446.4</v>
      </c>
      <c r="D1567" s="94" t="s">
        <v>14</v>
      </c>
      <c r="E1567" s="94">
        <v>47.24</v>
      </c>
      <c r="F1567" s="95"/>
      <c r="G1567" s="95"/>
      <c r="H1567" s="95"/>
      <c r="I1567" s="96">
        <v>4</v>
      </c>
      <c r="J1567" s="95">
        <v>36010103</v>
      </c>
      <c r="K1567" s="89" t="s">
        <v>2765</v>
      </c>
      <c r="L1567" s="95">
        <v>1860</v>
      </c>
      <c r="M1567" s="95">
        <v>0</v>
      </c>
      <c r="N1567" s="289">
        <v>446.4</v>
      </c>
      <c r="O1567" s="95">
        <v>160</v>
      </c>
      <c r="P1567" s="289">
        <v>38.4</v>
      </c>
      <c r="Q1567" s="95">
        <v>1700</v>
      </c>
      <c r="R1567" s="289">
        <v>408</v>
      </c>
      <c r="S1567" s="96">
        <v>4.7039999999999997</v>
      </c>
      <c r="T1567" s="95"/>
      <c r="U1567" s="181"/>
      <c r="V1567" s="201" t="s">
        <v>75</v>
      </c>
      <c r="W1567" s="130"/>
      <c r="X1567" s="93" t="s">
        <v>200</v>
      </c>
      <c r="Y1567" s="168" t="s">
        <v>6124</v>
      </c>
      <c r="Z1567" s="168" t="s">
        <v>6125</v>
      </c>
      <c r="AA1567" s="202" t="s">
        <v>6126</v>
      </c>
    </row>
    <row r="1568" spans="1:27" x14ac:dyDescent="0.3">
      <c r="A1568" s="95">
        <v>41101197</v>
      </c>
      <c r="B1568" s="89" t="s">
        <v>2766</v>
      </c>
      <c r="C1568" s="289">
        <v>547.20000000000005</v>
      </c>
      <c r="D1568" s="94" t="s">
        <v>14</v>
      </c>
      <c r="E1568" s="94">
        <v>50.78</v>
      </c>
      <c r="F1568" s="95"/>
      <c r="G1568" s="95"/>
      <c r="H1568" s="95"/>
      <c r="I1568" s="96">
        <v>4</v>
      </c>
      <c r="J1568" s="95">
        <v>41101197</v>
      </c>
      <c r="K1568" s="89" t="s">
        <v>2766</v>
      </c>
      <c r="L1568" s="95">
        <v>2280</v>
      </c>
      <c r="M1568" s="95">
        <v>0</v>
      </c>
      <c r="N1568" s="289">
        <v>547.20000000000005</v>
      </c>
      <c r="O1568" s="95">
        <v>333</v>
      </c>
      <c r="P1568" s="289">
        <v>79.92</v>
      </c>
      <c r="Q1568" s="95">
        <v>1947</v>
      </c>
      <c r="R1568" s="289">
        <v>467.28</v>
      </c>
      <c r="S1568" s="96">
        <v>4</v>
      </c>
      <c r="T1568" s="95"/>
      <c r="U1568" s="181"/>
      <c r="V1568" s="201" t="s">
        <v>75</v>
      </c>
      <c r="W1568" s="130"/>
      <c r="X1568" s="93" t="s">
        <v>200</v>
      </c>
      <c r="Y1568" s="168" t="s">
        <v>6124</v>
      </c>
      <c r="Z1568" s="168" t="s">
        <v>6125</v>
      </c>
      <c r="AA1568" s="202" t="s">
        <v>6126</v>
      </c>
    </row>
    <row r="1569" spans="1:32" x14ac:dyDescent="0.3">
      <c r="A1569" s="95">
        <v>41101200</v>
      </c>
      <c r="B1569" s="89" t="s">
        <v>2767</v>
      </c>
      <c r="C1569" s="289">
        <v>446.4</v>
      </c>
      <c r="D1569" s="94" t="s">
        <v>26</v>
      </c>
      <c r="E1569" s="94">
        <v>47.24</v>
      </c>
      <c r="F1569" s="95"/>
      <c r="G1569" s="95"/>
      <c r="H1569" s="95"/>
      <c r="I1569" s="96">
        <v>4</v>
      </c>
      <c r="J1569" s="95">
        <v>36010103</v>
      </c>
      <c r="K1569" s="89" t="s">
        <v>2768</v>
      </c>
      <c r="L1569" s="95">
        <v>1860</v>
      </c>
      <c r="M1569" s="95">
        <v>0</v>
      </c>
      <c r="N1569" s="289">
        <v>446.4</v>
      </c>
      <c r="O1569" s="95">
        <v>160</v>
      </c>
      <c r="P1569" s="289">
        <v>38.4</v>
      </c>
      <c r="Q1569" s="95">
        <v>1700</v>
      </c>
      <c r="R1569" s="289">
        <v>408</v>
      </c>
      <c r="S1569" s="96">
        <v>4.7039999999999997</v>
      </c>
      <c r="T1569" s="95"/>
      <c r="U1569" s="181"/>
      <c r="V1569" s="201" t="s">
        <v>75</v>
      </c>
      <c r="W1569" s="130"/>
      <c r="X1569" s="93" t="s">
        <v>200</v>
      </c>
      <c r="Y1569" s="168" t="s">
        <v>6124</v>
      </c>
      <c r="Z1569" s="168" t="s">
        <v>6125</v>
      </c>
      <c r="AA1569" s="202" t="s">
        <v>6126</v>
      </c>
    </row>
    <row r="1570" spans="1:32" x14ac:dyDescent="0.3">
      <c r="A1570" s="91">
        <v>41101219</v>
      </c>
      <c r="B1570" s="93" t="s">
        <v>2769</v>
      </c>
      <c r="C1570" s="289">
        <v>446.4</v>
      </c>
      <c r="D1570" s="94" t="s">
        <v>26</v>
      </c>
      <c r="E1570" s="94">
        <v>47.24</v>
      </c>
      <c r="F1570" s="95"/>
      <c r="G1570" s="95"/>
      <c r="H1570" s="95"/>
      <c r="I1570" s="96">
        <v>4</v>
      </c>
      <c r="J1570" s="95">
        <v>36010103</v>
      </c>
      <c r="K1570" s="89" t="s">
        <v>2770</v>
      </c>
      <c r="L1570" s="95">
        <v>1860</v>
      </c>
      <c r="M1570" s="95">
        <v>0</v>
      </c>
      <c r="N1570" s="289">
        <v>446.4</v>
      </c>
      <c r="O1570" s="95">
        <v>160</v>
      </c>
      <c r="P1570" s="289">
        <v>38.4</v>
      </c>
      <c r="Q1570" s="95">
        <v>1700</v>
      </c>
      <c r="R1570" s="289">
        <v>408</v>
      </c>
      <c r="S1570" s="96">
        <v>4.7039999999999997</v>
      </c>
      <c r="T1570" s="95"/>
      <c r="U1570" s="181"/>
      <c r="V1570" s="201" t="s">
        <v>75</v>
      </c>
      <c r="W1570" s="130"/>
      <c r="X1570" s="93" t="s">
        <v>200</v>
      </c>
      <c r="Y1570" s="168" t="s">
        <v>6124</v>
      </c>
      <c r="Z1570" s="168" t="s">
        <v>6125</v>
      </c>
      <c r="AA1570" s="202" t="s">
        <v>6126</v>
      </c>
    </row>
    <row r="1571" spans="1:32" x14ac:dyDescent="0.3">
      <c r="A1571" s="185">
        <v>41101227</v>
      </c>
      <c r="B1571" s="186" t="s">
        <v>2771</v>
      </c>
      <c r="C1571" s="289">
        <v>439.2</v>
      </c>
      <c r="D1571" s="94" t="s">
        <v>14</v>
      </c>
      <c r="E1571" s="94">
        <v>47.24</v>
      </c>
      <c r="F1571" s="95"/>
      <c r="G1571" s="95"/>
      <c r="H1571" s="95"/>
      <c r="I1571" s="96">
        <v>4</v>
      </c>
      <c r="J1571" s="95">
        <v>36010049</v>
      </c>
      <c r="K1571" s="89" t="s">
        <v>2772</v>
      </c>
      <c r="L1571" s="95">
        <v>1830</v>
      </c>
      <c r="M1571" s="95">
        <v>0</v>
      </c>
      <c r="N1571" s="289">
        <v>439.2</v>
      </c>
      <c r="O1571" s="95">
        <v>160</v>
      </c>
      <c r="P1571" s="289">
        <v>38.4</v>
      </c>
      <c r="Q1571" s="95">
        <v>1670</v>
      </c>
      <c r="R1571" s="289">
        <v>400.8</v>
      </c>
      <c r="S1571" s="96">
        <v>4.7039999999999997</v>
      </c>
      <c r="T1571" s="95"/>
      <c r="U1571" s="181"/>
      <c r="V1571" s="201" t="s">
        <v>75</v>
      </c>
      <c r="W1571" s="130"/>
      <c r="X1571" s="93" t="s">
        <v>200</v>
      </c>
      <c r="Y1571" s="168" t="s">
        <v>6124</v>
      </c>
      <c r="Z1571" s="168" t="s">
        <v>6125</v>
      </c>
      <c r="AA1571" s="202" t="s">
        <v>6126</v>
      </c>
    </row>
    <row r="1572" spans="1:32" x14ac:dyDescent="0.3">
      <c r="A1572" s="95">
        <v>41101235</v>
      </c>
      <c r="B1572" s="89" t="s">
        <v>2773</v>
      </c>
      <c r="C1572" s="289">
        <v>165.6</v>
      </c>
      <c r="D1572" s="94" t="s">
        <v>21</v>
      </c>
      <c r="E1572" s="94">
        <v>11.95</v>
      </c>
      <c r="F1572" s="95"/>
      <c r="G1572" s="95"/>
      <c r="H1572" s="95"/>
      <c r="I1572" s="96">
        <v>0.5</v>
      </c>
      <c r="J1572" s="95">
        <v>31070035</v>
      </c>
      <c r="K1572" s="89" t="s">
        <v>2774</v>
      </c>
      <c r="L1572" s="95">
        <v>690</v>
      </c>
      <c r="M1572" s="95">
        <v>0</v>
      </c>
      <c r="N1572" s="289">
        <v>165.6</v>
      </c>
      <c r="O1572" s="95">
        <v>300</v>
      </c>
      <c r="P1572" s="289">
        <v>72</v>
      </c>
      <c r="Q1572" s="95">
        <v>390</v>
      </c>
      <c r="R1572" s="289">
        <v>93.6</v>
      </c>
      <c r="S1572" s="96">
        <v>0.95</v>
      </c>
      <c r="T1572" s="95"/>
      <c r="U1572" s="181"/>
      <c r="V1572" s="201" t="s">
        <v>75</v>
      </c>
      <c r="W1572" s="130"/>
      <c r="X1572" s="93" t="s">
        <v>200</v>
      </c>
      <c r="Y1572" s="168" t="s">
        <v>6130</v>
      </c>
      <c r="Z1572" s="168" t="s">
        <v>6131</v>
      </c>
      <c r="AA1572" s="202" t="s">
        <v>6129</v>
      </c>
    </row>
    <row r="1573" spans="1:32" ht="24" x14ac:dyDescent="0.3">
      <c r="A1573" s="95">
        <v>41101243</v>
      </c>
      <c r="B1573" s="89" t="s">
        <v>2775</v>
      </c>
      <c r="C1573" s="289">
        <v>439.2</v>
      </c>
      <c r="D1573" s="94" t="s">
        <v>14</v>
      </c>
      <c r="E1573" s="94">
        <v>50.78</v>
      </c>
      <c r="F1573" s="95"/>
      <c r="G1573" s="95"/>
      <c r="H1573" s="95"/>
      <c r="I1573" s="96">
        <v>4</v>
      </c>
      <c r="J1573" s="95">
        <v>36010065</v>
      </c>
      <c r="K1573" s="89" t="s">
        <v>2776</v>
      </c>
      <c r="L1573" s="95">
        <v>1830</v>
      </c>
      <c r="M1573" s="95">
        <v>0</v>
      </c>
      <c r="N1573" s="289">
        <v>439.2</v>
      </c>
      <c r="O1573" s="95">
        <v>160</v>
      </c>
      <c r="P1573" s="289">
        <v>38.4</v>
      </c>
      <c r="Q1573" s="95">
        <v>1670</v>
      </c>
      <c r="R1573" s="289">
        <v>400.8</v>
      </c>
      <c r="S1573" s="96">
        <v>4.7039999999999997</v>
      </c>
      <c r="T1573" s="95"/>
      <c r="U1573" s="181"/>
      <c r="V1573" s="201" t="s">
        <v>75</v>
      </c>
      <c r="W1573" s="130"/>
      <c r="X1573" s="93" t="s">
        <v>200</v>
      </c>
      <c r="Y1573" s="168" t="s">
        <v>6124</v>
      </c>
      <c r="Z1573" s="168" t="s">
        <v>6125</v>
      </c>
      <c r="AA1573" s="202" t="s">
        <v>6126</v>
      </c>
    </row>
    <row r="1574" spans="1:32" ht="24" x14ac:dyDescent="0.3">
      <c r="A1574" s="91">
        <v>41101251</v>
      </c>
      <c r="B1574" s="93" t="s">
        <v>2777</v>
      </c>
      <c r="C1574" s="289">
        <v>439.2</v>
      </c>
      <c r="D1574" s="94" t="s">
        <v>14</v>
      </c>
      <c r="E1574" s="94">
        <v>47.24</v>
      </c>
      <c r="F1574" s="95"/>
      <c r="G1574" s="95"/>
      <c r="H1574" s="95"/>
      <c r="I1574" s="96">
        <v>4</v>
      </c>
      <c r="J1574" s="95">
        <v>36010170</v>
      </c>
      <c r="K1574" s="89" t="s">
        <v>2778</v>
      </c>
      <c r="L1574" s="95">
        <v>1830</v>
      </c>
      <c r="M1574" s="95">
        <v>0</v>
      </c>
      <c r="N1574" s="289">
        <v>439.2</v>
      </c>
      <c r="O1574" s="95">
        <v>160</v>
      </c>
      <c r="P1574" s="289">
        <v>38.4</v>
      </c>
      <c r="Q1574" s="95">
        <v>1670</v>
      </c>
      <c r="R1574" s="289">
        <v>400.8</v>
      </c>
      <c r="S1574" s="96">
        <v>4.7039999999999997</v>
      </c>
      <c r="T1574" s="95"/>
      <c r="U1574" s="181"/>
      <c r="V1574" s="201" t="s">
        <v>75</v>
      </c>
      <c r="W1574" s="130"/>
      <c r="X1574" s="93" t="s">
        <v>200</v>
      </c>
      <c r="Y1574" s="168" t="s">
        <v>6124</v>
      </c>
      <c r="Z1574" s="168" t="s">
        <v>6125</v>
      </c>
      <c r="AA1574" s="202" t="s">
        <v>6126</v>
      </c>
    </row>
    <row r="1575" spans="1:32" x14ac:dyDescent="0.3">
      <c r="A1575" s="185">
        <v>41101260</v>
      </c>
      <c r="B1575" s="186" t="s">
        <v>2779</v>
      </c>
      <c r="C1575" s="289">
        <v>439.2</v>
      </c>
      <c r="D1575" s="94" t="s">
        <v>14</v>
      </c>
      <c r="E1575" s="94">
        <v>47.24</v>
      </c>
      <c r="F1575" s="95"/>
      <c r="G1575" s="95"/>
      <c r="H1575" s="95"/>
      <c r="I1575" s="96">
        <v>4</v>
      </c>
      <c r="J1575" s="95">
        <v>36010170</v>
      </c>
      <c r="K1575" s="89" t="s">
        <v>2780</v>
      </c>
      <c r="L1575" s="95">
        <v>1830</v>
      </c>
      <c r="M1575" s="95">
        <v>0</v>
      </c>
      <c r="N1575" s="289">
        <v>439.2</v>
      </c>
      <c r="O1575" s="95">
        <v>160</v>
      </c>
      <c r="P1575" s="289">
        <v>38.4</v>
      </c>
      <c r="Q1575" s="95">
        <v>1670</v>
      </c>
      <c r="R1575" s="289">
        <v>400.8</v>
      </c>
      <c r="S1575" s="96">
        <v>4.7039999999999997</v>
      </c>
      <c r="T1575" s="95"/>
      <c r="U1575" s="181"/>
      <c r="V1575" s="201" t="s">
        <v>75</v>
      </c>
      <c r="W1575" s="130"/>
      <c r="X1575" s="93" t="s">
        <v>200</v>
      </c>
      <c r="Y1575" s="168" t="s">
        <v>6124</v>
      </c>
      <c r="Z1575" s="168" t="s">
        <v>6125</v>
      </c>
      <c r="AA1575" s="202" t="s">
        <v>6126</v>
      </c>
    </row>
    <row r="1576" spans="1:32" x14ac:dyDescent="0.3">
      <c r="A1576" s="95">
        <v>41101278</v>
      </c>
      <c r="B1576" s="89" t="s">
        <v>2781</v>
      </c>
      <c r="C1576" s="289">
        <v>446.4</v>
      </c>
      <c r="D1576" s="94" t="s">
        <v>14</v>
      </c>
      <c r="E1576" s="94">
        <v>47.24</v>
      </c>
      <c r="F1576" s="95"/>
      <c r="G1576" s="95"/>
      <c r="H1576" s="95"/>
      <c r="I1576" s="96">
        <v>4</v>
      </c>
      <c r="J1576" s="95">
        <v>36010103</v>
      </c>
      <c r="K1576" s="89" t="s">
        <v>2770</v>
      </c>
      <c r="L1576" s="95">
        <v>1860</v>
      </c>
      <c r="M1576" s="95">
        <v>0</v>
      </c>
      <c r="N1576" s="289">
        <v>446.4</v>
      </c>
      <c r="O1576" s="95">
        <v>160</v>
      </c>
      <c r="P1576" s="289">
        <v>38.4</v>
      </c>
      <c r="Q1576" s="95">
        <v>1700</v>
      </c>
      <c r="R1576" s="289">
        <v>408</v>
      </c>
      <c r="S1576" s="96">
        <v>4.7039999999999997</v>
      </c>
      <c r="T1576" s="95"/>
      <c r="U1576" s="181"/>
      <c r="V1576" s="201" t="s">
        <v>75</v>
      </c>
      <c r="W1576" s="130"/>
      <c r="X1576" s="93" t="s">
        <v>200</v>
      </c>
      <c r="Y1576" s="168" t="s">
        <v>6124</v>
      </c>
      <c r="Z1576" s="168" t="s">
        <v>6125</v>
      </c>
      <c r="AA1576" s="202" t="s">
        <v>6126</v>
      </c>
    </row>
    <row r="1577" spans="1:32" s="116" customFormat="1" x14ac:dyDescent="0.3">
      <c r="A1577" s="321">
        <v>41101286</v>
      </c>
      <c r="B1577" s="322" t="s">
        <v>2782</v>
      </c>
      <c r="C1577" s="341">
        <v>439.2</v>
      </c>
      <c r="D1577" s="90" t="s">
        <v>14</v>
      </c>
      <c r="E1577" s="90">
        <v>47.24</v>
      </c>
      <c r="F1577" s="316"/>
      <c r="G1577" s="316"/>
      <c r="H1577" s="342"/>
      <c r="I1577" s="343">
        <v>4</v>
      </c>
      <c r="J1577" s="344">
        <v>36010170</v>
      </c>
      <c r="K1577" s="345" t="s">
        <v>2778</v>
      </c>
      <c r="L1577" s="316">
        <v>1830</v>
      </c>
      <c r="M1577" s="316">
        <v>0</v>
      </c>
      <c r="N1577" s="341">
        <v>439.2</v>
      </c>
      <c r="O1577" s="316">
        <v>160</v>
      </c>
      <c r="P1577" s="341">
        <v>38.4</v>
      </c>
      <c r="Q1577" s="316">
        <v>1670</v>
      </c>
      <c r="R1577" s="341">
        <v>400.8</v>
      </c>
      <c r="S1577" s="346">
        <v>4.7039999999999997</v>
      </c>
      <c r="T1577" s="316"/>
      <c r="U1577" s="316"/>
      <c r="V1577" s="281" t="s">
        <v>75</v>
      </c>
      <c r="W1577" s="283"/>
      <c r="X1577" s="322" t="s">
        <v>200</v>
      </c>
      <c r="Y1577" s="323" t="s">
        <v>6124</v>
      </c>
      <c r="Z1577" s="323" t="s">
        <v>6125</v>
      </c>
      <c r="AA1577" s="324" t="s">
        <v>6126</v>
      </c>
      <c r="AB1577" s="347"/>
      <c r="AC1577" s="347"/>
      <c r="AD1577" s="347"/>
      <c r="AE1577" s="347"/>
      <c r="AF1577" s="347"/>
    </row>
    <row r="1578" spans="1:32" s="116" customFormat="1" x14ac:dyDescent="0.3">
      <c r="A1578" s="321">
        <v>41101294</v>
      </c>
      <c r="B1578" s="322" t="s">
        <v>2783</v>
      </c>
      <c r="C1578" s="341">
        <v>439.2</v>
      </c>
      <c r="D1578" s="90" t="s">
        <v>14</v>
      </c>
      <c r="E1578" s="90">
        <v>47.24</v>
      </c>
      <c r="F1578" s="316"/>
      <c r="G1578" s="316"/>
      <c r="H1578" s="316"/>
      <c r="I1578" s="346">
        <v>4</v>
      </c>
      <c r="J1578" s="316">
        <v>36010170</v>
      </c>
      <c r="K1578" s="322" t="s">
        <v>2778</v>
      </c>
      <c r="L1578" s="316">
        <v>1830</v>
      </c>
      <c r="M1578" s="316">
        <v>0</v>
      </c>
      <c r="N1578" s="341">
        <v>439.2</v>
      </c>
      <c r="O1578" s="316">
        <v>160</v>
      </c>
      <c r="P1578" s="341">
        <v>38.4</v>
      </c>
      <c r="Q1578" s="316">
        <v>1670</v>
      </c>
      <c r="R1578" s="341">
        <v>400.8</v>
      </c>
      <c r="S1578" s="346">
        <v>4.7039999999999997</v>
      </c>
      <c r="T1578" s="316"/>
      <c r="U1578" s="316"/>
      <c r="V1578" s="281" t="s">
        <v>75</v>
      </c>
      <c r="W1578" s="283"/>
      <c r="X1578" s="322" t="s">
        <v>200</v>
      </c>
      <c r="Y1578" s="323" t="s">
        <v>6124</v>
      </c>
      <c r="Z1578" s="323" t="s">
        <v>6125</v>
      </c>
      <c r="AA1578" s="324" t="s">
        <v>6126</v>
      </c>
      <c r="AB1578" s="347"/>
      <c r="AC1578" s="347"/>
      <c r="AD1578" s="347"/>
      <c r="AE1578" s="347"/>
      <c r="AF1578" s="347"/>
    </row>
    <row r="1579" spans="1:32" x14ac:dyDescent="0.3">
      <c r="A1579" s="91">
        <v>41101308</v>
      </c>
      <c r="B1579" s="93" t="s">
        <v>2784</v>
      </c>
      <c r="C1579" s="289">
        <v>439.2</v>
      </c>
      <c r="D1579" s="94" t="s">
        <v>14</v>
      </c>
      <c r="E1579" s="94">
        <v>47.24</v>
      </c>
      <c r="F1579" s="95"/>
      <c r="G1579" s="95"/>
      <c r="H1579" s="95"/>
      <c r="I1579" s="96">
        <v>4</v>
      </c>
      <c r="J1579" s="95">
        <v>36010162</v>
      </c>
      <c r="K1579" s="89" t="s">
        <v>2785</v>
      </c>
      <c r="L1579" s="95">
        <v>1830</v>
      </c>
      <c r="M1579" s="95">
        <v>0</v>
      </c>
      <c r="N1579" s="289">
        <v>439.2</v>
      </c>
      <c r="O1579" s="95">
        <v>160</v>
      </c>
      <c r="P1579" s="289">
        <v>38.4</v>
      </c>
      <c r="Q1579" s="95">
        <v>1670</v>
      </c>
      <c r="R1579" s="289">
        <v>400.8</v>
      </c>
      <c r="S1579" s="96">
        <v>4.7039999999999997</v>
      </c>
      <c r="T1579" s="95"/>
      <c r="U1579" s="181"/>
      <c r="V1579" s="201" t="s">
        <v>75</v>
      </c>
      <c r="W1579" s="130"/>
      <c r="X1579" s="93" t="s">
        <v>200</v>
      </c>
      <c r="Y1579" s="168" t="s">
        <v>6124</v>
      </c>
      <c r="Z1579" s="168" t="s">
        <v>6125</v>
      </c>
      <c r="AA1579" s="202" t="s">
        <v>6126</v>
      </c>
    </row>
    <row r="1580" spans="1:32" x14ac:dyDescent="0.3">
      <c r="A1580" s="95">
        <v>41101316</v>
      </c>
      <c r="B1580" s="89" t="s">
        <v>2786</v>
      </c>
      <c r="C1580" s="289">
        <v>439.2</v>
      </c>
      <c r="D1580" s="94" t="s">
        <v>14</v>
      </c>
      <c r="E1580" s="94">
        <v>47.24</v>
      </c>
      <c r="F1580" s="95"/>
      <c r="G1580" s="95"/>
      <c r="H1580" s="95"/>
      <c r="I1580" s="96">
        <v>4</v>
      </c>
      <c r="J1580" s="95">
        <v>36010138</v>
      </c>
      <c r="K1580" s="89" t="s">
        <v>2787</v>
      </c>
      <c r="L1580" s="95">
        <v>1830</v>
      </c>
      <c r="M1580" s="95">
        <v>0</v>
      </c>
      <c r="N1580" s="289">
        <v>439.2</v>
      </c>
      <c r="O1580" s="95">
        <v>160</v>
      </c>
      <c r="P1580" s="289">
        <v>38.4</v>
      </c>
      <c r="Q1580" s="95">
        <v>1670</v>
      </c>
      <c r="R1580" s="289">
        <v>400.8</v>
      </c>
      <c r="S1580" s="96">
        <v>4.7039999999999997</v>
      </c>
      <c r="T1580" s="95"/>
      <c r="U1580" s="181"/>
      <c r="V1580" s="201" t="s">
        <v>75</v>
      </c>
      <c r="W1580" s="130"/>
      <c r="X1580" s="93" t="s">
        <v>200</v>
      </c>
      <c r="Y1580" s="168" t="s">
        <v>6124</v>
      </c>
      <c r="Z1580" s="168" t="s">
        <v>6125</v>
      </c>
      <c r="AA1580" s="202" t="s">
        <v>6126</v>
      </c>
    </row>
    <row r="1581" spans="1:32" x14ac:dyDescent="0.3">
      <c r="A1581" s="278">
        <v>41101332</v>
      </c>
      <c r="B1581" s="279" t="s">
        <v>2788</v>
      </c>
      <c r="C1581" s="289">
        <v>432</v>
      </c>
      <c r="D1581" s="94" t="s">
        <v>14</v>
      </c>
      <c r="E1581" s="94">
        <v>50.78</v>
      </c>
      <c r="F1581" s="95"/>
      <c r="G1581" s="95"/>
      <c r="H1581" s="95"/>
      <c r="I1581" s="96">
        <v>4</v>
      </c>
      <c r="J1581" s="95">
        <v>36010189</v>
      </c>
      <c r="K1581" s="89" t="s">
        <v>2789</v>
      </c>
      <c r="L1581" s="95">
        <v>1800</v>
      </c>
      <c r="M1581" s="95">
        <v>0</v>
      </c>
      <c r="N1581" s="289">
        <v>432</v>
      </c>
      <c r="O1581" s="95">
        <v>160</v>
      </c>
      <c r="P1581" s="289">
        <v>38.4</v>
      </c>
      <c r="Q1581" s="95">
        <v>1640</v>
      </c>
      <c r="R1581" s="289">
        <v>393.59999999999997</v>
      </c>
      <c r="S1581" s="96">
        <v>4.7039999999999997</v>
      </c>
      <c r="T1581" s="95"/>
      <c r="U1581" s="181"/>
      <c r="V1581" s="201" t="s">
        <v>75</v>
      </c>
      <c r="W1581" s="130"/>
      <c r="X1581" s="93" t="s">
        <v>200</v>
      </c>
      <c r="Y1581" s="168" t="s">
        <v>6124</v>
      </c>
      <c r="Z1581" s="168" t="s">
        <v>6125</v>
      </c>
      <c r="AA1581" s="202" t="s">
        <v>6126</v>
      </c>
    </row>
    <row r="1582" spans="1:32" x14ac:dyDescent="0.3">
      <c r="A1582" s="91">
        <v>41101340</v>
      </c>
      <c r="B1582" s="93" t="s">
        <v>2790</v>
      </c>
      <c r="C1582" s="289">
        <v>432</v>
      </c>
      <c r="D1582" s="94" t="s">
        <v>14</v>
      </c>
      <c r="E1582" s="94">
        <v>50.78</v>
      </c>
      <c r="F1582" s="95"/>
      <c r="G1582" s="95"/>
      <c r="H1582" s="95"/>
      <c r="I1582" s="96">
        <v>4</v>
      </c>
      <c r="J1582" s="95">
        <v>36010189</v>
      </c>
      <c r="K1582" s="89" t="s">
        <v>2789</v>
      </c>
      <c r="L1582" s="95">
        <v>1800</v>
      </c>
      <c r="M1582" s="95">
        <v>0</v>
      </c>
      <c r="N1582" s="289">
        <v>432</v>
      </c>
      <c r="O1582" s="95">
        <v>160</v>
      </c>
      <c r="P1582" s="289">
        <v>38.4</v>
      </c>
      <c r="Q1582" s="95">
        <v>1640</v>
      </c>
      <c r="R1582" s="289">
        <v>393.59999999999997</v>
      </c>
      <c r="S1582" s="96">
        <v>4.7039999999999997</v>
      </c>
      <c r="T1582" s="95"/>
      <c r="U1582" s="181"/>
      <c r="V1582" s="201" t="s">
        <v>75</v>
      </c>
      <c r="W1582" s="130"/>
      <c r="X1582" s="93" t="s">
        <v>200</v>
      </c>
      <c r="Y1582" s="168" t="s">
        <v>6124</v>
      </c>
      <c r="Z1582" s="168" t="s">
        <v>6125</v>
      </c>
      <c r="AA1582" s="202" t="s">
        <v>6126</v>
      </c>
    </row>
    <row r="1583" spans="1:32" ht="24" x14ac:dyDescent="0.3">
      <c r="A1583" s="91">
        <v>41101359</v>
      </c>
      <c r="B1583" s="93" t="s">
        <v>2791</v>
      </c>
      <c r="C1583" s="289">
        <v>514.55999999999995</v>
      </c>
      <c r="D1583" s="94" t="s">
        <v>14</v>
      </c>
      <c r="E1583" s="94">
        <v>47.24</v>
      </c>
      <c r="F1583" s="95"/>
      <c r="G1583" s="95"/>
      <c r="H1583" s="95"/>
      <c r="I1583" s="96">
        <v>4</v>
      </c>
      <c r="J1583" s="95">
        <v>41101359</v>
      </c>
      <c r="K1583" s="89" t="s">
        <v>2791</v>
      </c>
      <c r="L1583" s="95">
        <v>2144</v>
      </c>
      <c r="M1583" s="95">
        <v>0</v>
      </c>
      <c r="N1583" s="289">
        <v>514.55999999999995</v>
      </c>
      <c r="O1583" s="95">
        <v>333</v>
      </c>
      <c r="P1583" s="289">
        <v>79.92</v>
      </c>
      <c r="Q1583" s="95">
        <v>1811</v>
      </c>
      <c r="R1583" s="289">
        <v>434.64</v>
      </c>
      <c r="S1583" s="96">
        <v>4</v>
      </c>
      <c r="T1583" s="95"/>
      <c r="U1583" s="181"/>
      <c r="V1583" s="201" t="s">
        <v>75</v>
      </c>
      <c r="W1583" s="130"/>
      <c r="X1583" s="93" t="s">
        <v>200</v>
      </c>
      <c r="Y1583" s="168" t="s">
        <v>6124</v>
      </c>
      <c r="Z1583" s="168" t="s">
        <v>6125</v>
      </c>
      <c r="AA1583" s="202" t="s">
        <v>6126</v>
      </c>
    </row>
    <row r="1584" spans="1:32" x14ac:dyDescent="0.3">
      <c r="A1584" s="95">
        <v>41101480</v>
      </c>
      <c r="B1584" s="89" t="s">
        <v>2792</v>
      </c>
      <c r="C1584" s="289">
        <v>899.52</v>
      </c>
      <c r="D1584" s="94" t="s">
        <v>37</v>
      </c>
      <c r="E1584" s="94">
        <v>80.376000000000005</v>
      </c>
      <c r="F1584" s="95"/>
      <c r="G1584" s="95"/>
      <c r="H1584" s="95"/>
      <c r="I1584" s="96">
        <v>4</v>
      </c>
      <c r="J1584" s="95">
        <v>41101480</v>
      </c>
      <c r="K1584" s="89" t="s">
        <v>2792</v>
      </c>
      <c r="L1584" s="95">
        <v>3748</v>
      </c>
      <c r="M1584" s="95"/>
      <c r="N1584" s="289">
        <v>899.52</v>
      </c>
      <c r="O1584" s="95">
        <v>667</v>
      </c>
      <c r="P1584" s="289">
        <v>160.08000000000001</v>
      </c>
      <c r="Q1584" s="95">
        <v>3081</v>
      </c>
      <c r="R1584" s="289">
        <v>739.44</v>
      </c>
      <c r="S1584" s="96">
        <v>4</v>
      </c>
      <c r="T1584" s="95"/>
      <c r="U1584" s="181"/>
      <c r="V1584" s="201" t="s">
        <v>75</v>
      </c>
      <c r="W1584" s="130"/>
      <c r="X1584" s="93" t="s">
        <v>200</v>
      </c>
      <c r="Y1584" s="168" t="s">
        <v>6124</v>
      </c>
      <c r="Z1584" s="168" t="s">
        <v>6125</v>
      </c>
      <c r="AA1584" s="202" t="s">
        <v>6126</v>
      </c>
    </row>
    <row r="1585" spans="1:27" x14ac:dyDescent="0.3">
      <c r="A1585" s="278">
        <v>41101499</v>
      </c>
      <c r="B1585" s="279" t="s">
        <v>2793</v>
      </c>
      <c r="C1585" s="289">
        <v>432</v>
      </c>
      <c r="D1585" s="94" t="s">
        <v>14</v>
      </c>
      <c r="E1585" s="94">
        <v>47.24</v>
      </c>
      <c r="F1585" s="95"/>
      <c r="G1585" s="95"/>
      <c r="H1585" s="95"/>
      <c r="I1585" s="96">
        <v>4</v>
      </c>
      <c r="J1585" s="95">
        <v>36010189</v>
      </c>
      <c r="K1585" s="89" t="s">
        <v>2789</v>
      </c>
      <c r="L1585" s="95">
        <v>1800</v>
      </c>
      <c r="M1585" s="95">
        <v>0</v>
      </c>
      <c r="N1585" s="289">
        <v>432</v>
      </c>
      <c r="O1585" s="95">
        <v>160</v>
      </c>
      <c r="P1585" s="289">
        <v>38.4</v>
      </c>
      <c r="Q1585" s="95">
        <v>1640</v>
      </c>
      <c r="R1585" s="289">
        <v>393.59999999999997</v>
      </c>
      <c r="S1585" s="96">
        <v>4.7039999999999997</v>
      </c>
      <c r="T1585" s="95"/>
      <c r="U1585" s="181"/>
      <c r="V1585" s="201" t="s">
        <v>75</v>
      </c>
      <c r="W1585" s="130"/>
      <c r="X1585" s="93" t="s">
        <v>200</v>
      </c>
      <c r="Y1585" s="168" t="s">
        <v>6124</v>
      </c>
      <c r="Z1585" s="168" t="s">
        <v>6125</v>
      </c>
      <c r="AA1585" s="202" t="s">
        <v>6126</v>
      </c>
    </row>
    <row r="1586" spans="1:27" x14ac:dyDescent="0.3">
      <c r="A1586" s="91">
        <v>41101502</v>
      </c>
      <c r="B1586" s="93" t="s">
        <v>2794</v>
      </c>
      <c r="C1586" s="289">
        <v>432</v>
      </c>
      <c r="D1586" s="94" t="s">
        <v>14</v>
      </c>
      <c r="E1586" s="94">
        <v>47.24</v>
      </c>
      <c r="F1586" s="95"/>
      <c r="G1586" s="95"/>
      <c r="H1586" s="95"/>
      <c r="I1586" s="96">
        <v>4</v>
      </c>
      <c r="J1586" s="95">
        <v>36010189</v>
      </c>
      <c r="K1586" s="89" t="s">
        <v>2789</v>
      </c>
      <c r="L1586" s="95">
        <v>1800</v>
      </c>
      <c r="M1586" s="95">
        <v>0</v>
      </c>
      <c r="N1586" s="289">
        <v>432</v>
      </c>
      <c r="O1586" s="95">
        <v>160</v>
      </c>
      <c r="P1586" s="289">
        <v>38.4</v>
      </c>
      <c r="Q1586" s="95">
        <v>1640</v>
      </c>
      <c r="R1586" s="289">
        <v>393.59999999999997</v>
      </c>
      <c r="S1586" s="96">
        <v>4.7039999999999997</v>
      </c>
      <c r="T1586" s="95"/>
      <c r="U1586" s="181"/>
      <c r="V1586" s="201" t="s">
        <v>75</v>
      </c>
      <c r="W1586" s="130"/>
      <c r="X1586" s="93" t="s">
        <v>200</v>
      </c>
      <c r="Y1586" s="168" t="s">
        <v>6124</v>
      </c>
      <c r="Z1586" s="168" t="s">
        <v>6125</v>
      </c>
      <c r="AA1586" s="202" t="s">
        <v>6126</v>
      </c>
    </row>
    <row r="1587" spans="1:27" x14ac:dyDescent="0.3">
      <c r="A1587" s="91">
        <v>41101510</v>
      </c>
      <c r="B1587" s="93" t="s">
        <v>2795</v>
      </c>
      <c r="C1587" s="289">
        <v>432</v>
      </c>
      <c r="D1587" s="94" t="s">
        <v>14</v>
      </c>
      <c r="E1587" s="94">
        <v>47.24</v>
      </c>
      <c r="F1587" s="95"/>
      <c r="G1587" s="95"/>
      <c r="H1587" s="95"/>
      <c r="I1587" s="96">
        <v>4</v>
      </c>
      <c r="J1587" s="95">
        <v>36010189</v>
      </c>
      <c r="K1587" s="89" t="s">
        <v>2789</v>
      </c>
      <c r="L1587" s="95">
        <v>1800</v>
      </c>
      <c r="M1587" s="95">
        <v>0</v>
      </c>
      <c r="N1587" s="289">
        <v>432</v>
      </c>
      <c r="O1587" s="95">
        <v>160</v>
      </c>
      <c r="P1587" s="289">
        <v>38.4</v>
      </c>
      <c r="Q1587" s="95">
        <v>1640</v>
      </c>
      <c r="R1587" s="289">
        <v>393.59999999999997</v>
      </c>
      <c r="S1587" s="96">
        <v>4.7039999999999997</v>
      </c>
      <c r="T1587" s="95"/>
      <c r="U1587" s="181"/>
      <c r="V1587" s="201" t="s">
        <v>75</v>
      </c>
      <c r="W1587" s="130"/>
      <c r="X1587" s="93" t="s">
        <v>200</v>
      </c>
      <c r="Y1587" s="168" t="s">
        <v>6124</v>
      </c>
      <c r="Z1587" s="168" t="s">
        <v>6125</v>
      </c>
      <c r="AA1587" s="202" t="s">
        <v>6126</v>
      </c>
    </row>
    <row r="1588" spans="1:27" x14ac:dyDescent="0.3">
      <c r="A1588" s="95">
        <v>41101529</v>
      </c>
      <c r="B1588" s="89" t="s">
        <v>2796</v>
      </c>
      <c r="C1588" s="289">
        <v>432</v>
      </c>
      <c r="D1588" s="94" t="s">
        <v>14</v>
      </c>
      <c r="E1588" s="94">
        <v>47.24</v>
      </c>
      <c r="F1588" s="95"/>
      <c r="G1588" s="95"/>
      <c r="H1588" s="95"/>
      <c r="I1588" s="96">
        <v>4</v>
      </c>
      <c r="J1588" s="95">
        <v>36010189</v>
      </c>
      <c r="K1588" s="89" t="s">
        <v>2789</v>
      </c>
      <c r="L1588" s="95">
        <v>1800</v>
      </c>
      <c r="M1588" s="95">
        <v>0</v>
      </c>
      <c r="N1588" s="289">
        <v>432</v>
      </c>
      <c r="O1588" s="95">
        <v>160</v>
      </c>
      <c r="P1588" s="289">
        <v>38.4</v>
      </c>
      <c r="Q1588" s="95">
        <v>1640</v>
      </c>
      <c r="R1588" s="289">
        <v>393.59999999999997</v>
      </c>
      <c r="S1588" s="96">
        <v>4.7039999999999997</v>
      </c>
      <c r="T1588" s="95"/>
      <c r="U1588" s="181"/>
      <c r="V1588" s="201" t="s">
        <v>75</v>
      </c>
      <c r="W1588" s="130"/>
      <c r="X1588" s="93" t="s">
        <v>200</v>
      </c>
      <c r="Y1588" s="168" t="s">
        <v>6124</v>
      </c>
      <c r="Z1588" s="168" t="s">
        <v>6125</v>
      </c>
      <c r="AA1588" s="202" t="s">
        <v>6126</v>
      </c>
    </row>
    <row r="1589" spans="1:27" x14ac:dyDescent="0.3">
      <c r="A1589" s="278">
        <v>41101537</v>
      </c>
      <c r="B1589" s="279" t="s">
        <v>2797</v>
      </c>
      <c r="C1589" s="289">
        <v>432</v>
      </c>
      <c r="D1589" s="94" t="s">
        <v>14</v>
      </c>
      <c r="E1589" s="94">
        <v>47.24</v>
      </c>
      <c r="F1589" s="95"/>
      <c r="G1589" s="95"/>
      <c r="H1589" s="95"/>
      <c r="I1589" s="96">
        <v>4</v>
      </c>
      <c r="J1589" s="95">
        <v>36010189</v>
      </c>
      <c r="K1589" s="89" t="s">
        <v>2789</v>
      </c>
      <c r="L1589" s="95">
        <v>1800</v>
      </c>
      <c r="M1589" s="95">
        <v>0</v>
      </c>
      <c r="N1589" s="289">
        <v>432</v>
      </c>
      <c r="O1589" s="95">
        <v>160</v>
      </c>
      <c r="P1589" s="289">
        <v>38.4</v>
      </c>
      <c r="Q1589" s="95">
        <v>1640</v>
      </c>
      <c r="R1589" s="289">
        <v>393.59999999999997</v>
      </c>
      <c r="S1589" s="96">
        <v>4.7039999999999997</v>
      </c>
      <c r="T1589" s="95"/>
      <c r="U1589" s="181"/>
      <c r="V1589" s="201" t="s">
        <v>75</v>
      </c>
      <c r="W1589" s="130"/>
      <c r="X1589" s="93" t="s">
        <v>200</v>
      </c>
      <c r="Y1589" s="168" t="s">
        <v>6124</v>
      </c>
      <c r="Z1589" s="168" t="s">
        <v>6125</v>
      </c>
      <c r="AA1589" s="202" t="s">
        <v>6126</v>
      </c>
    </row>
    <row r="1590" spans="1:27" x14ac:dyDescent="0.3">
      <c r="A1590" s="91">
        <v>41101545</v>
      </c>
      <c r="B1590" s="93" t="s">
        <v>2798</v>
      </c>
      <c r="C1590" s="289">
        <v>432</v>
      </c>
      <c r="D1590" s="94" t="s">
        <v>14</v>
      </c>
      <c r="E1590" s="94">
        <v>47.24</v>
      </c>
      <c r="F1590" s="95"/>
      <c r="G1590" s="95"/>
      <c r="H1590" s="95"/>
      <c r="I1590" s="96">
        <v>4</v>
      </c>
      <c r="J1590" s="95">
        <v>36010189</v>
      </c>
      <c r="K1590" s="89" t="s">
        <v>2789</v>
      </c>
      <c r="L1590" s="95">
        <v>1800</v>
      </c>
      <c r="M1590" s="95">
        <v>0</v>
      </c>
      <c r="N1590" s="289">
        <v>432</v>
      </c>
      <c r="O1590" s="95">
        <v>160</v>
      </c>
      <c r="P1590" s="289">
        <v>38.4</v>
      </c>
      <c r="Q1590" s="95">
        <v>1640</v>
      </c>
      <c r="R1590" s="289">
        <v>393.59999999999997</v>
      </c>
      <c r="S1590" s="96">
        <v>4.7039999999999997</v>
      </c>
      <c r="T1590" s="95"/>
      <c r="U1590" s="181"/>
      <c r="V1590" s="201" t="s">
        <v>75</v>
      </c>
      <c r="W1590" s="130"/>
      <c r="X1590" s="93" t="s">
        <v>200</v>
      </c>
      <c r="Y1590" s="168" t="s">
        <v>6124</v>
      </c>
      <c r="Z1590" s="168" t="s">
        <v>6125</v>
      </c>
      <c r="AA1590" s="202" t="s">
        <v>6126</v>
      </c>
    </row>
    <row r="1591" spans="1:27" x14ac:dyDescent="0.3">
      <c r="A1591" s="91">
        <v>41101596</v>
      </c>
      <c r="B1591" s="93" t="s">
        <v>2799</v>
      </c>
      <c r="C1591" s="289">
        <v>432</v>
      </c>
      <c r="D1591" s="94" t="s">
        <v>14</v>
      </c>
      <c r="E1591" s="94">
        <v>47.24</v>
      </c>
      <c r="F1591" s="95"/>
      <c r="G1591" s="95"/>
      <c r="H1591" s="95"/>
      <c r="I1591" s="96">
        <v>4</v>
      </c>
      <c r="J1591" s="95">
        <v>36010189</v>
      </c>
      <c r="K1591" s="89" t="s">
        <v>2789</v>
      </c>
      <c r="L1591" s="95">
        <v>1800</v>
      </c>
      <c r="M1591" s="95">
        <v>0</v>
      </c>
      <c r="N1591" s="289">
        <v>432</v>
      </c>
      <c r="O1591" s="95">
        <v>160</v>
      </c>
      <c r="P1591" s="289">
        <v>38.4</v>
      </c>
      <c r="Q1591" s="95">
        <v>1640</v>
      </c>
      <c r="R1591" s="289">
        <v>393.59999999999997</v>
      </c>
      <c r="S1591" s="96">
        <v>4.7039999999999997</v>
      </c>
      <c r="T1591" s="95"/>
      <c r="U1591" s="181"/>
      <c r="V1591" s="201" t="s">
        <v>75</v>
      </c>
      <c r="W1591" s="130"/>
      <c r="X1591" s="93" t="s">
        <v>200</v>
      </c>
      <c r="Y1591" s="168" t="s">
        <v>6124</v>
      </c>
      <c r="Z1591" s="168" t="s">
        <v>6125</v>
      </c>
      <c r="AA1591" s="202" t="s">
        <v>6126</v>
      </c>
    </row>
    <row r="1592" spans="1:27" x14ac:dyDescent="0.3">
      <c r="A1592" s="95">
        <v>41101600</v>
      </c>
      <c r="B1592" s="89" t="s">
        <v>2800</v>
      </c>
      <c r="C1592" s="289">
        <v>432</v>
      </c>
      <c r="D1592" s="94" t="s">
        <v>14</v>
      </c>
      <c r="E1592" s="94">
        <v>47.24</v>
      </c>
      <c r="F1592" s="95"/>
      <c r="G1592" s="95"/>
      <c r="H1592" s="95"/>
      <c r="I1592" s="96">
        <v>4</v>
      </c>
      <c r="J1592" s="95">
        <v>36010189</v>
      </c>
      <c r="K1592" s="89" t="s">
        <v>2789</v>
      </c>
      <c r="L1592" s="95">
        <v>1800</v>
      </c>
      <c r="M1592" s="95">
        <v>0</v>
      </c>
      <c r="N1592" s="289">
        <v>432</v>
      </c>
      <c r="O1592" s="95">
        <v>160</v>
      </c>
      <c r="P1592" s="289">
        <v>38.4</v>
      </c>
      <c r="Q1592" s="95">
        <v>1640</v>
      </c>
      <c r="R1592" s="289">
        <v>393.59999999999997</v>
      </c>
      <c r="S1592" s="96">
        <v>4.7039999999999997</v>
      </c>
      <c r="T1592" s="95"/>
      <c r="U1592" s="181"/>
      <c r="V1592" s="201" t="s">
        <v>75</v>
      </c>
      <c r="W1592" s="130"/>
      <c r="X1592" s="93" t="s">
        <v>200</v>
      </c>
      <c r="Y1592" s="168" t="s">
        <v>6124</v>
      </c>
      <c r="Z1592" s="168" t="s">
        <v>6125</v>
      </c>
      <c r="AA1592" s="202" t="s">
        <v>6126</v>
      </c>
    </row>
    <row r="1593" spans="1:27" x14ac:dyDescent="0.3">
      <c r="A1593" s="278">
        <v>41101618</v>
      </c>
      <c r="B1593" s="279" t="s">
        <v>2801</v>
      </c>
      <c r="C1593" s="289">
        <v>432</v>
      </c>
      <c r="D1593" s="94" t="s">
        <v>14</v>
      </c>
      <c r="E1593" s="94">
        <v>47.24</v>
      </c>
      <c r="F1593" s="95"/>
      <c r="G1593" s="95"/>
      <c r="H1593" s="95"/>
      <c r="I1593" s="96">
        <v>4</v>
      </c>
      <c r="J1593" s="95">
        <v>36010189</v>
      </c>
      <c r="K1593" s="89" t="s">
        <v>2789</v>
      </c>
      <c r="L1593" s="95">
        <v>1800</v>
      </c>
      <c r="M1593" s="95">
        <v>0</v>
      </c>
      <c r="N1593" s="289">
        <v>432</v>
      </c>
      <c r="O1593" s="95">
        <v>160</v>
      </c>
      <c r="P1593" s="289">
        <v>38.4</v>
      </c>
      <c r="Q1593" s="95">
        <v>1640</v>
      </c>
      <c r="R1593" s="289">
        <v>393.59999999999997</v>
      </c>
      <c r="S1593" s="96">
        <v>4.7039999999999997</v>
      </c>
      <c r="T1593" s="95"/>
      <c r="U1593" s="181"/>
      <c r="V1593" s="201" t="s">
        <v>75</v>
      </c>
      <c r="W1593" s="130"/>
      <c r="X1593" s="93" t="s">
        <v>200</v>
      </c>
      <c r="Y1593" s="168" t="s">
        <v>6124</v>
      </c>
      <c r="Z1593" s="168" t="s">
        <v>6125</v>
      </c>
      <c r="AA1593" s="202" t="s">
        <v>6126</v>
      </c>
    </row>
    <row r="1594" spans="1:27" x14ac:dyDescent="0.3">
      <c r="A1594" s="91">
        <v>41101626</v>
      </c>
      <c r="B1594" s="93" t="s">
        <v>2802</v>
      </c>
      <c r="C1594" s="289">
        <v>432</v>
      </c>
      <c r="D1594" s="94" t="s">
        <v>14</v>
      </c>
      <c r="E1594" s="94">
        <v>47.24</v>
      </c>
      <c r="F1594" s="95"/>
      <c r="G1594" s="95"/>
      <c r="H1594" s="95"/>
      <c r="I1594" s="96">
        <v>4</v>
      </c>
      <c r="J1594" s="95">
        <v>36010189</v>
      </c>
      <c r="K1594" s="89" t="s">
        <v>2789</v>
      </c>
      <c r="L1594" s="95">
        <v>1800</v>
      </c>
      <c r="M1594" s="95">
        <v>0</v>
      </c>
      <c r="N1594" s="289">
        <v>432</v>
      </c>
      <c r="O1594" s="95">
        <v>160</v>
      </c>
      <c r="P1594" s="289">
        <v>38.4</v>
      </c>
      <c r="Q1594" s="95">
        <v>1640</v>
      </c>
      <c r="R1594" s="289">
        <v>393.59999999999997</v>
      </c>
      <c r="S1594" s="96">
        <v>4.7039999999999997</v>
      </c>
      <c r="T1594" s="95"/>
      <c r="U1594" s="181"/>
      <c r="V1594" s="201" t="s">
        <v>75</v>
      </c>
      <c r="W1594" s="130"/>
      <c r="X1594" s="93" t="s">
        <v>200</v>
      </c>
      <c r="Y1594" s="168" t="s">
        <v>6124</v>
      </c>
      <c r="Z1594" s="168" t="s">
        <v>6125</v>
      </c>
      <c r="AA1594" s="202" t="s">
        <v>6126</v>
      </c>
    </row>
    <row r="1595" spans="1:27" s="116" customFormat="1" x14ac:dyDescent="0.3">
      <c r="A1595" s="91">
        <v>41101669</v>
      </c>
      <c r="B1595" s="93" t="s">
        <v>3451</v>
      </c>
      <c r="C1595" s="288">
        <v>617.25</v>
      </c>
      <c r="D1595" s="90" t="s">
        <v>14</v>
      </c>
      <c r="E1595" s="90">
        <v>58.396999999999998</v>
      </c>
      <c r="F1595" s="91"/>
      <c r="G1595" s="91"/>
      <c r="H1595" s="91"/>
      <c r="I1595" s="92">
        <v>4</v>
      </c>
      <c r="J1595" s="91">
        <v>41101669</v>
      </c>
      <c r="K1595" s="93" t="s">
        <v>3451</v>
      </c>
      <c r="L1595" s="91">
        <v>2571</v>
      </c>
      <c r="M1595" s="91"/>
      <c r="N1595" s="288">
        <v>617.25</v>
      </c>
      <c r="O1595" s="91">
        <v>333</v>
      </c>
      <c r="P1595" s="288">
        <v>80</v>
      </c>
      <c r="Q1595" s="91">
        <v>2238</v>
      </c>
      <c r="R1595" s="288">
        <v>537.25</v>
      </c>
      <c r="S1595" s="92">
        <v>4</v>
      </c>
      <c r="T1595" s="91"/>
      <c r="U1595" s="180"/>
      <c r="V1595" s="201" t="s">
        <v>75</v>
      </c>
      <c r="W1595" s="130"/>
      <c r="X1595" s="93" t="s">
        <v>3033</v>
      </c>
      <c r="Y1595" s="168" t="s">
        <v>6124</v>
      </c>
      <c r="Z1595" s="168" t="s">
        <v>6125</v>
      </c>
      <c r="AA1595" s="202" t="s">
        <v>6126</v>
      </c>
    </row>
    <row r="1596" spans="1:27" x14ac:dyDescent="0.3">
      <c r="A1596" s="91">
        <v>41102010</v>
      </c>
      <c r="B1596" s="93" t="s">
        <v>2803</v>
      </c>
      <c r="C1596" s="289">
        <v>547.20000000000005</v>
      </c>
      <c r="D1596" s="94" t="s">
        <v>14</v>
      </c>
      <c r="E1596" s="94">
        <v>50.78</v>
      </c>
      <c r="F1596" s="95"/>
      <c r="G1596" s="95"/>
      <c r="H1596" s="95"/>
      <c r="I1596" s="96">
        <v>4</v>
      </c>
      <c r="J1596" s="95">
        <v>41102010</v>
      </c>
      <c r="K1596" s="89" t="s">
        <v>2803</v>
      </c>
      <c r="L1596" s="95">
        <v>2280</v>
      </c>
      <c r="M1596" s="95">
        <v>0</v>
      </c>
      <c r="N1596" s="289">
        <v>547.20000000000005</v>
      </c>
      <c r="O1596" s="95">
        <v>333</v>
      </c>
      <c r="P1596" s="289">
        <v>79.92</v>
      </c>
      <c r="Q1596" s="95">
        <v>1947</v>
      </c>
      <c r="R1596" s="289">
        <v>467.28</v>
      </c>
      <c r="S1596" s="96">
        <v>4</v>
      </c>
      <c r="T1596" s="95"/>
      <c r="U1596" s="181"/>
      <c r="V1596" s="201" t="s">
        <v>75</v>
      </c>
      <c r="W1596" s="130"/>
      <c r="X1596" s="93" t="s">
        <v>200</v>
      </c>
      <c r="Y1596" s="168" t="s">
        <v>6124</v>
      </c>
      <c r="Z1596" s="168" t="s">
        <v>6125</v>
      </c>
      <c r="AA1596" s="202" t="s">
        <v>6126</v>
      </c>
    </row>
    <row r="1597" spans="1:27" x14ac:dyDescent="0.3">
      <c r="A1597" s="278">
        <v>41203011</v>
      </c>
      <c r="B1597" s="279" t="s">
        <v>2804</v>
      </c>
      <c r="C1597" s="289">
        <v>6.1920000000000002</v>
      </c>
      <c r="D1597" s="94" t="s">
        <v>6</v>
      </c>
      <c r="E1597" s="94">
        <v>1.8</v>
      </c>
      <c r="F1597" s="95"/>
      <c r="G1597" s="95"/>
      <c r="H1597" s="95"/>
      <c r="I1597" s="96"/>
      <c r="J1597" s="95">
        <v>35010029</v>
      </c>
      <c r="K1597" s="89" t="s">
        <v>2805</v>
      </c>
      <c r="L1597" s="95">
        <v>25</v>
      </c>
      <c r="M1597" s="95">
        <v>0</v>
      </c>
      <c r="N1597" s="289">
        <v>6.1920000000000002</v>
      </c>
      <c r="O1597" s="95"/>
      <c r="P1597" s="289"/>
      <c r="Q1597" s="95"/>
      <c r="R1597" s="289"/>
      <c r="S1597" s="96"/>
      <c r="T1597" s="95"/>
      <c r="U1597" s="181"/>
      <c r="V1597" s="201" t="s">
        <v>75</v>
      </c>
      <c r="W1597" s="130"/>
      <c r="X1597" s="93" t="s">
        <v>200</v>
      </c>
      <c r="Y1597" s="168" t="s">
        <v>6124</v>
      </c>
      <c r="Z1597" s="168" t="s">
        <v>6125</v>
      </c>
      <c r="AA1597" s="202" t="s">
        <v>6126</v>
      </c>
    </row>
    <row r="1598" spans="1:27" ht="24" x14ac:dyDescent="0.3">
      <c r="A1598" s="95">
        <v>41203020</v>
      </c>
      <c r="B1598" s="89" t="s">
        <v>2806</v>
      </c>
      <c r="C1598" s="289">
        <v>6398.3174399999998</v>
      </c>
      <c r="D1598" s="94" t="s">
        <v>56</v>
      </c>
      <c r="E1598" s="94">
        <v>756.93</v>
      </c>
      <c r="F1598" s="95"/>
      <c r="G1598" s="95"/>
      <c r="H1598" s="95"/>
      <c r="I1598" s="96"/>
      <c r="J1598" s="95">
        <v>35020091</v>
      </c>
      <c r="K1598" s="89" t="s">
        <v>2807</v>
      </c>
      <c r="L1598" s="95">
        <v>25833</v>
      </c>
      <c r="M1598" s="95">
        <v>0</v>
      </c>
      <c r="N1598" s="289">
        <v>6398.3174399999998</v>
      </c>
      <c r="O1598" s="95"/>
      <c r="P1598" s="289"/>
      <c r="Q1598" s="95"/>
      <c r="R1598" s="289"/>
      <c r="S1598" s="96"/>
      <c r="T1598" s="95"/>
      <c r="U1598" s="181"/>
      <c r="V1598" s="201" t="s">
        <v>75</v>
      </c>
      <c r="W1598" s="130"/>
      <c r="X1598" s="93" t="s">
        <v>2808</v>
      </c>
      <c r="Y1598" s="168" t="s">
        <v>6124</v>
      </c>
      <c r="Z1598" s="168" t="s">
        <v>6125</v>
      </c>
      <c r="AA1598" s="202" t="s">
        <v>6126</v>
      </c>
    </row>
    <row r="1599" spans="1:27" ht="24" x14ac:dyDescent="0.3">
      <c r="A1599" s="91">
        <v>41203038</v>
      </c>
      <c r="B1599" s="93" t="s">
        <v>2809</v>
      </c>
      <c r="C1599" s="289">
        <v>7677.9767999999995</v>
      </c>
      <c r="D1599" s="94" t="s">
        <v>57</v>
      </c>
      <c r="E1599" s="94">
        <v>908.32</v>
      </c>
      <c r="F1599" s="95"/>
      <c r="G1599" s="95"/>
      <c r="H1599" s="95"/>
      <c r="I1599" s="96"/>
      <c r="J1599" s="95">
        <v>35020091</v>
      </c>
      <c r="K1599" s="89" t="s">
        <v>2810</v>
      </c>
      <c r="L1599" s="95">
        <v>31000</v>
      </c>
      <c r="M1599" s="95">
        <v>0</v>
      </c>
      <c r="N1599" s="289">
        <v>7677.9767999999995</v>
      </c>
      <c r="O1599" s="95"/>
      <c r="P1599" s="289"/>
      <c r="Q1599" s="95"/>
      <c r="R1599" s="289"/>
      <c r="S1599" s="96"/>
      <c r="T1599" s="95"/>
      <c r="U1599" s="181"/>
      <c r="V1599" s="201" t="s">
        <v>75</v>
      </c>
      <c r="W1599" s="130"/>
      <c r="X1599" s="93" t="s">
        <v>2808</v>
      </c>
      <c r="Y1599" s="168" t="s">
        <v>6124</v>
      </c>
      <c r="Z1599" s="168" t="s">
        <v>6125</v>
      </c>
      <c r="AA1599" s="202" t="s">
        <v>6126</v>
      </c>
    </row>
    <row r="1600" spans="1:27" ht="24" x14ac:dyDescent="0.3">
      <c r="A1600" s="91">
        <v>41203046</v>
      </c>
      <c r="B1600" s="93" t="s">
        <v>2811</v>
      </c>
      <c r="C1600" s="289">
        <v>8957.6464799999994</v>
      </c>
      <c r="D1600" s="94" t="s">
        <v>58</v>
      </c>
      <c r="E1600" s="94">
        <v>1067.1300000000001</v>
      </c>
      <c r="F1600" s="95"/>
      <c r="G1600" s="95"/>
      <c r="H1600" s="95"/>
      <c r="I1600" s="96"/>
      <c r="J1600" s="95">
        <v>35020091</v>
      </c>
      <c r="K1600" s="89" t="s">
        <v>2812</v>
      </c>
      <c r="L1600" s="95">
        <v>36166</v>
      </c>
      <c r="M1600" s="95">
        <v>0</v>
      </c>
      <c r="N1600" s="289">
        <v>8957.6464799999994</v>
      </c>
      <c r="O1600" s="95"/>
      <c r="P1600" s="289"/>
      <c r="Q1600" s="95"/>
      <c r="R1600" s="289"/>
      <c r="S1600" s="96"/>
      <c r="T1600" s="95"/>
      <c r="U1600" s="181"/>
      <c r="V1600" s="201" t="s">
        <v>75</v>
      </c>
      <c r="W1600" s="130"/>
      <c r="X1600" s="93" t="s">
        <v>2808</v>
      </c>
      <c r="Y1600" s="168" t="s">
        <v>6124</v>
      </c>
      <c r="Z1600" s="168" t="s">
        <v>6125</v>
      </c>
      <c r="AA1600" s="202" t="s">
        <v>6126</v>
      </c>
    </row>
    <row r="1601" spans="1:27" ht="24" x14ac:dyDescent="0.3">
      <c r="A1601" s="278">
        <v>41203054</v>
      </c>
      <c r="B1601" s="279" t="s">
        <v>2813</v>
      </c>
      <c r="C1601" s="289">
        <v>15261.12</v>
      </c>
      <c r="D1601" s="94" t="s">
        <v>58</v>
      </c>
      <c r="E1601" s="94">
        <v>1476.21</v>
      </c>
      <c r="F1601" s="95"/>
      <c r="G1601" s="95"/>
      <c r="H1601" s="95"/>
      <c r="I1601" s="96"/>
      <c r="J1601" s="95">
        <v>41203054</v>
      </c>
      <c r="K1601" s="89" t="s">
        <v>2814</v>
      </c>
      <c r="L1601" s="95">
        <f>N1601/0.24</f>
        <v>63588.000000000007</v>
      </c>
      <c r="M1601" s="95">
        <v>0</v>
      </c>
      <c r="N1601" s="289">
        <v>15261.12</v>
      </c>
      <c r="O1601" s="95">
        <v>7000</v>
      </c>
      <c r="P1601" s="289">
        <v>1680</v>
      </c>
      <c r="Q1601" s="95">
        <v>56588</v>
      </c>
      <c r="R1601" s="289">
        <v>13581.12</v>
      </c>
      <c r="S1601" s="96"/>
      <c r="T1601" s="95"/>
      <c r="U1601" s="181"/>
      <c r="V1601" s="201" t="s">
        <v>75</v>
      </c>
      <c r="W1601" s="130"/>
      <c r="X1601" s="93" t="s">
        <v>2815</v>
      </c>
      <c r="Y1601" s="168" t="s">
        <v>6124</v>
      </c>
      <c r="Z1601" s="168" t="s">
        <v>6125</v>
      </c>
      <c r="AA1601" s="202" t="s">
        <v>6126</v>
      </c>
    </row>
    <row r="1602" spans="1:27" ht="48" x14ac:dyDescent="0.3">
      <c r="A1602" s="95">
        <v>41203062</v>
      </c>
      <c r="B1602" s="89" t="s">
        <v>2816</v>
      </c>
      <c r="C1602" s="289">
        <v>11497.68</v>
      </c>
      <c r="D1602" s="94" t="s">
        <v>58</v>
      </c>
      <c r="E1602" s="94">
        <v>1067.1300000000001</v>
      </c>
      <c r="F1602" s="95"/>
      <c r="G1602" s="95"/>
      <c r="H1602" s="95"/>
      <c r="I1602" s="96"/>
      <c r="J1602" s="95" t="s">
        <v>2817</v>
      </c>
      <c r="K1602" s="89" t="s">
        <v>2816</v>
      </c>
      <c r="L1602" s="95">
        <f>N1602/0.24</f>
        <v>47907</v>
      </c>
      <c r="M1602" s="95">
        <v>0</v>
      </c>
      <c r="N1602" s="289">
        <v>11497.68</v>
      </c>
      <c r="O1602" s="95">
        <v>7000</v>
      </c>
      <c r="P1602" s="289">
        <v>1680</v>
      </c>
      <c r="Q1602" s="95">
        <v>40907</v>
      </c>
      <c r="R1602" s="289">
        <v>9817.68</v>
      </c>
      <c r="S1602" s="96"/>
      <c r="T1602" s="95"/>
      <c r="U1602" s="181"/>
      <c r="V1602" s="201" t="s">
        <v>75</v>
      </c>
      <c r="W1602" s="130"/>
      <c r="X1602" s="93" t="s">
        <v>2815</v>
      </c>
      <c r="Y1602" s="168" t="s">
        <v>6124</v>
      </c>
      <c r="Z1602" s="168" t="s">
        <v>6125</v>
      </c>
      <c r="AA1602" s="202" t="s">
        <v>6126</v>
      </c>
    </row>
    <row r="1603" spans="1:27" ht="24" x14ac:dyDescent="0.3">
      <c r="A1603" s="91">
        <v>41203070</v>
      </c>
      <c r="B1603" s="93" t="s">
        <v>2818</v>
      </c>
      <c r="C1603" s="289">
        <v>52.32</v>
      </c>
      <c r="D1603" s="94" t="s">
        <v>12</v>
      </c>
      <c r="E1603" s="94">
        <v>3.61</v>
      </c>
      <c r="F1603" s="95"/>
      <c r="G1603" s="95"/>
      <c r="H1603" s="95"/>
      <c r="I1603" s="96"/>
      <c r="J1603" s="95">
        <v>41203070</v>
      </c>
      <c r="K1603" s="89" t="s">
        <v>2818</v>
      </c>
      <c r="L1603" s="95">
        <v>218</v>
      </c>
      <c r="M1603" s="95">
        <v>0</v>
      </c>
      <c r="N1603" s="289">
        <v>52.32</v>
      </c>
      <c r="O1603" s="95">
        <v>80</v>
      </c>
      <c r="P1603" s="289">
        <v>19.2</v>
      </c>
      <c r="Q1603" s="95">
        <v>138</v>
      </c>
      <c r="R1603" s="289">
        <v>33.119999999999997</v>
      </c>
      <c r="S1603" s="96"/>
      <c r="T1603" s="95"/>
      <c r="U1603" s="181"/>
      <c r="V1603" s="201" t="s">
        <v>75</v>
      </c>
      <c r="W1603" s="130"/>
      <c r="X1603" s="93" t="s">
        <v>2808</v>
      </c>
      <c r="Y1603" s="168" t="s">
        <v>6124</v>
      </c>
      <c r="Z1603" s="168" t="s">
        <v>6125</v>
      </c>
      <c r="AA1603" s="202" t="s">
        <v>6126</v>
      </c>
    </row>
    <row r="1604" spans="1:27" ht="24" x14ac:dyDescent="0.3">
      <c r="A1604" s="91">
        <v>41203089</v>
      </c>
      <c r="B1604" s="93" t="s">
        <v>2819</v>
      </c>
      <c r="C1604" s="289">
        <v>49.92</v>
      </c>
      <c r="D1604" s="94" t="s">
        <v>12</v>
      </c>
      <c r="E1604" s="94">
        <v>3.33</v>
      </c>
      <c r="F1604" s="95"/>
      <c r="G1604" s="95"/>
      <c r="H1604" s="95"/>
      <c r="I1604" s="96"/>
      <c r="J1604" s="95">
        <v>41203089</v>
      </c>
      <c r="K1604" s="89" t="s">
        <v>2819</v>
      </c>
      <c r="L1604" s="95">
        <v>208</v>
      </c>
      <c r="M1604" s="95">
        <v>0</v>
      </c>
      <c r="N1604" s="289">
        <v>49.92</v>
      </c>
      <c r="O1604" s="95">
        <v>80</v>
      </c>
      <c r="P1604" s="289">
        <v>19.2</v>
      </c>
      <c r="Q1604" s="95">
        <v>128</v>
      </c>
      <c r="R1604" s="289">
        <v>30.72</v>
      </c>
      <c r="S1604" s="96"/>
      <c r="T1604" s="95"/>
      <c r="U1604" s="181"/>
      <c r="V1604" s="201" t="s">
        <v>75</v>
      </c>
      <c r="W1604" s="130"/>
      <c r="X1604" s="93" t="s">
        <v>2808</v>
      </c>
      <c r="Y1604" s="168" t="s">
        <v>6124</v>
      </c>
      <c r="Z1604" s="168" t="s">
        <v>6125</v>
      </c>
      <c r="AA1604" s="202" t="s">
        <v>6126</v>
      </c>
    </row>
    <row r="1605" spans="1:27" ht="24" x14ac:dyDescent="0.3">
      <c r="A1605" s="278">
        <v>41203097</v>
      </c>
      <c r="B1605" s="279" t="s">
        <v>2820</v>
      </c>
      <c r="C1605" s="289">
        <v>27.6</v>
      </c>
      <c r="D1605" s="94" t="s">
        <v>6</v>
      </c>
      <c r="E1605" s="94">
        <v>2.2999999999999998</v>
      </c>
      <c r="F1605" s="95"/>
      <c r="G1605" s="95"/>
      <c r="H1605" s="95"/>
      <c r="I1605" s="96"/>
      <c r="J1605" s="95">
        <v>41203097</v>
      </c>
      <c r="K1605" s="89" t="s">
        <v>2820</v>
      </c>
      <c r="L1605" s="95">
        <v>115</v>
      </c>
      <c r="M1605" s="95">
        <v>0</v>
      </c>
      <c r="N1605" s="289">
        <v>27.6</v>
      </c>
      <c r="O1605" s="95">
        <v>27</v>
      </c>
      <c r="P1605" s="289">
        <v>6.48</v>
      </c>
      <c r="Q1605" s="95">
        <v>88</v>
      </c>
      <c r="R1605" s="289">
        <v>21.12</v>
      </c>
      <c r="S1605" s="96"/>
      <c r="T1605" s="95"/>
      <c r="U1605" s="181"/>
      <c r="V1605" s="201" t="s">
        <v>75</v>
      </c>
      <c r="W1605" s="130"/>
      <c r="X1605" s="93" t="s">
        <v>2808</v>
      </c>
      <c r="Y1605" s="168" t="s">
        <v>6124</v>
      </c>
      <c r="Z1605" s="168" t="s">
        <v>6125</v>
      </c>
      <c r="AA1605" s="202" t="s">
        <v>6126</v>
      </c>
    </row>
    <row r="1606" spans="1:27" ht="24" x14ac:dyDescent="0.3">
      <c r="A1606" s="95">
        <v>41203100</v>
      </c>
      <c r="B1606" s="89" t="s">
        <v>2821</v>
      </c>
      <c r="C1606" s="289">
        <v>237.77279999999999</v>
      </c>
      <c r="D1606" s="94" t="s">
        <v>53</v>
      </c>
      <c r="E1606" s="94">
        <v>217.04</v>
      </c>
      <c r="F1606" s="95"/>
      <c r="G1606" s="95"/>
      <c r="H1606" s="95"/>
      <c r="I1606" s="96"/>
      <c r="J1606" s="95">
        <v>35010096</v>
      </c>
      <c r="K1606" s="89" t="s">
        <v>2822</v>
      </c>
      <c r="L1606" s="95">
        <v>960</v>
      </c>
      <c r="M1606" s="95">
        <v>0</v>
      </c>
      <c r="N1606" s="289">
        <v>237.77279999999999</v>
      </c>
      <c r="O1606" s="95"/>
      <c r="P1606" s="289"/>
      <c r="Q1606" s="95"/>
      <c r="R1606" s="289"/>
      <c r="S1606" s="96"/>
      <c r="T1606" s="95"/>
      <c r="U1606" s="181"/>
      <c r="V1606" s="201" t="s">
        <v>75</v>
      </c>
      <c r="W1606" s="130"/>
      <c r="X1606" s="93" t="s">
        <v>2808</v>
      </c>
      <c r="Y1606" s="168" t="s">
        <v>6124</v>
      </c>
      <c r="Z1606" s="168" t="s">
        <v>6125</v>
      </c>
      <c r="AA1606" s="202" t="s">
        <v>6126</v>
      </c>
    </row>
    <row r="1607" spans="1:27" ht="24" x14ac:dyDescent="0.3">
      <c r="A1607" s="91">
        <v>41203119</v>
      </c>
      <c r="B1607" s="93" t="s">
        <v>2823</v>
      </c>
      <c r="C1607" s="289">
        <v>237.77279999999999</v>
      </c>
      <c r="D1607" s="94" t="s">
        <v>14</v>
      </c>
      <c r="E1607" s="94">
        <v>19.13</v>
      </c>
      <c r="F1607" s="95"/>
      <c r="G1607" s="95"/>
      <c r="H1607" s="95"/>
      <c r="I1607" s="96"/>
      <c r="J1607" s="95">
        <v>35010096</v>
      </c>
      <c r="K1607" s="89" t="s">
        <v>2822</v>
      </c>
      <c r="L1607" s="95">
        <v>960</v>
      </c>
      <c r="M1607" s="95">
        <v>0</v>
      </c>
      <c r="N1607" s="289">
        <v>237.77279999999999</v>
      </c>
      <c r="O1607" s="95"/>
      <c r="P1607" s="289"/>
      <c r="Q1607" s="95"/>
      <c r="R1607" s="289"/>
      <c r="S1607" s="96"/>
      <c r="T1607" s="95"/>
      <c r="U1607" s="181"/>
      <c r="V1607" s="201" t="s">
        <v>75</v>
      </c>
      <c r="W1607" s="130"/>
      <c r="X1607" s="93" t="s">
        <v>2808</v>
      </c>
      <c r="Y1607" s="168" t="s">
        <v>6124</v>
      </c>
      <c r="Z1607" s="168" t="s">
        <v>6125</v>
      </c>
      <c r="AA1607" s="202" t="s">
        <v>6126</v>
      </c>
    </row>
    <row r="1608" spans="1:27" x14ac:dyDescent="0.3">
      <c r="A1608" s="91">
        <v>41203127</v>
      </c>
      <c r="B1608" s="93" t="s">
        <v>2824</v>
      </c>
      <c r="C1608" s="289">
        <v>11497.68</v>
      </c>
      <c r="D1608" s="94" t="s">
        <v>58</v>
      </c>
      <c r="E1608" s="94">
        <v>1067.1300000000001</v>
      </c>
      <c r="F1608" s="95"/>
      <c r="G1608" s="95"/>
      <c r="H1608" s="95"/>
      <c r="I1608" s="96"/>
      <c r="J1608" s="95">
        <v>41203127</v>
      </c>
      <c r="K1608" s="89" t="s">
        <v>2824</v>
      </c>
      <c r="L1608" s="95">
        <v>47907</v>
      </c>
      <c r="M1608" s="95">
        <v>0</v>
      </c>
      <c r="N1608" s="289">
        <v>11497.68</v>
      </c>
      <c r="O1608" s="95">
        <v>7000</v>
      </c>
      <c r="P1608" s="289">
        <v>1680</v>
      </c>
      <c r="Q1608" s="95">
        <v>40907</v>
      </c>
      <c r="R1608" s="289">
        <v>9817.68</v>
      </c>
      <c r="S1608" s="96"/>
      <c r="T1608" s="95"/>
      <c r="U1608" s="181"/>
      <c r="V1608" s="201" t="s">
        <v>75</v>
      </c>
      <c r="W1608" s="130"/>
      <c r="X1608" s="93" t="s">
        <v>2808</v>
      </c>
      <c r="Y1608" s="168" t="s">
        <v>6124</v>
      </c>
      <c r="Z1608" s="168" t="s">
        <v>6125</v>
      </c>
      <c r="AA1608" s="202" t="s">
        <v>6126</v>
      </c>
    </row>
    <row r="1609" spans="1:27" x14ac:dyDescent="0.3">
      <c r="A1609" s="278">
        <v>41203135</v>
      </c>
      <c r="B1609" s="279" t="s">
        <v>2825</v>
      </c>
      <c r="C1609" s="289">
        <v>6345.6</v>
      </c>
      <c r="D1609" s="94" t="s">
        <v>57</v>
      </c>
      <c r="E1609" s="94">
        <v>524.52</v>
      </c>
      <c r="F1609" s="95"/>
      <c r="G1609" s="95"/>
      <c r="H1609" s="95"/>
      <c r="I1609" s="96"/>
      <c r="J1609" s="95">
        <v>41203135</v>
      </c>
      <c r="K1609" s="89" t="s">
        <v>2825</v>
      </c>
      <c r="L1609" s="95">
        <v>26440</v>
      </c>
      <c r="M1609" s="95">
        <v>0</v>
      </c>
      <c r="N1609" s="289">
        <v>6345.6</v>
      </c>
      <c r="O1609" s="95">
        <v>6333</v>
      </c>
      <c r="P1609" s="289">
        <v>1519.92</v>
      </c>
      <c r="Q1609" s="95">
        <v>20107</v>
      </c>
      <c r="R1609" s="289">
        <v>4825.68</v>
      </c>
      <c r="S1609" s="96"/>
      <c r="T1609" s="95"/>
      <c r="U1609" s="181"/>
      <c r="V1609" s="201" t="s">
        <v>75</v>
      </c>
      <c r="W1609" s="130"/>
      <c r="X1609" s="93" t="s">
        <v>2808</v>
      </c>
      <c r="Y1609" s="168" t="s">
        <v>6124</v>
      </c>
      <c r="Z1609" s="168" t="s">
        <v>6125</v>
      </c>
      <c r="AA1609" s="202" t="s">
        <v>6126</v>
      </c>
    </row>
    <row r="1610" spans="1:27" x14ac:dyDescent="0.3">
      <c r="A1610" s="95">
        <v>41203143</v>
      </c>
      <c r="B1610" s="89" t="s">
        <v>2826</v>
      </c>
      <c r="C1610" s="289">
        <v>319.92</v>
      </c>
      <c r="D1610" s="94" t="s">
        <v>32</v>
      </c>
      <c r="E1610" s="94">
        <v>23.3</v>
      </c>
      <c r="F1610" s="95"/>
      <c r="G1610" s="95"/>
      <c r="H1610" s="95"/>
      <c r="I1610" s="96"/>
      <c r="J1610" s="95">
        <v>41203143</v>
      </c>
      <c r="K1610" s="89" t="s">
        <v>2826</v>
      </c>
      <c r="L1610" s="95">
        <v>1333</v>
      </c>
      <c r="M1610" s="95">
        <v>0</v>
      </c>
      <c r="N1610" s="289">
        <v>319.92</v>
      </c>
      <c r="O1610" s="95">
        <v>440</v>
      </c>
      <c r="P1610" s="289">
        <v>105.6</v>
      </c>
      <c r="Q1610" s="95">
        <v>893</v>
      </c>
      <c r="R1610" s="289">
        <v>214.32</v>
      </c>
      <c r="S1610" s="96"/>
      <c r="T1610" s="95"/>
      <c r="U1610" s="181"/>
      <c r="V1610" s="201" t="s">
        <v>75</v>
      </c>
      <c r="W1610" s="130"/>
      <c r="X1610" s="93" t="s">
        <v>2808</v>
      </c>
      <c r="Y1610" s="168" t="s">
        <v>6124</v>
      </c>
      <c r="Z1610" s="168" t="s">
        <v>6125</v>
      </c>
      <c r="AA1610" s="202" t="s">
        <v>6126</v>
      </c>
    </row>
    <row r="1611" spans="1:27" ht="24" x14ac:dyDescent="0.3">
      <c r="A1611" s="91">
        <v>41203151</v>
      </c>
      <c r="B1611" s="93" t="s">
        <v>2827</v>
      </c>
      <c r="C1611" s="289">
        <v>6.1920000000000002</v>
      </c>
      <c r="D1611" s="94" t="s">
        <v>6</v>
      </c>
      <c r="E1611" s="94">
        <v>1.8</v>
      </c>
      <c r="F1611" s="95"/>
      <c r="G1611" s="95"/>
      <c r="H1611" s="95"/>
      <c r="I1611" s="96"/>
      <c r="J1611" s="95">
        <v>35010070</v>
      </c>
      <c r="K1611" s="89" t="s">
        <v>2828</v>
      </c>
      <c r="L1611" s="95">
        <v>25</v>
      </c>
      <c r="M1611" s="95">
        <v>0</v>
      </c>
      <c r="N1611" s="289">
        <v>6.1920000000000002</v>
      </c>
      <c r="O1611" s="95"/>
      <c r="P1611" s="289"/>
      <c r="Q1611" s="95"/>
      <c r="R1611" s="289"/>
      <c r="S1611" s="96"/>
      <c r="T1611" s="95"/>
      <c r="U1611" s="181"/>
      <c r="V1611" s="201" t="s">
        <v>75</v>
      </c>
      <c r="W1611" s="130"/>
      <c r="X1611" s="93" t="s">
        <v>2808</v>
      </c>
      <c r="Y1611" s="168" t="s">
        <v>6124</v>
      </c>
      <c r="Z1611" s="168" t="s">
        <v>6125</v>
      </c>
      <c r="AA1611" s="202" t="s">
        <v>6126</v>
      </c>
    </row>
    <row r="1612" spans="1:27" x14ac:dyDescent="0.3">
      <c r="A1612" s="91">
        <v>41204018</v>
      </c>
      <c r="B1612" s="93" t="s">
        <v>2829</v>
      </c>
      <c r="C1612" s="289">
        <v>169.44</v>
      </c>
      <c r="D1612" s="94" t="s">
        <v>14</v>
      </c>
      <c r="E1612" s="94">
        <v>9.73</v>
      </c>
      <c r="F1612" s="95"/>
      <c r="G1612" s="95"/>
      <c r="H1612" s="95"/>
      <c r="I1612" s="96"/>
      <c r="J1612" s="95">
        <v>41204018</v>
      </c>
      <c r="K1612" s="89" t="s">
        <v>2829</v>
      </c>
      <c r="L1612" s="95">
        <v>706</v>
      </c>
      <c r="M1612" s="95">
        <v>0</v>
      </c>
      <c r="N1612" s="289">
        <v>169.44</v>
      </c>
      <c r="O1612" s="95">
        <v>333</v>
      </c>
      <c r="P1612" s="289">
        <v>79.92</v>
      </c>
      <c r="Q1612" s="95">
        <v>373</v>
      </c>
      <c r="R1612" s="289">
        <v>89.52</v>
      </c>
      <c r="S1612" s="96"/>
      <c r="T1612" s="95"/>
      <c r="U1612" s="181"/>
      <c r="V1612" s="201" t="s">
        <v>75</v>
      </c>
      <c r="W1612" s="130"/>
      <c r="X1612" s="93" t="s">
        <v>2808</v>
      </c>
      <c r="Y1612" s="168" t="s">
        <v>6124</v>
      </c>
      <c r="Z1612" s="168" t="s">
        <v>6125</v>
      </c>
      <c r="AA1612" s="202" t="s">
        <v>6126</v>
      </c>
    </row>
    <row r="1613" spans="1:27" ht="24" x14ac:dyDescent="0.3">
      <c r="A1613" s="278">
        <v>41204026</v>
      </c>
      <c r="B1613" s="279" t="s">
        <v>2830</v>
      </c>
      <c r="C1613" s="289">
        <v>3.7151999999999998</v>
      </c>
      <c r="D1613" s="94" t="s">
        <v>6</v>
      </c>
      <c r="E1613" s="94">
        <v>1.8</v>
      </c>
      <c r="F1613" s="95"/>
      <c r="G1613" s="95"/>
      <c r="H1613" s="95"/>
      <c r="I1613" s="96"/>
      <c r="J1613" s="95">
        <v>35010045</v>
      </c>
      <c r="K1613" s="89" t="s">
        <v>2831</v>
      </c>
      <c r="L1613" s="95">
        <v>15</v>
      </c>
      <c r="M1613" s="95">
        <v>0</v>
      </c>
      <c r="N1613" s="289">
        <v>3.7151999999999998</v>
      </c>
      <c r="O1613" s="95"/>
      <c r="P1613" s="289"/>
      <c r="Q1613" s="95"/>
      <c r="R1613" s="289"/>
      <c r="S1613" s="96"/>
      <c r="T1613" s="95"/>
      <c r="U1613" s="181"/>
      <c r="V1613" s="201" t="s">
        <v>75</v>
      </c>
      <c r="W1613" s="130"/>
      <c r="X1613" s="93" t="s">
        <v>2808</v>
      </c>
      <c r="Y1613" s="168" t="s">
        <v>6124</v>
      </c>
      <c r="Z1613" s="168" t="s">
        <v>6125</v>
      </c>
      <c r="AA1613" s="202" t="s">
        <v>6126</v>
      </c>
    </row>
    <row r="1614" spans="1:27" ht="24" x14ac:dyDescent="0.3">
      <c r="A1614" s="95">
        <v>41204034</v>
      </c>
      <c r="B1614" s="89" t="s">
        <v>2832</v>
      </c>
      <c r="C1614" s="289">
        <v>123.84</v>
      </c>
      <c r="D1614" s="94" t="s">
        <v>14</v>
      </c>
      <c r="E1614" s="94">
        <v>20.52</v>
      </c>
      <c r="F1614" s="95"/>
      <c r="G1614" s="95"/>
      <c r="H1614" s="95"/>
      <c r="I1614" s="96"/>
      <c r="J1614" s="95">
        <v>35010118</v>
      </c>
      <c r="K1614" s="89" t="s">
        <v>2833</v>
      </c>
      <c r="L1614" s="95">
        <v>500</v>
      </c>
      <c r="M1614" s="95">
        <v>0</v>
      </c>
      <c r="N1614" s="289">
        <v>123.84</v>
      </c>
      <c r="O1614" s="95"/>
      <c r="P1614" s="289"/>
      <c r="Q1614" s="95"/>
      <c r="R1614" s="289"/>
      <c r="S1614" s="96"/>
      <c r="T1614" s="95"/>
      <c r="U1614" s="181"/>
      <c r="V1614" s="201" t="s">
        <v>75</v>
      </c>
      <c r="W1614" s="130"/>
      <c r="X1614" s="93" t="s">
        <v>2808</v>
      </c>
      <c r="Y1614" s="168" t="s">
        <v>6124</v>
      </c>
      <c r="Z1614" s="168" t="s">
        <v>6125</v>
      </c>
      <c r="AA1614" s="202" t="s">
        <v>6126</v>
      </c>
    </row>
    <row r="1615" spans="1:27" ht="24" x14ac:dyDescent="0.3">
      <c r="A1615" s="91">
        <v>41204042</v>
      </c>
      <c r="B1615" s="93" t="s">
        <v>2834</v>
      </c>
      <c r="C1615" s="289">
        <v>991.2</v>
      </c>
      <c r="D1615" s="94" t="s">
        <v>43</v>
      </c>
      <c r="E1615" s="94">
        <v>72.260000000000005</v>
      </c>
      <c r="F1615" s="95"/>
      <c r="G1615" s="95"/>
      <c r="H1615" s="95"/>
      <c r="I1615" s="96"/>
      <c r="J1615" s="95">
        <v>41204042</v>
      </c>
      <c r="K1615" s="89" t="s">
        <v>2834</v>
      </c>
      <c r="L1615" s="95">
        <v>4130</v>
      </c>
      <c r="M1615" s="95">
        <v>0</v>
      </c>
      <c r="N1615" s="289">
        <v>991.2</v>
      </c>
      <c r="O1615" s="95">
        <v>1360</v>
      </c>
      <c r="P1615" s="289">
        <v>326.39999999999998</v>
      </c>
      <c r="Q1615" s="95">
        <v>2770</v>
      </c>
      <c r="R1615" s="289">
        <v>664.8</v>
      </c>
      <c r="S1615" s="96"/>
      <c r="T1615" s="95"/>
      <c r="U1615" s="181"/>
      <c r="V1615" s="201" t="s">
        <v>75</v>
      </c>
      <c r="W1615" s="130"/>
      <c r="X1615" s="93" t="s">
        <v>2808</v>
      </c>
      <c r="Y1615" s="168" t="s">
        <v>6124</v>
      </c>
      <c r="Z1615" s="168" t="s">
        <v>6125</v>
      </c>
      <c r="AA1615" s="202" t="s">
        <v>6126</v>
      </c>
    </row>
    <row r="1616" spans="1:27" ht="24" x14ac:dyDescent="0.3">
      <c r="A1616" s="91">
        <v>41204050</v>
      </c>
      <c r="B1616" s="93" t="s">
        <v>2835</v>
      </c>
      <c r="C1616" s="289">
        <v>170.4</v>
      </c>
      <c r="D1616" s="94" t="s">
        <v>11</v>
      </c>
      <c r="E1616" s="94">
        <v>12.52</v>
      </c>
      <c r="F1616" s="95"/>
      <c r="G1616" s="95"/>
      <c r="H1616" s="95"/>
      <c r="I1616" s="96"/>
      <c r="J1616" s="95">
        <v>41204050</v>
      </c>
      <c r="K1616" s="89" t="s">
        <v>2835</v>
      </c>
      <c r="L1616" s="95">
        <v>710</v>
      </c>
      <c r="M1616" s="95">
        <v>0</v>
      </c>
      <c r="N1616" s="289">
        <v>170.4</v>
      </c>
      <c r="O1616" s="95">
        <v>230</v>
      </c>
      <c r="P1616" s="289">
        <v>55.2</v>
      </c>
      <c r="Q1616" s="95">
        <v>480</v>
      </c>
      <c r="R1616" s="289">
        <v>115.2</v>
      </c>
      <c r="S1616" s="96"/>
      <c r="T1616" s="95"/>
      <c r="U1616" s="181"/>
      <c r="V1616" s="201" t="s">
        <v>75</v>
      </c>
      <c r="W1616" s="130"/>
      <c r="X1616" s="93" t="s">
        <v>2808</v>
      </c>
      <c r="Y1616" s="168" t="s">
        <v>6124</v>
      </c>
      <c r="Z1616" s="168" t="s">
        <v>6125</v>
      </c>
      <c r="AA1616" s="202" t="s">
        <v>6126</v>
      </c>
    </row>
    <row r="1617" spans="1:27" ht="24" x14ac:dyDescent="0.3">
      <c r="A1617" s="278">
        <v>41204069</v>
      </c>
      <c r="B1617" s="279" t="s">
        <v>2836</v>
      </c>
      <c r="C1617" s="289">
        <v>230.64</v>
      </c>
      <c r="D1617" s="94" t="s">
        <v>14</v>
      </c>
      <c r="E1617" s="94">
        <v>16.38</v>
      </c>
      <c r="F1617" s="95"/>
      <c r="G1617" s="95"/>
      <c r="H1617" s="95"/>
      <c r="I1617" s="96"/>
      <c r="J1617" s="95">
        <v>41204069</v>
      </c>
      <c r="K1617" s="89" t="s">
        <v>2836</v>
      </c>
      <c r="L1617" s="95">
        <v>961</v>
      </c>
      <c r="M1617" s="95">
        <v>0</v>
      </c>
      <c r="N1617" s="289">
        <v>230.64</v>
      </c>
      <c r="O1617" s="95">
        <v>333</v>
      </c>
      <c r="P1617" s="289">
        <v>79.92</v>
      </c>
      <c r="Q1617" s="95">
        <v>628</v>
      </c>
      <c r="R1617" s="289">
        <v>150.72</v>
      </c>
      <c r="S1617" s="96"/>
      <c r="T1617" s="95"/>
      <c r="U1617" s="181"/>
      <c r="V1617" s="201" t="s">
        <v>75</v>
      </c>
      <c r="W1617" s="130"/>
      <c r="X1617" s="93" t="s">
        <v>2808</v>
      </c>
      <c r="Y1617" s="168" t="s">
        <v>6124</v>
      </c>
      <c r="Z1617" s="168" t="s">
        <v>6125</v>
      </c>
      <c r="AA1617" s="202" t="s">
        <v>6126</v>
      </c>
    </row>
    <row r="1618" spans="1:27" ht="24" x14ac:dyDescent="0.3">
      <c r="A1618" s="95">
        <v>41204077</v>
      </c>
      <c r="B1618" s="89" t="s">
        <v>2837</v>
      </c>
      <c r="C1618" s="289">
        <v>183.6</v>
      </c>
      <c r="D1618" s="94" t="s">
        <v>11</v>
      </c>
      <c r="E1618" s="94">
        <v>13.96</v>
      </c>
      <c r="F1618" s="95"/>
      <c r="G1618" s="95"/>
      <c r="H1618" s="95"/>
      <c r="I1618" s="96"/>
      <c r="J1618" s="95">
        <v>41204077</v>
      </c>
      <c r="K1618" s="89" t="s">
        <v>2837</v>
      </c>
      <c r="L1618" s="95">
        <v>765</v>
      </c>
      <c r="M1618" s="95">
        <v>0</v>
      </c>
      <c r="N1618" s="289">
        <v>183.6</v>
      </c>
      <c r="O1618" s="95">
        <v>230</v>
      </c>
      <c r="P1618" s="289">
        <v>55.2</v>
      </c>
      <c r="Q1618" s="95">
        <v>535</v>
      </c>
      <c r="R1618" s="289">
        <v>128.4</v>
      </c>
      <c r="S1618" s="96"/>
      <c r="T1618" s="95"/>
      <c r="U1618" s="181"/>
      <c r="V1618" s="201" t="s">
        <v>75</v>
      </c>
      <c r="W1618" s="130"/>
      <c r="X1618" s="93" t="s">
        <v>2808</v>
      </c>
      <c r="Y1618" s="168" t="s">
        <v>6124</v>
      </c>
      <c r="Z1618" s="168" t="s">
        <v>6125</v>
      </c>
      <c r="AA1618" s="202" t="s">
        <v>6126</v>
      </c>
    </row>
    <row r="1619" spans="1:27" ht="24" x14ac:dyDescent="0.3">
      <c r="A1619" s="91">
        <v>41204085</v>
      </c>
      <c r="B1619" s="93" t="s">
        <v>2838</v>
      </c>
      <c r="C1619" s="289">
        <v>82.477440000000001</v>
      </c>
      <c r="D1619" s="94" t="s">
        <v>21</v>
      </c>
      <c r="E1619" s="94">
        <v>10.57</v>
      </c>
      <c r="F1619" s="95"/>
      <c r="G1619" s="95"/>
      <c r="H1619" s="95"/>
      <c r="I1619" s="96"/>
      <c r="J1619" s="95">
        <v>35010100</v>
      </c>
      <c r="K1619" s="89" t="s">
        <v>2839</v>
      </c>
      <c r="L1619" s="95">
        <v>333</v>
      </c>
      <c r="M1619" s="95">
        <v>0</v>
      </c>
      <c r="N1619" s="289">
        <v>82.477440000000001</v>
      </c>
      <c r="O1619" s="95"/>
      <c r="P1619" s="289"/>
      <c r="Q1619" s="95"/>
      <c r="R1619" s="289"/>
      <c r="S1619" s="96"/>
      <c r="T1619" s="95"/>
      <c r="U1619" s="181"/>
      <c r="V1619" s="201" t="s">
        <v>75</v>
      </c>
      <c r="W1619" s="130"/>
      <c r="X1619" s="93" t="s">
        <v>2808</v>
      </c>
      <c r="Y1619" s="168" t="s">
        <v>6124</v>
      </c>
      <c r="Z1619" s="168" t="s">
        <v>6125</v>
      </c>
      <c r="AA1619" s="202" t="s">
        <v>6126</v>
      </c>
    </row>
    <row r="1620" spans="1:27" ht="24" x14ac:dyDescent="0.3">
      <c r="A1620" s="91">
        <v>41204093</v>
      </c>
      <c r="B1620" s="93" t="s">
        <v>2840</v>
      </c>
      <c r="C1620" s="289">
        <v>129.6</v>
      </c>
      <c r="D1620" s="94" t="s">
        <v>21</v>
      </c>
      <c r="E1620" s="94">
        <v>9.73</v>
      </c>
      <c r="F1620" s="95"/>
      <c r="G1620" s="95"/>
      <c r="H1620" s="95"/>
      <c r="I1620" s="96"/>
      <c r="J1620" s="95">
        <v>41204093</v>
      </c>
      <c r="K1620" s="89" t="s">
        <v>2840</v>
      </c>
      <c r="L1620" s="95">
        <v>540</v>
      </c>
      <c r="M1620" s="95">
        <v>0</v>
      </c>
      <c r="N1620" s="289">
        <v>129.6</v>
      </c>
      <c r="O1620" s="95">
        <v>167</v>
      </c>
      <c r="P1620" s="289">
        <v>40.08</v>
      </c>
      <c r="Q1620" s="95">
        <v>373</v>
      </c>
      <c r="R1620" s="289">
        <v>89.52</v>
      </c>
      <c r="S1620" s="96"/>
      <c r="T1620" s="95"/>
      <c r="U1620" s="181"/>
      <c r="V1620" s="201" t="s">
        <v>75</v>
      </c>
      <c r="W1620" s="130"/>
      <c r="X1620" s="93" t="s">
        <v>2808</v>
      </c>
      <c r="Y1620" s="168" t="s">
        <v>6124</v>
      </c>
      <c r="Z1620" s="168" t="s">
        <v>6125</v>
      </c>
      <c r="AA1620" s="202" t="s">
        <v>6126</v>
      </c>
    </row>
    <row r="1621" spans="1:27" ht="24" x14ac:dyDescent="0.3">
      <c r="A1621" s="278">
        <v>41204107</v>
      </c>
      <c r="B1621" s="279" t="s">
        <v>2841</v>
      </c>
      <c r="C1621" s="289">
        <v>384</v>
      </c>
      <c r="D1621" s="94" t="s">
        <v>34</v>
      </c>
      <c r="E1621" s="94">
        <v>27.82</v>
      </c>
      <c r="F1621" s="95"/>
      <c r="G1621" s="95"/>
      <c r="H1621" s="95"/>
      <c r="I1621" s="96"/>
      <c r="J1621" s="95">
        <v>41204107</v>
      </c>
      <c r="K1621" s="89" t="s">
        <v>2841</v>
      </c>
      <c r="L1621" s="95">
        <v>1600</v>
      </c>
      <c r="M1621" s="95">
        <v>0</v>
      </c>
      <c r="N1621" s="289">
        <v>384</v>
      </c>
      <c r="O1621" s="95">
        <v>533</v>
      </c>
      <c r="P1621" s="289">
        <v>127.92</v>
      </c>
      <c r="Q1621" s="95">
        <v>1067</v>
      </c>
      <c r="R1621" s="289">
        <v>256.08</v>
      </c>
      <c r="S1621" s="96"/>
      <c r="T1621" s="95"/>
      <c r="U1621" s="181"/>
      <c r="V1621" s="201" t="s">
        <v>75</v>
      </c>
      <c r="W1621" s="130"/>
      <c r="X1621" s="93" t="s">
        <v>2808</v>
      </c>
      <c r="Y1621" s="168" t="s">
        <v>6124</v>
      </c>
      <c r="Z1621" s="168" t="s">
        <v>6125</v>
      </c>
      <c r="AA1621" s="202" t="s">
        <v>6126</v>
      </c>
    </row>
    <row r="1622" spans="1:27" ht="24" x14ac:dyDescent="0.3">
      <c r="A1622" s="95">
        <v>41205014</v>
      </c>
      <c r="B1622" s="89" t="s">
        <v>2842</v>
      </c>
      <c r="C1622" s="289">
        <v>1032.0825600000001</v>
      </c>
      <c r="D1622" s="94" t="s">
        <v>48</v>
      </c>
      <c r="E1622" s="94">
        <v>122.08</v>
      </c>
      <c r="F1622" s="95"/>
      <c r="G1622" s="95"/>
      <c r="H1622" s="95"/>
      <c r="I1622" s="96"/>
      <c r="J1622" s="95">
        <v>35020083</v>
      </c>
      <c r="K1622" s="89" t="s">
        <v>2843</v>
      </c>
      <c r="L1622" s="95">
        <v>4167</v>
      </c>
      <c r="M1622" s="95">
        <v>0</v>
      </c>
      <c r="N1622" s="289">
        <v>1032.0825600000001</v>
      </c>
      <c r="O1622" s="95"/>
      <c r="P1622" s="289"/>
      <c r="Q1622" s="95"/>
      <c r="R1622" s="289"/>
      <c r="S1622" s="96"/>
      <c r="T1622" s="95"/>
      <c r="U1622" s="181"/>
      <c r="V1622" s="201" t="s">
        <v>75</v>
      </c>
      <c r="W1622" s="130"/>
      <c r="X1622" s="93" t="s">
        <v>2808</v>
      </c>
      <c r="Y1622" s="168" t="s">
        <v>6124</v>
      </c>
      <c r="Z1622" s="168" t="s">
        <v>6125</v>
      </c>
      <c r="AA1622" s="202" t="s">
        <v>6126</v>
      </c>
    </row>
    <row r="1623" spans="1:27" ht="24" x14ac:dyDescent="0.3">
      <c r="A1623" s="91">
        <v>41205022</v>
      </c>
      <c r="B1623" s="93" t="s">
        <v>2844</v>
      </c>
      <c r="C1623" s="289">
        <v>1024.08</v>
      </c>
      <c r="D1623" s="94" t="s">
        <v>44</v>
      </c>
      <c r="E1623" s="94">
        <v>73.39</v>
      </c>
      <c r="F1623" s="95"/>
      <c r="G1623" s="95"/>
      <c r="H1623" s="95"/>
      <c r="I1623" s="96"/>
      <c r="J1623" s="95">
        <v>41205022</v>
      </c>
      <c r="K1623" s="89" t="s">
        <v>2844</v>
      </c>
      <c r="L1623" s="95">
        <f>O1623+Q1623</f>
        <v>4267.33</v>
      </c>
      <c r="M1623" s="95">
        <v>0</v>
      </c>
      <c r="N1623" s="289">
        <v>1024.08</v>
      </c>
      <c r="O1623" s="95">
        <v>1453.33</v>
      </c>
      <c r="P1623" s="289">
        <v>348.72</v>
      </c>
      <c r="Q1623" s="95">
        <v>2814</v>
      </c>
      <c r="R1623" s="289">
        <v>675.36</v>
      </c>
      <c r="S1623" s="96"/>
      <c r="T1623" s="95"/>
      <c r="U1623" s="181"/>
      <c r="V1623" s="201" t="s">
        <v>75</v>
      </c>
      <c r="W1623" s="130"/>
      <c r="X1623" s="93" t="s">
        <v>2808</v>
      </c>
      <c r="Y1623" s="168" t="s">
        <v>6124</v>
      </c>
      <c r="Z1623" s="168" t="s">
        <v>6125</v>
      </c>
      <c r="AA1623" s="202" t="s">
        <v>6126</v>
      </c>
    </row>
    <row r="1624" spans="1:27" ht="24" x14ac:dyDescent="0.3">
      <c r="A1624" s="91">
        <v>41205030</v>
      </c>
      <c r="B1624" s="93" t="s">
        <v>2845</v>
      </c>
      <c r="C1624" s="289">
        <v>1695.84</v>
      </c>
      <c r="D1624" s="94" t="s">
        <v>48</v>
      </c>
      <c r="E1624" s="94">
        <v>122.08</v>
      </c>
      <c r="F1624" s="95"/>
      <c r="G1624" s="95"/>
      <c r="H1624" s="95"/>
      <c r="I1624" s="96"/>
      <c r="J1624" s="95">
        <v>41205030</v>
      </c>
      <c r="K1624" s="89" t="s">
        <v>2845</v>
      </c>
      <c r="L1624" s="95">
        <v>7066</v>
      </c>
      <c r="M1624" s="95">
        <v>0</v>
      </c>
      <c r="N1624" s="289">
        <v>1695.84</v>
      </c>
      <c r="O1624" s="95">
        <v>2387</v>
      </c>
      <c r="P1624" s="289">
        <v>572.88</v>
      </c>
      <c r="Q1624" s="95">
        <v>4679</v>
      </c>
      <c r="R1624" s="289">
        <v>1122.96</v>
      </c>
      <c r="S1624" s="96"/>
      <c r="T1624" s="95"/>
      <c r="U1624" s="181"/>
      <c r="V1624" s="201" t="s">
        <v>75</v>
      </c>
      <c r="W1624" s="130"/>
      <c r="X1624" s="93" t="s">
        <v>2808</v>
      </c>
      <c r="Y1624" s="168" t="s">
        <v>6124</v>
      </c>
      <c r="Z1624" s="168" t="s">
        <v>6125</v>
      </c>
      <c r="AA1624" s="202" t="s">
        <v>6126</v>
      </c>
    </row>
    <row r="1625" spans="1:27" ht="24" x14ac:dyDescent="0.3">
      <c r="A1625" s="278">
        <v>41205049</v>
      </c>
      <c r="B1625" s="279" t="s">
        <v>2846</v>
      </c>
      <c r="C1625" s="289">
        <v>1024.08</v>
      </c>
      <c r="D1625" s="94" t="s">
        <v>44</v>
      </c>
      <c r="E1625" s="94">
        <v>73.39</v>
      </c>
      <c r="F1625" s="95"/>
      <c r="G1625" s="95"/>
      <c r="H1625" s="95"/>
      <c r="I1625" s="96"/>
      <c r="J1625" s="95">
        <v>41205049</v>
      </c>
      <c r="K1625" s="89" t="s">
        <v>2846</v>
      </c>
      <c r="L1625" s="95">
        <v>4267</v>
      </c>
      <c r="M1625" s="95">
        <v>0</v>
      </c>
      <c r="N1625" s="289">
        <v>1024.08</v>
      </c>
      <c r="O1625" s="95">
        <v>1453</v>
      </c>
      <c r="P1625" s="289">
        <v>348.72</v>
      </c>
      <c r="Q1625" s="95">
        <v>2814</v>
      </c>
      <c r="R1625" s="289">
        <v>675.36</v>
      </c>
      <c r="S1625" s="96"/>
      <c r="T1625" s="95"/>
      <c r="U1625" s="181"/>
      <c r="V1625" s="201" t="s">
        <v>75</v>
      </c>
      <c r="W1625" s="130"/>
      <c r="X1625" s="93" t="s">
        <v>2808</v>
      </c>
      <c r="Y1625" s="168" t="s">
        <v>6124</v>
      </c>
      <c r="Z1625" s="168" t="s">
        <v>6125</v>
      </c>
      <c r="AA1625" s="202" t="s">
        <v>6126</v>
      </c>
    </row>
    <row r="1626" spans="1:27" ht="24" x14ac:dyDescent="0.3">
      <c r="A1626" s="95">
        <v>41205057</v>
      </c>
      <c r="B1626" s="89" t="s">
        <v>2847</v>
      </c>
      <c r="C1626" s="289">
        <v>8431.92</v>
      </c>
      <c r="D1626" s="94" t="s">
        <v>57</v>
      </c>
      <c r="E1626" s="94">
        <v>751.3</v>
      </c>
      <c r="F1626" s="95"/>
      <c r="G1626" s="95"/>
      <c r="H1626" s="95"/>
      <c r="I1626" s="96"/>
      <c r="J1626" s="95">
        <v>41205057</v>
      </c>
      <c r="K1626" s="89" t="s">
        <v>2847</v>
      </c>
      <c r="L1626" s="95">
        <v>35133</v>
      </c>
      <c r="M1626" s="95">
        <v>0</v>
      </c>
      <c r="N1626" s="289">
        <v>8431.92</v>
      </c>
      <c r="O1626" s="95">
        <v>6333</v>
      </c>
      <c r="P1626" s="289">
        <v>1519.92</v>
      </c>
      <c r="Q1626" s="95">
        <v>28800</v>
      </c>
      <c r="R1626" s="289">
        <v>6912</v>
      </c>
      <c r="S1626" s="96"/>
      <c r="T1626" s="95"/>
      <c r="U1626" s="181"/>
      <c r="V1626" s="201" t="s">
        <v>75</v>
      </c>
      <c r="W1626" s="130"/>
      <c r="X1626" s="93" t="s">
        <v>2808</v>
      </c>
      <c r="Y1626" s="168" t="s">
        <v>6124</v>
      </c>
      <c r="Z1626" s="168" t="s">
        <v>6125</v>
      </c>
      <c r="AA1626" s="202" t="s">
        <v>6126</v>
      </c>
    </row>
    <row r="1627" spans="1:27" ht="24" x14ac:dyDescent="0.3">
      <c r="A1627" s="91">
        <v>41205065</v>
      </c>
      <c r="B1627" s="93" t="s">
        <v>2848</v>
      </c>
      <c r="C1627" s="289">
        <v>1992</v>
      </c>
      <c r="D1627" s="94" t="s">
        <v>51</v>
      </c>
      <c r="E1627" s="94">
        <v>133.04</v>
      </c>
      <c r="F1627" s="95"/>
      <c r="G1627" s="95"/>
      <c r="H1627" s="95"/>
      <c r="I1627" s="96"/>
      <c r="J1627" s="95">
        <v>41205065</v>
      </c>
      <c r="K1627" s="89" t="s">
        <v>2848</v>
      </c>
      <c r="L1627" s="95">
        <v>8300</v>
      </c>
      <c r="M1627" s="95">
        <v>0</v>
      </c>
      <c r="N1627" s="289">
        <v>1992</v>
      </c>
      <c r="O1627" s="95">
        <v>3200</v>
      </c>
      <c r="P1627" s="289">
        <v>768</v>
      </c>
      <c r="Q1627" s="95">
        <v>5100</v>
      </c>
      <c r="R1627" s="289">
        <v>1224</v>
      </c>
      <c r="S1627" s="96"/>
      <c r="T1627" s="95"/>
      <c r="U1627" s="181"/>
      <c r="V1627" s="201" t="s">
        <v>75</v>
      </c>
      <c r="W1627" s="130"/>
      <c r="X1627" s="93" t="s">
        <v>2808</v>
      </c>
      <c r="Y1627" s="168" t="s">
        <v>6124</v>
      </c>
      <c r="Z1627" s="168" t="s">
        <v>6125</v>
      </c>
      <c r="AA1627" s="202" t="s">
        <v>6126</v>
      </c>
    </row>
    <row r="1628" spans="1:27" ht="24" x14ac:dyDescent="0.3">
      <c r="A1628" s="91">
        <v>41205073</v>
      </c>
      <c r="B1628" s="93" t="s">
        <v>2849</v>
      </c>
      <c r="C1628" s="289">
        <v>1695.84</v>
      </c>
      <c r="D1628" s="94" t="s">
        <v>48</v>
      </c>
      <c r="E1628" s="94">
        <v>122.08</v>
      </c>
      <c r="F1628" s="95"/>
      <c r="G1628" s="95"/>
      <c r="H1628" s="95"/>
      <c r="I1628" s="96"/>
      <c r="J1628" s="95">
        <v>41205073</v>
      </c>
      <c r="K1628" s="89" t="s">
        <v>2849</v>
      </c>
      <c r="L1628" s="95">
        <v>7066</v>
      </c>
      <c r="M1628" s="95">
        <v>0</v>
      </c>
      <c r="N1628" s="289">
        <v>1695.84</v>
      </c>
      <c r="O1628" s="95">
        <v>2387</v>
      </c>
      <c r="P1628" s="289">
        <v>572.88</v>
      </c>
      <c r="Q1628" s="95">
        <v>4679</v>
      </c>
      <c r="R1628" s="289">
        <v>1122.96</v>
      </c>
      <c r="S1628" s="96"/>
      <c r="T1628" s="95"/>
      <c r="U1628" s="181"/>
      <c r="V1628" s="201" t="s">
        <v>75</v>
      </c>
      <c r="W1628" s="130"/>
      <c r="X1628" s="93" t="s">
        <v>2808</v>
      </c>
      <c r="Y1628" s="168" t="s">
        <v>6124</v>
      </c>
      <c r="Z1628" s="168" t="s">
        <v>6125</v>
      </c>
      <c r="AA1628" s="202" t="s">
        <v>6126</v>
      </c>
    </row>
    <row r="1629" spans="1:27" ht="24" x14ac:dyDescent="0.3">
      <c r="A1629" s="278">
        <v>41205081</v>
      </c>
      <c r="B1629" s="279" t="s">
        <v>2850</v>
      </c>
      <c r="C1629" s="289">
        <v>1024.08</v>
      </c>
      <c r="D1629" s="94" t="s">
        <v>44</v>
      </c>
      <c r="E1629" s="94">
        <v>73.39</v>
      </c>
      <c r="F1629" s="95"/>
      <c r="G1629" s="95"/>
      <c r="H1629" s="95"/>
      <c r="I1629" s="96"/>
      <c r="J1629" s="95">
        <v>41205081</v>
      </c>
      <c r="K1629" s="89" t="s">
        <v>2850</v>
      </c>
      <c r="L1629" s="95">
        <v>4267</v>
      </c>
      <c r="M1629" s="95">
        <v>0</v>
      </c>
      <c r="N1629" s="289">
        <v>1024.08</v>
      </c>
      <c r="O1629" s="95">
        <v>1453</v>
      </c>
      <c r="P1629" s="289">
        <v>348.72</v>
      </c>
      <c r="Q1629" s="95">
        <v>2814</v>
      </c>
      <c r="R1629" s="289">
        <v>675.36</v>
      </c>
      <c r="S1629" s="96"/>
      <c r="T1629" s="95"/>
      <c r="U1629" s="181"/>
      <c r="V1629" s="201" t="s">
        <v>75</v>
      </c>
      <c r="W1629" s="130"/>
      <c r="X1629" s="93" t="s">
        <v>2808</v>
      </c>
      <c r="Y1629" s="168" t="s">
        <v>6124</v>
      </c>
      <c r="Z1629" s="168" t="s">
        <v>6125</v>
      </c>
      <c r="AA1629" s="202" t="s">
        <v>6126</v>
      </c>
    </row>
    <row r="1630" spans="1:27" ht="24" x14ac:dyDescent="0.3">
      <c r="A1630" s="95">
        <v>41205090</v>
      </c>
      <c r="B1630" s="89" t="s">
        <v>2851</v>
      </c>
      <c r="C1630" s="289">
        <v>1279.92</v>
      </c>
      <c r="D1630" s="94" t="s">
        <v>46</v>
      </c>
      <c r="E1630" s="94">
        <v>90.43</v>
      </c>
      <c r="F1630" s="95"/>
      <c r="G1630" s="95"/>
      <c r="H1630" s="95"/>
      <c r="I1630" s="96"/>
      <c r="J1630" s="95">
        <v>41205090</v>
      </c>
      <c r="K1630" s="89" t="s">
        <v>2851</v>
      </c>
      <c r="L1630" s="95">
        <v>5333</v>
      </c>
      <c r="M1630" s="95">
        <v>0</v>
      </c>
      <c r="N1630" s="289">
        <v>1279.92</v>
      </c>
      <c r="O1630" s="95">
        <v>1867</v>
      </c>
      <c r="P1630" s="289">
        <v>448.08</v>
      </c>
      <c r="Q1630" s="95">
        <v>3466</v>
      </c>
      <c r="R1630" s="289">
        <v>831.84</v>
      </c>
      <c r="S1630" s="96"/>
      <c r="T1630" s="95"/>
      <c r="U1630" s="181"/>
      <c r="V1630" s="201" t="s">
        <v>75</v>
      </c>
      <c r="W1630" s="130"/>
      <c r="X1630" s="93" t="s">
        <v>2808</v>
      </c>
      <c r="Y1630" s="168" t="s">
        <v>6124</v>
      </c>
      <c r="Z1630" s="168" t="s">
        <v>6125</v>
      </c>
      <c r="AA1630" s="202" t="s">
        <v>6126</v>
      </c>
    </row>
    <row r="1631" spans="1:27" ht="24" x14ac:dyDescent="0.3">
      <c r="A1631" s="91">
        <v>41205103</v>
      </c>
      <c r="B1631" s="93" t="s">
        <v>2852</v>
      </c>
      <c r="C1631" s="289">
        <v>1024.08</v>
      </c>
      <c r="D1631" s="94" t="s">
        <v>44</v>
      </c>
      <c r="E1631" s="94">
        <v>73.39</v>
      </c>
      <c r="F1631" s="95"/>
      <c r="G1631" s="95"/>
      <c r="H1631" s="95"/>
      <c r="I1631" s="96"/>
      <c r="J1631" s="95">
        <v>41205103</v>
      </c>
      <c r="K1631" s="89" t="s">
        <v>2852</v>
      </c>
      <c r="L1631" s="95">
        <v>4267</v>
      </c>
      <c r="M1631" s="95">
        <v>0</v>
      </c>
      <c r="N1631" s="289">
        <v>1024.08</v>
      </c>
      <c r="O1631" s="95">
        <v>1453</v>
      </c>
      <c r="P1631" s="289">
        <v>348.72</v>
      </c>
      <c r="Q1631" s="95">
        <v>2814</v>
      </c>
      <c r="R1631" s="289">
        <v>675.36</v>
      </c>
      <c r="S1631" s="96"/>
      <c r="T1631" s="95"/>
      <c r="U1631" s="181"/>
      <c r="V1631" s="201" t="s">
        <v>75</v>
      </c>
      <c r="W1631" s="130"/>
      <c r="X1631" s="93" t="s">
        <v>2808</v>
      </c>
      <c r="Y1631" s="168" t="s">
        <v>6124</v>
      </c>
      <c r="Z1631" s="168" t="s">
        <v>6125</v>
      </c>
      <c r="AA1631" s="202" t="s">
        <v>6126</v>
      </c>
    </row>
    <row r="1632" spans="1:27" ht="36" x14ac:dyDescent="0.3">
      <c r="A1632" s="91">
        <v>41205111</v>
      </c>
      <c r="B1632" s="93" t="s">
        <v>2853</v>
      </c>
      <c r="C1632" s="289">
        <v>8431.92</v>
      </c>
      <c r="D1632" s="94" t="s">
        <v>57</v>
      </c>
      <c r="E1632" s="94">
        <v>751.3</v>
      </c>
      <c r="F1632" s="95"/>
      <c r="G1632" s="95"/>
      <c r="H1632" s="95"/>
      <c r="I1632" s="96"/>
      <c r="J1632" s="95">
        <v>41205111</v>
      </c>
      <c r="K1632" s="89" t="s">
        <v>2853</v>
      </c>
      <c r="L1632" s="95">
        <v>35133</v>
      </c>
      <c r="M1632" s="95">
        <v>0</v>
      </c>
      <c r="N1632" s="289">
        <v>8431.92</v>
      </c>
      <c r="O1632" s="95">
        <v>6333</v>
      </c>
      <c r="P1632" s="289">
        <v>1519.92</v>
      </c>
      <c r="Q1632" s="95">
        <v>28800</v>
      </c>
      <c r="R1632" s="289">
        <v>6912</v>
      </c>
      <c r="S1632" s="96"/>
      <c r="T1632" s="95"/>
      <c r="U1632" s="181"/>
      <c r="V1632" s="201" t="s">
        <v>75</v>
      </c>
      <c r="W1632" s="130"/>
      <c r="X1632" s="93" t="s">
        <v>2808</v>
      </c>
      <c r="Y1632" s="168" t="s">
        <v>6124</v>
      </c>
      <c r="Z1632" s="168" t="s">
        <v>6125</v>
      </c>
      <c r="AA1632" s="202" t="s">
        <v>6126</v>
      </c>
    </row>
    <row r="1633" spans="1:27" ht="24" x14ac:dyDescent="0.3">
      <c r="A1633" s="278">
        <v>41205120</v>
      </c>
      <c r="B1633" s="279" t="s">
        <v>2854</v>
      </c>
      <c r="C1633" s="289">
        <v>1695.84</v>
      </c>
      <c r="D1633" s="94" t="s">
        <v>48</v>
      </c>
      <c r="E1633" s="94">
        <v>122.08</v>
      </c>
      <c r="F1633" s="95"/>
      <c r="G1633" s="95"/>
      <c r="H1633" s="95"/>
      <c r="I1633" s="96"/>
      <c r="J1633" s="95">
        <v>41205120</v>
      </c>
      <c r="K1633" s="89" t="s">
        <v>2854</v>
      </c>
      <c r="L1633" s="95">
        <v>7066</v>
      </c>
      <c r="M1633" s="95">
        <v>0</v>
      </c>
      <c r="N1633" s="289">
        <v>1695.84</v>
      </c>
      <c r="O1633" s="95">
        <v>2387</v>
      </c>
      <c r="P1633" s="289">
        <v>572.88</v>
      </c>
      <c r="Q1633" s="95">
        <v>4679</v>
      </c>
      <c r="R1633" s="289">
        <v>1122.96</v>
      </c>
      <c r="S1633" s="96"/>
      <c r="T1633" s="95"/>
      <c r="U1633" s="181"/>
      <c r="V1633" s="201" t="s">
        <v>75</v>
      </c>
      <c r="W1633" s="130"/>
      <c r="X1633" s="93" t="s">
        <v>2808</v>
      </c>
      <c r="Y1633" s="168" t="s">
        <v>6124</v>
      </c>
      <c r="Z1633" s="168" t="s">
        <v>6125</v>
      </c>
      <c r="AA1633" s="202" t="s">
        <v>6126</v>
      </c>
    </row>
    <row r="1634" spans="1:27" ht="24" x14ac:dyDescent="0.3">
      <c r="A1634" s="95">
        <v>41206010</v>
      </c>
      <c r="B1634" s="89" t="s">
        <v>2855</v>
      </c>
      <c r="C1634" s="289">
        <v>23.04</v>
      </c>
      <c r="D1634" s="94" t="s">
        <v>6</v>
      </c>
      <c r="E1634" s="94">
        <v>1.8</v>
      </c>
      <c r="F1634" s="95"/>
      <c r="G1634" s="95"/>
      <c r="H1634" s="95"/>
      <c r="I1634" s="96"/>
      <c r="J1634" s="95">
        <v>41206010</v>
      </c>
      <c r="K1634" s="89" t="s">
        <v>2855</v>
      </c>
      <c r="L1634" s="95">
        <f>O1634+Q1634</f>
        <v>96</v>
      </c>
      <c r="M1634" s="95">
        <v>0</v>
      </c>
      <c r="N1634" s="289">
        <v>23.04</v>
      </c>
      <c r="O1634" s="95">
        <v>27</v>
      </c>
      <c r="P1634" s="289">
        <v>6.48</v>
      </c>
      <c r="Q1634" s="95">
        <v>69</v>
      </c>
      <c r="R1634" s="289">
        <v>16.559999999999999</v>
      </c>
      <c r="S1634" s="96"/>
      <c r="T1634" s="95"/>
      <c r="U1634" s="181"/>
      <c r="V1634" s="201" t="s">
        <v>75</v>
      </c>
      <c r="W1634" s="130"/>
      <c r="X1634" s="93" t="s">
        <v>2808</v>
      </c>
      <c r="Y1634" s="168" t="s">
        <v>6124</v>
      </c>
      <c r="Z1634" s="168" t="s">
        <v>6125</v>
      </c>
      <c r="AA1634" s="202" t="s">
        <v>6126</v>
      </c>
    </row>
    <row r="1635" spans="1:27" ht="24" x14ac:dyDescent="0.3">
      <c r="A1635" s="91">
        <v>41206029</v>
      </c>
      <c r="B1635" s="93" t="s">
        <v>2856</v>
      </c>
      <c r="C1635" s="289">
        <v>384</v>
      </c>
      <c r="D1635" s="94" t="s">
        <v>34</v>
      </c>
      <c r="E1635" s="94">
        <v>27.82</v>
      </c>
      <c r="F1635" s="95"/>
      <c r="G1635" s="95"/>
      <c r="H1635" s="95"/>
      <c r="I1635" s="96"/>
      <c r="J1635" s="95">
        <v>41206029</v>
      </c>
      <c r="K1635" s="89" t="s">
        <v>2856</v>
      </c>
      <c r="L1635" s="95">
        <v>1600</v>
      </c>
      <c r="M1635" s="95">
        <v>0</v>
      </c>
      <c r="N1635" s="289">
        <v>384</v>
      </c>
      <c r="O1635" s="95">
        <v>533</v>
      </c>
      <c r="P1635" s="289">
        <v>127.92</v>
      </c>
      <c r="Q1635" s="95">
        <v>1067</v>
      </c>
      <c r="R1635" s="289">
        <v>256.08</v>
      </c>
      <c r="S1635" s="96"/>
      <c r="T1635" s="95"/>
      <c r="U1635" s="181"/>
      <c r="V1635" s="201" t="s">
        <v>75</v>
      </c>
      <c r="W1635" s="130"/>
      <c r="X1635" s="93" t="s">
        <v>2808</v>
      </c>
      <c r="Y1635" s="168" t="s">
        <v>6124</v>
      </c>
      <c r="Z1635" s="168" t="s">
        <v>6125</v>
      </c>
      <c r="AA1635" s="202" t="s">
        <v>6126</v>
      </c>
    </row>
    <row r="1636" spans="1:27" ht="24" x14ac:dyDescent="0.3">
      <c r="A1636" s="91">
        <v>41206037</v>
      </c>
      <c r="B1636" s="93" t="s">
        <v>2857</v>
      </c>
      <c r="C1636" s="289">
        <v>384</v>
      </c>
      <c r="D1636" s="94" t="s">
        <v>34</v>
      </c>
      <c r="E1636" s="94">
        <v>27.82</v>
      </c>
      <c r="F1636" s="95"/>
      <c r="G1636" s="95"/>
      <c r="H1636" s="95"/>
      <c r="I1636" s="96"/>
      <c r="J1636" s="95">
        <v>41206037</v>
      </c>
      <c r="K1636" s="89" t="s">
        <v>2857</v>
      </c>
      <c r="L1636" s="95">
        <v>1600</v>
      </c>
      <c r="M1636" s="95">
        <v>0</v>
      </c>
      <c r="N1636" s="289">
        <v>384</v>
      </c>
      <c r="O1636" s="95">
        <v>533</v>
      </c>
      <c r="P1636" s="289">
        <v>127.92</v>
      </c>
      <c r="Q1636" s="95">
        <v>1067</v>
      </c>
      <c r="R1636" s="289">
        <v>256.08</v>
      </c>
      <c r="S1636" s="96"/>
      <c r="T1636" s="95"/>
      <c r="U1636" s="181"/>
      <c r="V1636" s="201" t="s">
        <v>75</v>
      </c>
      <c r="W1636" s="130"/>
      <c r="X1636" s="93" t="s">
        <v>2808</v>
      </c>
      <c r="Y1636" s="168" t="s">
        <v>6127</v>
      </c>
      <c r="Z1636" s="168" t="s">
        <v>6131</v>
      </c>
      <c r="AA1636" s="202" t="s">
        <v>6129</v>
      </c>
    </row>
    <row r="1637" spans="1:27" ht="24" x14ac:dyDescent="0.3">
      <c r="A1637" s="278">
        <v>41206045</v>
      </c>
      <c r="B1637" s="279" t="s">
        <v>2858</v>
      </c>
      <c r="C1637" s="289">
        <v>268.8</v>
      </c>
      <c r="D1637" s="94" t="s">
        <v>14</v>
      </c>
      <c r="E1637" s="94">
        <v>20.52</v>
      </c>
      <c r="F1637" s="95"/>
      <c r="G1637" s="95"/>
      <c r="H1637" s="95"/>
      <c r="I1637" s="96"/>
      <c r="J1637" s="95">
        <v>41206045</v>
      </c>
      <c r="K1637" s="89" t="s">
        <v>2858</v>
      </c>
      <c r="L1637" s="95">
        <v>1120</v>
      </c>
      <c r="M1637" s="95">
        <v>0</v>
      </c>
      <c r="N1637" s="289">
        <v>268.8</v>
      </c>
      <c r="O1637" s="95">
        <v>333</v>
      </c>
      <c r="P1637" s="289">
        <v>79.92</v>
      </c>
      <c r="Q1637" s="95">
        <v>787</v>
      </c>
      <c r="R1637" s="289">
        <v>188.88</v>
      </c>
      <c r="S1637" s="96"/>
      <c r="T1637" s="95"/>
      <c r="U1637" s="181"/>
      <c r="V1637" s="201" t="s">
        <v>75</v>
      </c>
      <c r="W1637" s="130"/>
      <c r="X1637" s="93" t="s">
        <v>2808</v>
      </c>
      <c r="Y1637" s="168" t="s">
        <v>6124</v>
      </c>
      <c r="Z1637" s="168" t="s">
        <v>6125</v>
      </c>
      <c r="AA1637" s="202" t="s">
        <v>6126</v>
      </c>
    </row>
    <row r="1638" spans="1:27" ht="24" x14ac:dyDescent="0.3">
      <c r="A1638" s="95">
        <v>41206053</v>
      </c>
      <c r="B1638" s="89" t="s">
        <v>2859</v>
      </c>
      <c r="C1638" s="289">
        <v>991.2</v>
      </c>
      <c r="D1638" s="94" t="s">
        <v>43</v>
      </c>
      <c r="E1638" s="94">
        <v>72.260000000000005</v>
      </c>
      <c r="F1638" s="95"/>
      <c r="G1638" s="95"/>
      <c r="H1638" s="95"/>
      <c r="I1638" s="96"/>
      <c r="J1638" s="95">
        <v>41206053</v>
      </c>
      <c r="K1638" s="89" t="s">
        <v>2859</v>
      </c>
      <c r="L1638" s="95">
        <v>4130</v>
      </c>
      <c r="M1638" s="95">
        <v>0</v>
      </c>
      <c r="N1638" s="289">
        <v>991.2</v>
      </c>
      <c r="O1638" s="95">
        <v>1360</v>
      </c>
      <c r="P1638" s="289">
        <v>326.39999999999998</v>
      </c>
      <c r="Q1638" s="95">
        <v>2770</v>
      </c>
      <c r="R1638" s="289">
        <v>664.8</v>
      </c>
      <c r="S1638" s="96"/>
      <c r="T1638" s="95"/>
      <c r="U1638" s="181"/>
      <c r="V1638" s="201" t="s">
        <v>75</v>
      </c>
      <c r="W1638" s="130"/>
      <c r="X1638" s="93" t="s">
        <v>2808</v>
      </c>
      <c r="Y1638" s="168" t="s">
        <v>6124</v>
      </c>
      <c r="Z1638" s="168" t="s">
        <v>6125</v>
      </c>
      <c r="AA1638" s="202" t="s">
        <v>6126</v>
      </c>
    </row>
    <row r="1639" spans="1:27" ht="24" x14ac:dyDescent="0.3">
      <c r="A1639" s="91">
        <v>41206061</v>
      </c>
      <c r="B1639" s="93" t="s">
        <v>2860</v>
      </c>
      <c r="C1639" s="289">
        <v>170.4</v>
      </c>
      <c r="D1639" s="94" t="s">
        <v>11</v>
      </c>
      <c r="E1639" s="94">
        <v>12.52</v>
      </c>
      <c r="F1639" s="95"/>
      <c r="G1639" s="95"/>
      <c r="H1639" s="95"/>
      <c r="I1639" s="96"/>
      <c r="J1639" s="95">
        <v>41206061</v>
      </c>
      <c r="K1639" s="89" t="s">
        <v>2860</v>
      </c>
      <c r="L1639" s="95">
        <v>710</v>
      </c>
      <c r="M1639" s="95">
        <v>0</v>
      </c>
      <c r="N1639" s="289">
        <v>170.4</v>
      </c>
      <c r="O1639" s="95">
        <v>230</v>
      </c>
      <c r="P1639" s="289">
        <v>55.2</v>
      </c>
      <c r="Q1639" s="95">
        <v>480</v>
      </c>
      <c r="R1639" s="289">
        <v>115.2</v>
      </c>
      <c r="S1639" s="96"/>
      <c r="T1639" s="95"/>
      <c r="U1639" s="181"/>
      <c r="V1639" s="201" t="s">
        <v>75</v>
      </c>
      <c r="W1639" s="130"/>
      <c r="X1639" s="93" t="s">
        <v>2808</v>
      </c>
      <c r="Y1639" s="168" t="s">
        <v>6124</v>
      </c>
      <c r="Z1639" s="168" t="s">
        <v>6125</v>
      </c>
      <c r="AA1639" s="202" t="s">
        <v>6126</v>
      </c>
    </row>
    <row r="1640" spans="1:27" x14ac:dyDescent="0.3">
      <c r="A1640" s="91">
        <v>41206070</v>
      </c>
      <c r="B1640" s="93" t="s">
        <v>2861</v>
      </c>
      <c r="C1640" s="291">
        <v>148.608</v>
      </c>
      <c r="D1640" s="94" t="s">
        <v>14</v>
      </c>
      <c r="E1640" s="94">
        <v>16.38</v>
      </c>
      <c r="F1640" s="95"/>
      <c r="G1640" s="95"/>
      <c r="H1640" s="95"/>
      <c r="I1640" s="96"/>
      <c r="J1640" s="95">
        <v>35020016</v>
      </c>
      <c r="K1640" s="89" t="s">
        <v>2862</v>
      </c>
      <c r="L1640" s="95">
        <v>600</v>
      </c>
      <c r="M1640" s="95">
        <v>0</v>
      </c>
      <c r="N1640" s="291">
        <v>148.608</v>
      </c>
      <c r="O1640" s="95"/>
      <c r="P1640" s="289"/>
      <c r="Q1640" s="95"/>
      <c r="R1640" s="289"/>
      <c r="S1640" s="96"/>
      <c r="T1640" s="95"/>
      <c r="U1640" s="181"/>
      <c r="V1640" s="201" t="s">
        <v>75</v>
      </c>
      <c r="W1640" s="130"/>
      <c r="X1640" s="93" t="s">
        <v>2808</v>
      </c>
      <c r="Y1640" s="168" t="s">
        <v>6124</v>
      </c>
      <c r="Z1640" s="168" t="s">
        <v>6125</v>
      </c>
      <c r="AA1640" s="202" t="s">
        <v>6126</v>
      </c>
    </row>
    <row r="1641" spans="1:27" x14ac:dyDescent="0.3">
      <c r="A1641" s="278">
        <v>41301013</v>
      </c>
      <c r="B1641" s="279" t="s">
        <v>2863</v>
      </c>
      <c r="C1641" s="289">
        <v>34.055999999999997</v>
      </c>
      <c r="D1641" s="94" t="s">
        <v>11</v>
      </c>
      <c r="E1641" s="94">
        <v>4.2300000000000004</v>
      </c>
      <c r="F1641" s="95"/>
      <c r="G1641" s="95"/>
      <c r="H1641" s="95"/>
      <c r="I1641" s="96"/>
      <c r="J1641" s="95">
        <v>50010131</v>
      </c>
      <c r="K1641" s="89" t="s">
        <v>2864</v>
      </c>
      <c r="L1641" s="95">
        <v>100</v>
      </c>
      <c r="M1641" s="95">
        <v>0</v>
      </c>
      <c r="N1641" s="289">
        <v>34.055999999999997</v>
      </c>
      <c r="O1641" s="95"/>
      <c r="P1641" s="289"/>
      <c r="Q1641" s="95"/>
      <c r="R1641" s="289"/>
      <c r="S1641" s="96"/>
      <c r="T1641" s="95"/>
      <c r="U1641" s="181">
        <v>0</v>
      </c>
      <c r="V1641" s="201" t="s">
        <v>4787</v>
      </c>
      <c r="W1641" s="130">
        <v>2</v>
      </c>
      <c r="X1641" s="93"/>
      <c r="Y1641" s="168" t="s">
        <v>4789</v>
      </c>
      <c r="Z1641" s="168" t="s">
        <v>4854</v>
      </c>
      <c r="AA1641" s="202" t="s">
        <v>4789</v>
      </c>
    </row>
    <row r="1642" spans="1:27" x14ac:dyDescent="0.3">
      <c r="A1642" s="95">
        <v>41301021</v>
      </c>
      <c r="B1642" s="89" t="s">
        <v>2865</v>
      </c>
      <c r="C1642" s="289">
        <v>193.92</v>
      </c>
      <c r="D1642" s="94" t="s">
        <v>11</v>
      </c>
      <c r="E1642" s="94">
        <v>15.09</v>
      </c>
      <c r="F1642" s="95"/>
      <c r="G1642" s="95"/>
      <c r="H1642" s="95"/>
      <c r="I1642" s="96"/>
      <c r="J1642" s="95">
        <v>41301021</v>
      </c>
      <c r="K1642" s="89" t="s">
        <v>2865</v>
      </c>
      <c r="L1642" s="95">
        <v>808</v>
      </c>
      <c r="M1642" s="95">
        <v>0</v>
      </c>
      <c r="N1642" s="289">
        <v>193.92</v>
      </c>
      <c r="O1642" s="95">
        <v>230</v>
      </c>
      <c r="P1642" s="289">
        <v>55.2</v>
      </c>
      <c r="Q1642" s="95">
        <v>578</v>
      </c>
      <c r="R1642" s="289">
        <v>138.72</v>
      </c>
      <c r="S1642" s="96"/>
      <c r="T1642" s="95"/>
      <c r="U1642" s="181"/>
      <c r="V1642" s="201" t="s">
        <v>75</v>
      </c>
      <c r="W1642" s="130"/>
      <c r="X1642" s="93" t="s">
        <v>200</v>
      </c>
      <c r="Y1642" s="168" t="s">
        <v>6127</v>
      </c>
      <c r="Z1642" s="168" t="s">
        <v>6131</v>
      </c>
      <c r="AA1642" s="202" t="s">
        <v>6129</v>
      </c>
    </row>
    <row r="1643" spans="1:27" ht="24" x14ac:dyDescent="0.3">
      <c r="A1643" s="91">
        <v>41301030</v>
      </c>
      <c r="B1643" s="93" t="s">
        <v>2866</v>
      </c>
      <c r="C1643" s="289">
        <v>20.433600000000002</v>
      </c>
      <c r="D1643" s="94" t="s">
        <v>9</v>
      </c>
      <c r="E1643" s="94">
        <v>0.08</v>
      </c>
      <c r="F1643" s="95"/>
      <c r="G1643" s="95"/>
      <c r="H1643" s="95"/>
      <c r="I1643" s="96"/>
      <c r="J1643" s="95">
        <v>50010310</v>
      </c>
      <c r="K1643" s="89" t="s">
        <v>2867</v>
      </c>
      <c r="L1643" s="95">
        <v>60</v>
      </c>
      <c r="M1643" s="95">
        <v>0</v>
      </c>
      <c r="N1643" s="289">
        <v>20.433600000000002</v>
      </c>
      <c r="O1643" s="95"/>
      <c r="P1643" s="289"/>
      <c r="Q1643" s="95"/>
      <c r="R1643" s="289"/>
      <c r="S1643" s="96"/>
      <c r="T1643" s="95"/>
      <c r="U1643" s="181">
        <v>0</v>
      </c>
      <c r="V1643" s="201" t="s">
        <v>4787</v>
      </c>
      <c r="W1643" s="130">
        <v>1</v>
      </c>
      <c r="X1643" s="93"/>
      <c r="Y1643" s="168" t="s">
        <v>4789</v>
      </c>
      <c r="Z1643" s="168" t="s">
        <v>4854</v>
      </c>
      <c r="AA1643" s="202" t="s">
        <v>4789</v>
      </c>
    </row>
    <row r="1644" spans="1:27" x14ac:dyDescent="0.3">
      <c r="A1644" s="91">
        <v>41301048</v>
      </c>
      <c r="B1644" s="93" t="s">
        <v>2868</v>
      </c>
      <c r="C1644" s="289">
        <v>22.817520000000002</v>
      </c>
      <c r="D1644" s="94" t="s">
        <v>9</v>
      </c>
      <c r="E1644" s="94"/>
      <c r="F1644" s="95"/>
      <c r="G1644" s="95"/>
      <c r="H1644" s="95"/>
      <c r="I1644" s="96"/>
      <c r="J1644" s="95">
        <v>17010098</v>
      </c>
      <c r="K1644" s="89" t="s">
        <v>2869</v>
      </c>
      <c r="L1644" s="95">
        <v>67</v>
      </c>
      <c r="M1644" s="95">
        <v>0</v>
      </c>
      <c r="N1644" s="289">
        <v>22.817520000000002</v>
      </c>
      <c r="O1644" s="95"/>
      <c r="P1644" s="289"/>
      <c r="Q1644" s="95"/>
      <c r="R1644" s="289"/>
      <c r="S1644" s="96"/>
      <c r="T1644" s="95"/>
      <c r="U1644" s="181"/>
      <c r="V1644" s="201" t="s">
        <v>4787</v>
      </c>
      <c r="W1644" s="130">
        <v>1</v>
      </c>
      <c r="X1644" s="93"/>
      <c r="Y1644" s="168" t="s">
        <v>4789</v>
      </c>
      <c r="Z1644" s="168" t="s">
        <v>4854</v>
      </c>
      <c r="AA1644" s="202" t="s">
        <v>4789</v>
      </c>
    </row>
    <row r="1645" spans="1:27" x14ac:dyDescent="0.3">
      <c r="A1645" s="278">
        <v>41301056</v>
      </c>
      <c r="B1645" s="279" t="s">
        <v>2870</v>
      </c>
      <c r="C1645" s="289">
        <v>42.57</v>
      </c>
      <c r="D1645" s="94" t="s">
        <v>26</v>
      </c>
      <c r="E1645" s="94"/>
      <c r="F1645" s="95"/>
      <c r="G1645" s="95"/>
      <c r="H1645" s="95"/>
      <c r="I1645" s="96"/>
      <c r="J1645" s="95">
        <v>45010145</v>
      </c>
      <c r="K1645" s="89" t="s">
        <v>2871</v>
      </c>
      <c r="L1645" s="95">
        <v>125</v>
      </c>
      <c r="M1645" s="95">
        <v>0</v>
      </c>
      <c r="N1645" s="289">
        <v>42.57</v>
      </c>
      <c r="O1645" s="95"/>
      <c r="P1645" s="289"/>
      <c r="Q1645" s="95"/>
      <c r="R1645" s="289"/>
      <c r="S1645" s="96"/>
      <c r="T1645" s="95"/>
      <c r="U1645" s="181">
        <v>0</v>
      </c>
      <c r="V1645" s="201" t="s">
        <v>4787</v>
      </c>
      <c r="W1645" s="130">
        <v>1</v>
      </c>
      <c r="X1645" s="93"/>
      <c r="Y1645" s="168" t="s">
        <v>4789</v>
      </c>
      <c r="Z1645" s="168" t="s">
        <v>4854</v>
      </c>
      <c r="AA1645" s="202" t="s">
        <v>4789</v>
      </c>
    </row>
    <row r="1646" spans="1:27" x14ac:dyDescent="0.3">
      <c r="A1646" s="95">
        <v>41301064</v>
      </c>
      <c r="B1646" s="89" t="s">
        <v>2872</v>
      </c>
      <c r="C1646" s="289">
        <v>34.055999999999997</v>
      </c>
      <c r="D1646" s="94" t="s">
        <v>9</v>
      </c>
      <c r="E1646" s="94">
        <v>1</v>
      </c>
      <c r="F1646" s="95"/>
      <c r="G1646" s="95"/>
      <c r="H1646" s="95"/>
      <c r="I1646" s="96"/>
      <c r="J1646" s="95">
        <v>17010101</v>
      </c>
      <c r="K1646" s="89" t="s">
        <v>2873</v>
      </c>
      <c r="L1646" s="95">
        <v>100</v>
      </c>
      <c r="M1646" s="95">
        <v>0</v>
      </c>
      <c r="N1646" s="289">
        <v>34.055999999999997</v>
      </c>
      <c r="O1646" s="95"/>
      <c r="P1646" s="289"/>
      <c r="Q1646" s="95"/>
      <c r="R1646" s="289"/>
      <c r="S1646" s="96"/>
      <c r="T1646" s="95"/>
      <c r="U1646" s="181"/>
      <c r="V1646" s="201" t="s">
        <v>4787</v>
      </c>
      <c r="W1646" s="130">
        <v>1</v>
      </c>
      <c r="X1646" s="93"/>
      <c r="Y1646" s="168" t="s">
        <v>4789</v>
      </c>
      <c r="Z1646" s="168" t="s">
        <v>4854</v>
      </c>
      <c r="AA1646" s="202" t="s">
        <v>4789</v>
      </c>
    </row>
    <row r="1647" spans="1:27" x14ac:dyDescent="0.3">
      <c r="A1647" s="91">
        <v>41301072</v>
      </c>
      <c r="B1647" s="93" t="s">
        <v>2874</v>
      </c>
      <c r="C1647" s="289">
        <v>27.244800000000001</v>
      </c>
      <c r="D1647" s="94" t="s">
        <v>12</v>
      </c>
      <c r="E1647" s="94">
        <v>0.14000000000000001</v>
      </c>
      <c r="F1647" s="95"/>
      <c r="G1647" s="95"/>
      <c r="H1647" s="95"/>
      <c r="I1647" s="96"/>
      <c r="J1647" s="95">
        <v>50010042</v>
      </c>
      <c r="K1647" s="89" t="s">
        <v>2875</v>
      </c>
      <c r="L1647" s="95">
        <v>80</v>
      </c>
      <c r="M1647" s="95">
        <v>0</v>
      </c>
      <c r="N1647" s="289">
        <v>27.244800000000001</v>
      </c>
      <c r="O1647" s="95"/>
      <c r="P1647" s="289"/>
      <c r="Q1647" s="95"/>
      <c r="R1647" s="289"/>
      <c r="S1647" s="96"/>
      <c r="T1647" s="95"/>
      <c r="U1647" s="181">
        <v>0</v>
      </c>
      <c r="V1647" s="201" t="s">
        <v>4787</v>
      </c>
      <c r="W1647" s="130">
        <v>2</v>
      </c>
      <c r="X1647" s="93"/>
      <c r="Y1647" s="168" t="s">
        <v>4789</v>
      </c>
      <c r="Z1647" s="168" t="s">
        <v>4854</v>
      </c>
      <c r="AA1647" s="202" t="s">
        <v>4789</v>
      </c>
    </row>
    <row r="1648" spans="1:27" x14ac:dyDescent="0.3">
      <c r="A1648" s="91">
        <v>41301080</v>
      </c>
      <c r="B1648" s="93" t="s">
        <v>2876</v>
      </c>
      <c r="C1648" s="288">
        <v>45.64725</v>
      </c>
      <c r="D1648" s="94" t="s">
        <v>21</v>
      </c>
      <c r="E1648" s="94">
        <v>2.0699999999999998</v>
      </c>
      <c r="F1648" s="95"/>
      <c r="G1648" s="95"/>
      <c r="H1648" s="95"/>
      <c r="I1648" s="96"/>
      <c r="J1648" s="95">
        <v>50010263</v>
      </c>
      <c r="K1648" s="89" t="s">
        <v>2877</v>
      </c>
      <c r="L1648" s="95">
        <v>125</v>
      </c>
      <c r="M1648" s="95">
        <v>0</v>
      </c>
      <c r="N1648" s="288">
        <v>45.64725</v>
      </c>
      <c r="O1648" s="95"/>
      <c r="P1648" s="289"/>
      <c r="Q1648" s="95"/>
      <c r="R1648" s="289"/>
      <c r="S1648" s="96"/>
      <c r="T1648" s="95"/>
      <c r="U1648" s="181">
        <v>0</v>
      </c>
      <c r="V1648" s="201" t="s">
        <v>4787</v>
      </c>
      <c r="W1648" s="130">
        <v>2</v>
      </c>
      <c r="X1648" s="93"/>
      <c r="Y1648" s="168" t="s">
        <v>4789</v>
      </c>
      <c r="Z1648" s="168" t="s">
        <v>4854</v>
      </c>
      <c r="AA1648" s="202" t="s">
        <v>4789</v>
      </c>
    </row>
    <row r="1649" spans="1:27" x14ac:dyDescent="0.3">
      <c r="A1649" s="278">
        <v>41301099</v>
      </c>
      <c r="B1649" s="279" t="s">
        <v>2878</v>
      </c>
      <c r="C1649" s="289">
        <v>6.48</v>
      </c>
      <c r="D1649" s="94" t="s">
        <v>6</v>
      </c>
      <c r="E1649" s="94"/>
      <c r="F1649" s="95"/>
      <c r="G1649" s="95"/>
      <c r="H1649" s="95"/>
      <c r="I1649" s="96"/>
      <c r="J1649" s="95">
        <v>41301099</v>
      </c>
      <c r="K1649" s="89" t="s">
        <v>2878</v>
      </c>
      <c r="L1649" s="95">
        <v>27</v>
      </c>
      <c r="M1649" s="95">
        <v>0</v>
      </c>
      <c r="N1649" s="289">
        <v>6.48</v>
      </c>
      <c r="O1649" s="95"/>
      <c r="P1649" s="289"/>
      <c r="Q1649" s="95"/>
      <c r="R1649" s="289"/>
      <c r="S1649" s="96"/>
      <c r="T1649" s="95"/>
      <c r="U1649" s="181"/>
      <c r="V1649" s="201" t="s">
        <v>4787</v>
      </c>
      <c r="W1649" s="130">
        <v>1</v>
      </c>
      <c r="X1649" s="93"/>
      <c r="Y1649" s="168" t="s">
        <v>4789</v>
      </c>
      <c r="Z1649" s="168" t="s">
        <v>4854</v>
      </c>
      <c r="AA1649" s="202" t="s">
        <v>4789</v>
      </c>
    </row>
    <row r="1650" spans="1:27" x14ac:dyDescent="0.3">
      <c r="A1650" s="95">
        <v>41301102</v>
      </c>
      <c r="B1650" s="89" t="s">
        <v>2879</v>
      </c>
      <c r="C1650" s="289">
        <v>20.433600000000002</v>
      </c>
      <c r="D1650" s="94" t="s">
        <v>12</v>
      </c>
      <c r="E1650" s="94">
        <v>2.78</v>
      </c>
      <c r="F1650" s="95"/>
      <c r="G1650" s="95"/>
      <c r="H1650" s="95"/>
      <c r="I1650" s="96"/>
      <c r="J1650" s="95">
        <v>45010021</v>
      </c>
      <c r="K1650" s="89" t="s">
        <v>2880</v>
      </c>
      <c r="L1650" s="95">
        <v>60</v>
      </c>
      <c r="M1650" s="95">
        <v>0</v>
      </c>
      <c r="N1650" s="289">
        <v>20.433600000000002</v>
      </c>
      <c r="O1650" s="95"/>
      <c r="P1650" s="289"/>
      <c r="Q1650" s="95"/>
      <c r="R1650" s="289"/>
      <c r="S1650" s="96"/>
      <c r="T1650" s="95"/>
      <c r="U1650" s="181">
        <v>0</v>
      </c>
      <c r="V1650" s="201" t="s">
        <v>4787</v>
      </c>
      <c r="W1650" s="130">
        <v>1</v>
      </c>
      <c r="X1650" s="93"/>
      <c r="Y1650" s="168" t="s">
        <v>4789</v>
      </c>
      <c r="Z1650" s="168" t="s">
        <v>4854</v>
      </c>
      <c r="AA1650" s="202" t="s">
        <v>4789</v>
      </c>
    </row>
    <row r="1651" spans="1:27" x14ac:dyDescent="0.3">
      <c r="A1651" s="91">
        <v>41301110</v>
      </c>
      <c r="B1651" s="93" t="s">
        <v>2881</v>
      </c>
      <c r="C1651" s="289">
        <v>42.57</v>
      </c>
      <c r="D1651" s="94" t="s">
        <v>26</v>
      </c>
      <c r="E1651" s="94"/>
      <c r="F1651" s="95"/>
      <c r="G1651" s="95"/>
      <c r="H1651" s="95"/>
      <c r="I1651" s="96"/>
      <c r="J1651" s="95">
        <v>45010153</v>
      </c>
      <c r="K1651" s="89" t="s">
        <v>2881</v>
      </c>
      <c r="L1651" s="95">
        <v>125</v>
      </c>
      <c r="M1651" s="95">
        <v>0</v>
      </c>
      <c r="N1651" s="289">
        <v>42.57</v>
      </c>
      <c r="O1651" s="95"/>
      <c r="P1651" s="289"/>
      <c r="Q1651" s="95"/>
      <c r="R1651" s="289"/>
      <c r="S1651" s="96"/>
      <c r="T1651" s="95"/>
      <c r="U1651" s="181">
        <v>0</v>
      </c>
      <c r="V1651" s="201" t="s">
        <v>4787</v>
      </c>
      <c r="W1651" s="130">
        <v>1</v>
      </c>
      <c r="X1651" s="93"/>
      <c r="Y1651" s="168" t="s">
        <v>4789</v>
      </c>
      <c r="Z1651" s="168" t="s">
        <v>4854</v>
      </c>
      <c r="AA1651" s="202" t="s">
        <v>4789</v>
      </c>
    </row>
    <row r="1652" spans="1:27" x14ac:dyDescent="0.3">
      <c r="A1652" s="91">
        <v>41301129</v>
      </c>
      <c r="B1652" s="93" t="s">
        <v>2882</v>
      </c>
      <c r="C1652" s="289">
        <v>51.084000000000003</v>
      </c>
      <c r="D1652" s="94" t="s">
        <v>18</v>
      </c>
      <c r="E1652" s="94">
        <v>0.87</v>
      </c>
      <c r="F1652" s="95"/>
      <c r="G1652" s="95"/>
      <c r="H1652" s="95"/>
      <c r="I1652" s="96"/>
      <c r="J1652" s="95">
        <v>50010026</v>
      </c>
      <c r="K1652" s="89" t="s">
        <v>2883</v>
      </c>
      <c r="L1652" s="95">
        <v>150</v>
      </c>
      <c r="M1652" s="95">
        <v>0</v>
      </c>
      <c r="N1652" s="289">
        <v>51.084000000000003</v>
      </c>
      <c r="O1652" s="95"/>
      <c r="P1652" s="289"/>
      <c r="Q1652" s="95"/>
      <c r="R1652" s="289"/>
      <c r="S1652" s="96"/>
      <c r="T1652" s="95"/>
      <c r="U1652" s="181">
        <v>0</v>
      </c>
      <c r="V1652" s="201" t="s">
        <v>4787</v>
      </c>
      <c r="W1652" s="130">
        <v>1</v>
      </c>
      <c r="X1652" s="93"/>
      <c r="Y1652" s="168" t="s">
        <v>4789</v>
      </c>
      <c r="Z1652" s="168" t="s">
        <v>4854</v>
      </c>
      <c r="AA1652" s="202" t="s">
        <v>4789</v>
      </c>
    </row>
    <row r="1653" spans="1:27" x14ac:dyDescent="0.3">
      <c r="A1653" s="278">
        <v>41301145</v>
      </c>
      <c r="B1653" s="279" t="s">
        <v>2884</v>
      </c>
      <c r="C1653" s="289">
        <v>34.055999999999997</v>
      </c>
      <c r="D1653" s="94" t="s">
        <v>12</v>
      </c>
      <c r="E1653" s="94"/>
      <c r="F1653" s="95"/>
      <c r="G1653" s="95"/>
      <c r="H1653" s="95"/>
      <c r="I1653" s="96"/>
      <c r="J1653" s="95">
        <v>56010222</v>
      </c>
      <c r="K1653" s="89" t="s">
        <v>2885</v>
      </c>
      <c r="L1653" s="95">
        <v>100</v>
      </c>
      <c r="M1653" s="95">
        <v>0</v>
      </c>
      <c r="N1653" s="289">
        <v>34.055999999999997</v>
      </c>
      <c r="O1653" s="95"/>
      <c r="P1653" s="289"/>
      <c r="Q1653" s="95"/>
      <c r="R1653" s="289"/>
      <c r="S1653" s="96"/>
      <c r="T1653" s="95">
        <v>1</v>
      </c>
      <c r="U1653" s="181">
        <v>3</v>
      </c>
      <c r="V1653" s="201" t="s">
        <v>4787</v>
      </c>
      <c r="W1653" s="130">
        <v>1</v>
      </c>
      <c r="X1653" s="93"/>
      <c r="Y1653" s="168" t="s">
        <v>4789</v>
      </c>
      <c r="Z1653" s="168" t="s">
        <v>4854</v>
      </c>
      <c r="AA1653" s="202" t="s">
        <v>4789</v>
      </c>
    </row>
    <row r="1654" spans="1:27" x14ac:dyDescent="0.3">
      <c r="A1654" s="95">
        <v>41301153</v>
      </c>
      <c r="B1654" s="89" t="s">
        <v>2886</v>
      </c>
      <c r="C1654" s="289">
        <v>27.244800000000001</v>
      </c>
      <c r="D1654" s="94" t="s">
        <v>9</v>
      </c>
      <c r="E1654" s="94">
        <v>4.2300000000000004</v>
      </c>
      <c r="F1654" s="95"/>
      <c r="G1654" s="95"/>
      <c r="H1654" s="95"/>
      <c r="I1654" s="96"/>
      <c r="J1654" s="95">
        <v>50010280</v>
      </c>
      <c r="K1654" s="89" t="s">
        <v>2887</v>
      </c>
      <c r="L1654" s="95">
        <v>80</v>
      </c>
      <c r="M1654" s="95">
        <v>0</v>
      </c>
      <c r="N1654" s="289">
        <v>27.244800000000001</v>
      </c>
      <c r="O1654" s="95"/>
      <c r="P1654" s="289"/>
      <c r="Q1654" s="95"/>
      <c r="R1654" s="289"/>
      <c r="S1654" s="96"/>
      <c r="T1654" s="95"/>
      <c r="U1654" s="181">
        <v>0</v>
      </c>
      <c r="V1654" s="201" t="s">
        <v>4787</v>
      </c>
      <c r="W1654" s="130">
        <v>2</v>
      </c>
      <c r="X1654" s="93"/>
      <c r="Y1654" s="168" t="s">
        <v>4789</v>
      </c>
      <c r="Z1654" s="168" t="s">
        <v>4854</v>
      </c>
      <c r="AA1654" s="202" t="s">
        <v>4789</v>
      </c>
    </row>
    <row r="1655" spans="1:27" x14ac:dyDescent="0.3">
      <c r="A1655" s="91">
        <v>41301161</v>
      </c>
      <c r="B1655" s="93" t="s">
        <v>2888</v>
      </c>
      <c r="C1655" s="289">
        <v>8.8800000000000008</v>
      </c>
      <c r="D1655" s="94" t="s">
        <v>6</v>
      </c>
      <c r="E1655" s="94">
        <v>0.26</v>
      </c>
      <c r="F1655" s="95"/>
      <c r="G1655" s="95"/>
      <c r="H1655" s="95"/>
      <c r="I1655" s="96"/>
      <c r="J1655" s="95">
        <v>41301161</v>
      </c>
      <c r="K1655" s="89" t="s">
        <v>2888</v>
      </c>
      <c r="L1655" s="95">
        <v>37</v>
      </c>
      <c r="M1655" s="95">
        <v>0</v>
      </c>
      <c r="N1655" s="289">
        <v>8.8800000000000008</v>
      </c>
      <c r="O1655" s="95">
        <v>27</v>
      </c>
      <c r="P1655" s="289">
        <v>6.48</v>
      </c>
      <c r="Q1655" s="95">
        <v>10</v>
      </c>
      <c r="R1655" s="289">
        <v>2.4</v>
      </c>
      <c r="S1655" s="96"/>
      <c r="T1655" s="95"/>
      <c r="U1655" s="181"/>
      <c r="V1655" s="201" t="s">
        <v>4787</v>
      </c>
      <c r="W1655" s="130">
        <v>4</v>
      </c>
      <c r="X1655" s="93"/>
      <c r="Y1655" s="168" t="s">
        <v>4789</v>
      </c>
      <c r="Z1655" s="168" t="s">
        <v>4854</v>
      </c>
      <c r="AA1655" s="202" t="s">
        <v>4789</v>
      </c>
    </row>
    <row r="1656" spans="1:27" ht="24" x14ac:dyDescent="0.3">
      <c r="A1656" s="91">
        <v>41301170</v>
      </c>
      <c r="B1656" s="93" t="s">
        <v>2889</v>
      </c>
      <c r="C1656" s="289">
        <v>28.266480000000001</v>
      </c>
      <c r="D1656" s="94" t="s">
        <v>18</v>
      </c>
      <c r="E1656" s="94">
        <v>0.6</v>
      </c>
      <c r="F1656" s="95"/>
      <c r="G1656" s="95"/>
      <c r="H1656" s="95"/>
      <c r="I1656" s="96"/>
      <c r="J1656" s="95">
        <v>50010336</v>
      </c>
      <c r="K1656" s="89" t="s">
        <v>2890</v>
      </c>
      <c r="L1656" s="95">
        <v>83</v>
      </c>
      <c r="M1656" s="95">
        <v>0</v>
      </c>
      <c r="N1656" s="289">
        <v>28.266480000000001</v>
      </c>
      <c r="O1656" s="95"/>
      <c r="P1656" s="289"/>
      <c r="Q1656" s="95"/>
      <c r="R1656" s="289"/>
      <c r="S1656" s="96"/>
      <c r="T1656" s="95"/>
      <c r="U1656" s="181">
        <v>0</v>
      </c>
      <c r="V1656" s="201" t="s">
        <v>4787</v>
      </c>
      <c r="W1656" s="130">
        <v>2</v>
      </c>
      <c r="X1656" s="93"/>
      <c r="Y1656" s="168" t="s">
        <v>4789</v>
      </c>
      <c r="Z1656" s="168" t="s">
        <v>4854</v>
      </c>
      <c r="AA1656" s="202" t="s">
        <v>4789</v>
      </c>
    </row>
    <row r="1657" spans="1:27" x14ac:dyDescent="0.3">
      <c r="A1657" s="278">
        <v>41301188</v>
      </c>
      <c r="B1657" s="279" t="s">
        <v>2891</v>
      </c>
      <c r="C1657" s="289">
        <v>6.8111999999999995</v>
      </c>
      <c r="D1657" s="94" t="s">
        <v>9</v>
      </c>
      <c r="E1657" s="94"/>
      <c r="F1657" s="95"/>
      <c r="G1657" s="95"/>
      <c r="H1657" s="95"/>
      <c r="I1657" s="96"/>
      <c r="J1657" s="95">
        <v>45010030</v>
      </c>
      <c r="K1657" s="89" t="s">
        <v>2892</v>
      </c>
      <c r="L1657" s="95">
        <v>20</v>
      </c>
      <c r="M1657" s="95">
        <v>0</v>
      </c>
      <c r="N1657" s="289">
        <v>6.8111999999999995</v>
      </c>
      <c r="O1657" s="95"/>
      <c r="P1657" s="289"/>
      <c r="Q1657" s="95"/>
      <c r="R1657" s="289"/>
      <c r="S1657" s="96"/>
      <c r="T1657" s="95"/>
      <c r="U1657" s="181">
        <v>0</v>
      </c>
      <c r="V1657" s="201" t="s">
        <v>4787</v>
      </c>
      <c r="W1657" s="130">
        <v>1</v>
      </c>
      <c r="X1657" s="93"/>
      <c r="Y1657" s="168" t="s">
        <v>4789</v>
      </c>
      <c r="Z1657" s="168" t="s">
        <v>4854</v>
      </c>
      <c r="AA1657" s="202" t="s">
        <v>4789</v>
      </c>
    </row>
    <row r="1658" spans="1:27" ht="24" x14ac:dyDescent="0.3">
      <c r="A1658" s="95">
        <v>41301200</v>
      </c>
      <c r="B1658" s="89" t="s">
        <v>2893</v>
      </c>
      <c r="C1658" s="289">
        <v>13.622400000000001</v>
      </c>
      <c r="D1658" s="94" t="s">
        <v>9</v>
      </c>
      <c r="E1658" s="94">
        <v>0.14000000000000001</v>
      </c>
      <c r="F1658" s="95"/>
      <c r="G1658" s="95"/>
      <c r="H1658" s="95"/>
      <c r="I1658" s="96"/>
      <c r="J1658" s="95">
        <v>50010050</v>
      </c>
      <c r="K1658" s="89" t="s">
        <v>2894</v>
      </c>
      <c r="L1658" s="95">
        <v>40</v>
      </c>
      <c r="M1658" s="95">
        <v>0</v>
      </c>
      <c r="N1658" s="289">
        <v>13.622400000000001</v>
      </c>
      <c r="O1658" s="95"/>
      <c r="P1658" s="289"/>
      <c r="Q1658" s="95"/>
      <c r="R1658" s="289"/>
      <c r="S1658" s="96"/>
      <c r="T1658" s="95"/>
      <c r="U1658" s="181">
        <v>0</v>
      </c>
      <c r="V1658" s="201" t="s">
        <v>4787</v>
      </c>
      <c r="W1658" s="130">
        <v>1</v>
      </c>
      <c r="X1658" s="93"/>
      <c r="Y1658" s="168" t="s">
        <v>4789</v>
      </c>
      <c r="Z1658" s="168" t="s">
        <v>4854</v>
      </c>
      <c r="AA1658" s="202" t="s">
        <v>4789</v>
      </c>
    </row>
    <row r="1659" spans="1:27" x14ac:dyDescent="0.3">
      <c r="A1659" s="91">
        <v>41301218</v>
      </c>
      <c r="B1659" s="93" t="s">
        <v>2895</v>
      </c>
      <c r="C1659" s="289">
        <v>10.216800000000001</v>
      </c>
      <c r="D1659" s="94" t="s">
        <v>6</v>
      </c>
      <c r="E1659" s="94"/>
      <c r="F1659" s="95"/>
      <c r="G1659" s="95"/>
      <c r="H1659" s="95"/>
      <c r="I1659" s="96"/>
      <c r="J1659" s="95">
        <v>42010047</v>
      </c>
      <c r="K1659" s="89" t="s">
        <v>2896</v>
      </c>
      <c r="L1659" s="95">
        <v>30</v>
      </c>
      <c r="M1659" s="95">
        <v>0</v>
      </c>
      <c r="N1659" s="289">
        <v>10.216800000000001</v>
      </c>
      <c r="O1659" s="95"/>
      <c r="P1659" s="289"/>
      <c r="Q1659" s="95"/>
      <c r="R1659" s="289"/>
      <c r="S1659" s="96"/>
      <c r="T1659" s="95"/>
      <c r="U1659" s="181">
        <v>0</v>
      </c>
      <c r="V1659" s="201" t="s">
        <v>4787</v>
      </c>
      <c r="W1659" s="130">
        <v>3</v>
      </c>
      <c r="X1659" s="93"/>
      <c r="Y1659" s="168" t="s">
        <v>4789</v>
      </c>
      <c r="Z1659" s="168" t="s">
        <v>4854</v>
      </c>
      <c r="AA1659" s="202" t="s">
        <v>4789</v>
      </c>
    </row>
    <row r="1660" spans="1:27" x14ac:dyDescent="0.3">
      <c r="A1660" s="91">
        <v>41301226</v>
      </c>
      <c r="B1660" s="93" t="s">
        <v>2897</v>
      </c>
      <c r="C1660" s="289">
        <v>10.216800000000001</v>
      </c>
      <c r="D1660" s="94" t="s">
        <v>6</v>
      </c>
      <c r="E1660" s="94"/>
      <c r="F1660" s="95"/>
      <c r="G1660" s="95"/>
      <c r="H1660" s="95"/>
      <c r="I1660" s="96"/>
      <c r="J1660" s="95">
        <v>42010039</v>
      </c>
      <c r="K1660" s="89" t="s">
        <v>2898</v>
      </c>
      <c r="L1660" s="95">
        <v>30</v>
      </c>
      <c r="M1660" s="95">
        <v>0</v>
      </c>
      <c r="N1660" s="289">
        <v>10.216800000000001</v>
      </c>
      <c r="O1660" s="95"/>
      <c r="P1660" s="289"/>
      <c r="Q1660" s="95"/>
      <c r="R1660" s="289"/>
      <c r="S1660" s="96"/>
      <c r="T1660" s="95"/>
      <c r="U1660" s="181">
        <v>0</v>
      </c>
      <c r="V1660" s="201" t="s">
        <v>4787</v>
      </c>
      <c r="W1660" s="130">
        <v>1</v>
      </c>
      <c r="X1660" s="93"/>
      <c r="Y1660" s="168" t="s">
        <v>4789</v>
      </c>
      <c r="Z1660" s="168" t="s">
        <v>4854</v>
      </c>
      <c r="AA1660" s="202" t="s">
        <v>4789</v>
      </c>
    </row>
    <row r="1661" spans="1:27" x14ac:dyDescent="0.3">
      <c r="A1661" s="278">
        <v>41301242</v>
      </c>
      <c r="B1661" s="279" t="s">
        <v>2899</v>
      </c>
      <c r="C1661" s="289">
        <v>27.244800000000001</v>
      </c>
      <c r="D1661" s="94" t="s">
        <v>9</v>
      </c>
      <c r="E1661" s="94">
        <v>0.36</v>
      </c>
      <c r="F1661" s="95"/>
      <c r="G1661" s="95"/>
      <c r="H1661" s="95"/>
      <c r="I1661" s="96"/>
      <c r="J1661" s="95">
        <v>50010239</v>
      </c>
      <c r="K1661" s="89" t="s">
        <v>2899</v>
      </c>
      <c r="L1661" s="95">
        <v>80</v>
      </c>
      <c r="M1661" s="95">
        <v>0</v>
      </c>
      <c r="N1661" s="289">
        <v>27.244800000000001</v>
      </c>
      <c r="O1661" s="95"/>
      <c r="P1661" s="289"/>
      <c r="Q1661" s="95"/>
      <c r="R1661" s="289"/>
      <c r="S1661" s="96"/>
      <c r="T1661" s="95"/>
      <c r="U1661" s="181">
        <v>0</v>
      </c>
      <c r="V1661" s="201" t="s">
        <v>4787</v>
      </c>
      <c r="W1661" s="130">
        <v>1</v>
      </c>
      <c r="X1661" s="93"/>
      <c r="Y1661" s="168" t="s">
        <v>4789</v>
      </c>
      <c r="Z1661" s="168" t="s">
        <v>4854</v>
      </c>
      <c r="AA1661" s="202" t="s">
        <v>4789</v>
      </c>
    </row>
    <row r="1662" spans="1:27" ht="24" x14ac:dyDescent="0.3">
      <c r="A1662" s="95">
        <v>41301250</v>
      </c>
      <c r="B1662" s="89" t="s">
        <v>2900</v>
      </c>
      <c r="C1662" s="289">
        <v>27.244800000000001</v>
      </c>
      <c r="D1662" s="94" t="s">
        <v>15</v>
      </c>
      <c r="E1662" s="94">
        <v>0.33</v>
      </c>
      <c r="F1662" s="95"/>
      <c r="G1662" s="95"/>
      <c r="H1662" s="95"/>
      <c r="I1662" s="96"/>
      <c r="J1662" s="95">
        <v>50010093</v>
      </c>
      <c r="K1662" s="89" t="s">
        <v>2901</v>
      </c>
      <c r="L1662" s="95">
        <v>80</v>
      </c>
      <c r="M1662" s="95">
        <v>0</v>
      </c>
      <c r="N1662" s="289">
        <v>27.244800000000001</v>
      </c>
      <c r="O1662" s="95"/>
      <c r="P1662" s="289"/>
      <c r="Q1662" s="95"/>
      <c r="R1662" s="289"/>
      <c r="S1662" s="96"/>
      <c r="T1662" s="95"/>
      <c r="U1662" s="181">
        <v>0</v>
      </c>
      <c r="V1662" s="201" t="s">
        <v>4787</v>
      </c>
      <c r="W1662" s="130">
        <v>2</v>
      </c>
      <c r="X1662" s="93"/>
      <c r="Y1662" s="168" t="s">
        <v>4789</v>
      </c>
      <c r="Z1662" s="168" t="s">
        <v>4854</v>
      </c>
      <c r="AA1662" s="202" t="s">
        <v>4789</v>
      </c>
    </row>
    <row r="1663" spans="1:27" x14ac:dyDescent="0.3">
      <c r="A1663" s="91">
        <v>41301269</v>
      </c>
      <c r="B1663" s="93" t="s">
        <v>2902</v>
      </c>
      <c r="C1663" s="289">
        <v>119.196</v>
      </c>
      <c r="D1663" s="94" t="s">
        <v>21</v>
      </c>
      <c r="E1663" s="94">
        <v>3.56</v>
      </c>
      <c r="F1663" s="95"/>
      <c r="G1663" s="95"/>
      <c r="H1663" s="95"/>
      <c r="I1663" s="96"/>
      <c r="J1663" s="95">
        <v>50010212</v>
      </c>
      <c r="K1663" s="89" t="s">
        <v>2903</v>
      </c>
      <c r="L1663" s="95">
        <v>350</v>
      </c>
      <c r="M1663" s="95">
        <v>0</v>
      </c>
      <c r="N1663" s="289">
        <v>119.196</v>
      </c>
      <c r="O1663" s="95"/>
      <c r="P1663" s="289"/>
      <c r="Q1663" s="95"/>
      <c r="R1663" s="289"/>
      <c r="S1663" s="96"/>
      <c r="T1663" s="95"/>
      <c r="U1663" s="181">
        <v>0</v>
      </c>
      <c r="V1663" s="201" t="s">
        <v>4787</v>
      </c>
      <c r="W1663" s="130">
        <v>2</v>
      </c>
      <c r="X1663" s="93"/>
      <c r="Y1663" s="168" t="s">
        <v>4789</v>
      </c>
      <c r="Z1663" s="168" t="s">
        <v>4854</v>
      </c>
      <c r="AA1663" s="202" t="s">
        <v>4789</v>
      </c>
    </row>
    <row r="1664" spans="1:27" x14ac:dyDescent="0.3">
      <c r="A1664" s="91">
        <v>41301277</v>
      </c>
      <c r="B1664" s="93" t="s">
        <v>2904</v>
      </c>
      <c r="C1664" s="289">
        <v>13.622400000000001</v>
      </c>
      <c r="D1664" s="94" t="s">
        <v>9</v>
      </c>
      <c r="E1664" s="94">
        <v>0.25</v>
      </c>
      <c r="F1664" s="95"/>
      <c r="G1664" s="95"/>
      <c r="H1664" s="95"/>
      <c r="I1664" s="96"/>
      <c r="J1664" s="95">
        <v>50010107</v>
      </c>
      <c r="K1664" s="89" t="s">
        <v>2904</v>
      </c>
      <c r="L1664" s="95">
        <v>40</v>
      </c>
      <c r="M1664" s="95">
        <v>0</v>
      </c>
      <c r="N1664" s="289">
        <v>13.622400000000001</v>
      </c>
      <c r="O1664" s="95"/>
      <c r="P1664" s="289"/>
      <c r="Q1664" s="95"/>
      <c r="R1664" s="289"/>
      <c r="S1664" s="96"/>
      <c r="T1664" s="95"/>
      <c r="U1664" s="181">
        <v>0</v>
      </c>
      <c r="V1664" s="201" t="s">
        <v>4787</v>
      </c>
      <c r="W1664" s="130">
        <v>2</v>
      </c>
      <c r="X1664" s="93"/>
      <c r="Y1664" s="168" t="s">
        <v>4789</v>
      </c>
      <c r="Z1664" s="168" t="s">
        <v>4854</v>
      </c>
      <c r="AA1664" s="202" t="s">
        <v>4789</v>
      </c>
    </row>
    <row r="1665" spans="1:27" x14ac:dyDescent="0.3">
      <c r="A1665" s="278">
        <v>41301285</v>
      </c>
      <c r="B1665" s="279" t="s">
        <v>2905</v>
      </c>
      <c r="C1665" s="289">
        <v>20.433600000000002</v>
      </c>
      <c r="D1665" s="94" t="s">
        <v>12</v>
      </c>
      <c r="E1665" s="94">
        <v>0.4</v>
      </c>
      <c r="F1665" s="95"/>
      <c r="G1665" s="95"/>
      <c r="H1665" s="95"/>
      <c r="I1665" s="96"/>
      <c r="J1665" s="95">
        <v>56010230</v>
      </c>
      <c r="K1665" s="89" t="s">
        <v>2906</v>
      </c>
      <c r="L1665" s="95">
        <v>60</v>
      </c>
      <c r="M1665" s="95">
        <v>0</v>
      </c>
      <c r="N1665" s="289">
        <v>20.433600000000002</v>
      </c>
      <c r="O1665" s="95"/>
      <c r="P1665" s="289"/>
      <c r="Q1665" s="95"/>
      <c r="R1665" s="289"/>
      <c r="S1665" s="96"/>
      <c r="T1665" s="95"/>
      <c r="U1665" s="181">
        <v>0</v>
      </c>
      <c r="V1665" s="201" t="s">
        <v>4787</v>
      </c>
      <c r="W1665" s="130">
        <v>1</v>
      </c>
      <c r="X1665" s="93"/>
      <c r="Y1665" s="168" t="s">
        <v>4789</v>
      </c>
      <c r="Z1665" s="168" t="s">
        <v>4854</v>
      </c>
      <c r="AA1665" s="202" t="s">
        <v>4789</v>
      </c>
    </row>
    <row r="1666" spans="1:27" x14ac:dyDescent="0.3">
      <c r="A1666" s="95">
        <v>41301307</v>
      </c>
      <c r="B1666" s="89" t="s">
        <v>2907</v>
      </c>
      <c r="C1666" s="289">
        <v>17.027999999999999</v>
      </c>
      <c r="D1666" s="94" t="s">
        <v>9</v>
      </c>
      <c r="E1666" s="94">
        <v>0.38</v>
      </c>
      <c r="F1666" s="95"/>
      <c r="G1666" s="95"/>
      <c r="H1666" s="95"/>
      <c r="I1666" s="96"/>
      <c r="J1666" s="95">
        <v>50010247</v>
      </c>
      <c r="K1666" s="89" t="s">
        <v>2908</v>
      </c>
      <c r="L1666" s="95">
        <v>50</v>
      </c>
      <c r="M1666" s="95">
        <v>0</v>
      </c>
      <c r="N1666" s="289">
        <v>17.027999999999999</v>
      </c>
      <c r="O1666" s="95"/>
      <c r="P1666" s="289"/>
      <c r="Q1666" s="95"/>
      <c r="R1666" s="289"/>
      <c r="S1666" s="96"/>
      <c r="T1666" s="95"/>
      <c r="U1666" s="181">
        <v>0</v>
      </c>
      <c r="V1666" s="201" t="s">
        <v>4787</v>
      </c>
      <c r="W1666" s="130">
        <v>2</v>
      </c>
      <c r="X1666" s="93"/>
      <c r="Y1666" s="168" t="s">
        <v>4789</v>
      </c>
      <c r="Z1666" s="168" t="s">
        <v>4854</v>
      </c>
      <c r="AA1666" s="202" t="s">
        <v>4789</v>
      </c>
    </row>
    <row r="1667" spans="1:27" x14ac:dyDescent="0.3">
      <c r="A1667" s="91">
        <v>41301315</v>
      </c>
      <c r="B1667" s="93" t="s">
        <v>2909</v>
      </c>
      <c r="C1667" s="289">
        <v>20.433600000000002</v>
      </c>
      <c r="D1667" s="94" t="s">
        <v>9</v>
      </c>
      <c r="E1667" s="94">
        <v>2.4300000000000002</v>
      </c>
      <c r="F1667" s="95"/>
      <c r="G1667" s="95"/>
      <c r="H1667" s="95"/>
      <c r="I1667" s="96"/>
      <c r="J1667" s="95">
        <v>50010123</v>
      </c>
      <c r="K1667" s="89" t="s">
        <v>2910</v>
      </c>
      <c r="L1667" s="95">
        <v>60</v>
      </c>
      <c r="M1667" s="95">
        <v>0</v>
      </c>
      <c r="N1667" s="289">
        <v>20.433600000000002</v>
      </c>
      <c r="O1667" s="95"/>
      <c r="P1667" s="289"/>
      <c r="Q1667" s="95"/>
      <c r="R1667" s="289"/>
      <c r="S1667" s="96"/>
      <c r="T1667" s="95"/>
      <c r="U1667" s="181">
        <v>0</v>
      </c>
      <c r="V1667" s="201" t="s">
        <v>4787</v>
      </c>
      <c r="W1667" s="130">
        <v>2</v>
      </c>
      <c r="X1667" s="93"/>
      <c r="Y1667" s="168" t="s">
        <v>4789</v>
      </c>
      <c r="Z1667" s="168" t="s">
        <v>4854</v>
      </c>
      <c r="AA1667" s="202" t="s">
        <v>4789</v>
      </c>
    </row>
    <row r="1668" spans="1:27" x14ac:dyDescent="0.3">
      <c r="A1668" s="91">
        <v>41301323</v>
      </c>
      <c r="B1668" s="93" t="s">
        <v>2911</v>
      </c>
      <c r="C1668" s="289">
        <v>8.5139999999999993</v>
      </c>
      <c r="D1668" s="94" t="s">
        <v>9</v>
      </c>
      <c r="E1668" s="94">
        <v>0.5</v>
      </c>
      <c r="F1668" s="95"/>
      <c r="G1668" s="95"/>
      <c r="H1668" s="95"/>
      <c r="I1668" s="96"/>
      <c r="J1668" s="95">
        <v>50010158</v>
      </c>
      <c r="K1668" s="89" t="s">
        <v>2911</v>
      </c>
      <c r="L1668" s="95">
        <v>25</v>
      </c>
      <c r="M1668" s="95">
        <v>0</v>
      </c>
      <c r="N1668" s="289">
        <v>8.5139999999999993</v>
      </c>
      <c r="O1668" s="95"/>
      <c r="P1668" s="289"/>
      <c r="Q1668" s="95"/>
      <c r="R1668" s="289"/>
      <c r="S1668" s="96"/>
      <c r="T1668" s="95"/>
      <c r="U1668" s="181">
        <v>0</v>
      </c>
      <c r="V1668" s="201" t="s">
        <v>4787</v>
      </c>
      <c r="W1668" s="130">
        <v>1</v>
      </c>
      <c r="X1668" s="93"/>
      <c r="Y1668" s="168" t="s">
        <v>4789</v>
      </c>
      <c r="Z1668" s="168" t="s">
        <v>4854</v>
      </c>
      <c r="AA1668" s="202" t="s">
        <v>4789</v>
      </c>
    </row>
    <row r="1669" spans="1:27" x14ac:dyDescent="0.3">
      <c r="A1669" s="278">
        <v>41301331</v>
      </c>
      <c r="B1669" s="279" t="s">
        <v>2912</v>
      </c>
      <c r="C1669" s="289">
        <v>17.027999999999999</v>
      </c>
      <c r="D1669" s="94" t="s">
        <v>12</v>
      </c>
      <c r="E1669" s="94"/>
      <c r="F1669" s="95"/>
      <c r="G1669" s="95"/>
      <c r="H1669" s="95"/>
      <c r="I1669" s="96"/>
      <c r="J1669" s="95">
        <v>42010071</v>
      </c>
      <c r="K1669" s="89" t="s">
        <v>2912</v>
      </c>
      <c r="L1669" s="95">
        <v>50</v>
      </c>
      <c r="M1669" s="95">
        <v>0</v>
      </c>
      <c r="N1669" s="289">
        <v>17.027999999999999</v>
      </c>
      <c r="O1669" s="95"/>
      <c r="P1669" s="289"/>
      <c r="Q1669" s="95"/>
      <c r="R1669" s="289"/>
      <c r="S1669" s="96"/>
      <c r="T1669" s="95"/>
      <c r="U1669" s="181">
        <v>0</v>
      </c>
      <c r="V1669" s="201" t="s">
        <v>4787</v>
      </c>
      <c r="W1669" s="130">
        <v>1</v>
      </c>
      <c r="X1669" s="93"/>
      <c r="Y1669" s="168" t="s">
        <v>4789</v>
      </c>
      <c r="Z1669" s="168" t="s">
        <v>4854</v>
      </c>
      <c r="AA1669" s="202" t="s">
        <v>4789</v>
      </c>
    </row>
    <row r="1670" spans="1:27" x14ac:dyDescent="0.3">
      <c r="A1670" s="95">
        <v>41301340</v>
      </c>
      <c r="B1670" s="89" t="s">
        <v>2913</v>
      </c>
      <c r="C1670" s="289">
        <v>136.22399999999999</v>
      </c>
      <c r="D1670" s="94" t="s">
        <v>32</v>
      </c>
      <c r="E1670" s="94">
        <v>10.61</v>
      </c>
      <c r="F1670" s="95"/>
      <c r="G1670" s="95"/>
      <c r="H1670" s="95"/>
      <c r="I1670" s="96"/>
      <c r="J1670" s="95">
        <v>56010125</v>
      </c>
      <c r="K1670" s="89" t="s">
        <v>2914</v>
      </c>
      <c r="L1670" s="95">
        <v>400</v>
      </c>
      <c r="M1670" s="95">
        <v>0</v>
      </c>
      <c r="N1670" s="289">
        <v>136.22399999999999</v>
      </c>
      <c r="O1670" s="95"/>
      <c r="P1670" s="289"/>
      <c r="Q1670" s="95"/>
      <c r="R1670" s="289"/>
      <c r="S1670" s="96"/>
      <c r="T1670" s="95"/>
      <c r="U1670" s="181">
        <v>0</v>
      </c>
      <c r="V1670" s="201" t="s">
        <v>4787</v>
      </c>
      <c r="W1670" s="130">
        <v>1</v>
      </c>
      <c r="X1670" s="93"/>
      <c r="Y1670" s="168" t="s">
        <v>4789</v>
      </c>
      <c r="Z1670" s="168" t="s">
        <v>4854</v>
      </c>
      <c r="AA1670" s="202" t="s">
        <v>4789</v>
      </c>
    </row>
    <row r="1671" spans="1:27" x14ac:dyDescent="0.3">
      <c r="A1671" s="91">
        <v>41301358</v>
      </c>
      <c r="B1671" s="93" t="s">
        <v>2915</v>
      </c>
      <c r="C1671" s="289">
        <v>34.055999999999997</v>
      </c>
      <c r="D1671" s="94" t="s">
        <v>12</v>
      </c>
      <c r="E1671" s="94">
        <v>1.38</v>
      </c>
      <c r="F1671" s="95"/>
      <c r="G1671" s="95"/>
      <c r="H1671" s="95"/>
      <c r="I1671" s="96"/>
      <c r="J1671" s="95">
        <v>56010109</v>
      </c>
      <c r="K1671" s="89" t="s">
        <v>2915</v>
      </c>
      <c r="L1671" s="95">
        <v>100</v>
      </c>
      <c r="M1671" s="95">
        <v>0</v>
      </c>
      <c r="N1671" s="289">
        <v>34.055999999999997</v>
      </c>
      <c r="O1671" s="95"/>
      <c r="P1671" s="289"/>
      <c r="Q1671" s="95"/>
      <c r="R1671" s="289"/>
      <c r="S1671" s="96"/>
      <c r="T1671" s="95"/>
      <c r="U1671" s="181">
        <v>0</v>
      </c>
      <c r="V1671" s="201" t="s">
        <v>4787</v>
      </c>
      <c r="W1671" s="130">
        <v>1</v>
      </c>
      <c r="X1671" s="93"/>
      <c r="Y1671" s="168" t="s">
        <v>4789</v>
      </c>
      <c r="Z1671" s="168" t="s">
        <v>4854</v>
      </c>
      <c r="AA1671" s="202" t="s">
        <v>4789</v>
      </c>
    </row>
    <row r="1672" spans="1:27" x14ac:dyDescent="0.3">
      <c r="A1672" s="91">
        <v>41301366</v>
      </c>
      <c r="B1672" s="93" t="s">
        <v>2916</v>
      </c>
      <c r="C1672" s="289">
        <v>51.084000000000003</v>
      </c>
      <c r="D1672" s="94" t="s">
        <v>11</v>
      </c>
      <c r="E1672" s="94">
        <v>1</v>
      </c>
      <c r="F1672" s="95"/>
      <c r="G1672" s="95"/>
      <c r="H1672" s="95"/>
      <c r="I1672" s="96"/>
      <c r="J1672" s="95">
        <v>50010182</v>
      </c>
      <c r="K1672" s="89" t="s">
        <v>2917</v>
      </c>
      <c r="L1672" s="95">
        <v>150</v>
      </c>
      <c r="M1672" s="95">
        <v>0</v>
      </c>
      <c r="N1672" s="289">
        <v>51.084000000000003</v>
      </c>
      <c r="O1672" s="95"/>
      <c r="P1672" s="289"/>
      <c r="Q1672" s="95"/>
      <c r="R1672" s="289"/>
      <c r="S1672" s="96"/>
      <c r="T1672" s="95"/>
      <c r="U1672" s="181">
        <v>0</v>
      </c>
      <c r="V1672" s="201" t="s">
        <v>4787</v>
      </c>
      <c r="W1672" s="130">
        <v>2</v>
      </c>
      <c r="X1672" s="93"/>
      <c r="Y1672" s="168" t="s">
        <v>4789</v>
      </c>
      <c r="Z1672" s="168" t="s">
        <v>4854</v>
      </c>
      <c r="AA1672" s="202" t="s">
        <v>4789</v>
      </c>
    </row>
    <row r="1673" spans="1:27" x14ac:dyDescent="0.3">
      <c r="A1673" s="278">
        <v>41301374</v>
      </c>
      <c r="B1673" s="279" t="s">
        <v>2918</v>
      </c>
      <c r="C1673" s="289">
        <v>20.433600000000002</v>
      </c>
      <c r="D1673" s="94" t="s">
        <v>12</v>
      </c>
      <c r="E1673" s="94">
        <v>2.78</v>
      </c>
      <c r="F1673" s="95"/>
      <c r="G1673" s="95"/>
      <c r="H1673" s="95"/>
      <c r="I1673" s="96"/>
      <c r="J1673" s="95">
        <v>45010021</v>
      </c>
      <c r="K1673" s="89" t="s">
        <v>2880</v>
      </c>
      <c r="L1673" s="95">
        <v>60</v>
      </c>
      <c r="M1673" s="95">
        <v>0</v>
      </c>
      <c r="N1673" s="289">
        <v>20.433600000000002</v>
      </c>
      <c r="O1673" s="95"/>
      <c r="P1673" s="289"/>
      <c r="Q1673" s="95"/>
      <c r="R1673" s="289"/>
      <c r="S1673" s="96"/>
      <c r="T1673" s="95"/>
      <c r="U1673" s="181">
        <v>0</v>
      </c>
      <c r="V1673" s="201" t="s">
        <v>4787</v>
      </c>
      <c r="W1673" s="130">
        <v>1</v>
      </c>
      <c r="X1673" s="93"/>
      <c r="Y1673" s="168" t="s">
        <v>4789</v>
      </c>
      <c r="Z1673" s="168" t="s">
        <v>4854</v>
      </c>
      <c r="AA1673" s="202" t="s">
        <v>4789</v>
      </c>
    </row>
    <row r="1674" spans="1:27" x14ac:dyDescent="0.3">
      <c r="A1674" s="95">
        <v>41301382</v>
      </c>
      <c r="B1674" s="89" t="s">
        <v>2919</v>
      </c>
      <c r="C1674" s="289">
        <v>55.2</v>
      </c>
      <c r="D1674" s="94" t="s">
        <v>11</v>
      </c>
      <c r="E1674" s="94"/>
      <c r="F1674" s="95"/>
      <c r="G1674" s="95"/>
      <c r="H1674" s="95"/>
      <c r="I1674" s="96"/>
      <c r="J1674" s="95">
        <v>41301382</v>
      </c>
      <c r="K1674" s="89" t="s">
        <v>2919</v>
      </c>
      <c r="L1674" s="95">
        <f>N1674/0.24</f>
        <v>230.00000000000003</v>
      </c>
      <c r="M1674" s="95">
        <v>0</v>
      </c>
      <c r="N1674" s="289">
        <v>55.2</v>
      </c>
      <c r="O1674" s="95"/>
      <c r="P1674" s="289"/>
      <c r="Q1674" s="95"/>
      <c r="R1674" s="289"/>
      <c r="S1674" s="96"/>
      <c r="T1674" s="95"/>
      <c r="U1674" s="181"/>
      <c r="V1674" s="201" t="s">
        <v>4787</v>
      </c>
      <c r="W1674" s="130">
        <v>1</v>
      </c>
      <c r="X1674" s="93"/>
      <c r="Y1674" s="168" t="s">
        <v>4789</v>
      </c>
      <c r="Z1674" s="168" t="s">
        <v>4854</v>
      </c>
      <c r="AA1674" s="202" t="s">
        <v>4789</v>
      </c>
    </row>
    <row r="1675" spans="1:27" ht="24" x14ac:dyDescent="0.3">
      <c r="A1675" s="91">
        <v>41301390</v>
      </c>
      <c r="B1675" s="93" t="s">
        <v>2920</v>
      </c>
      <c r="C1675" s="289">
        <v>3.12</v>
      </c>
      <c r="D1675" s="94" t="s">
        <v>651</v>
      </c>
      <c r="E1675" s="94"/>
      <c r="F1675" s="95"/>
      <c r="G1675" s="95"/>
      <c r="H1675" s="95"/>
      <c r="I1675" s="96"/>
      <c r="J1675" s="95">
        <v>41301390</v>
      </c>
      <c r="K1675" s="89" t="s">
        <v>2920</v>
      </c>
      <c r="L1675" s="95">
        <v>13</v>
      </c>
      <c r="M1675" s="95">
        <v>0</v>
      </c>
      <c r="N1675" s="289">
        <v>3.12</v>
      </c>
      <c r="O1675" s="95"/>
      <c r="P1675" s="289"/>
      <c r="Q1675" s="95"/>
      <c r="R1675" s="289"/>
      <c r="S1675" s="96"/>
      <c r="T1675" s="95"/>
      <c r="U1675" s="181"/>
      <c r="V1675" s="201" t="s">
        <v>4787</v>
      </c>
      <c r="W1675" s="130">
        <v>6</v>
      </c>
      <c r="X1675" s="93"/>
      <c r="Y1675" s="168" t="s">
        <v>4789</v>
      </c>
      <c r="Z1675" s="168" t="s">
        <v>4854</v>
      </c>
      <c r="AA1675" s="202" t="s">
        <v>4789</v>
      </c>
    </row>
    <row r="1676" spans="1:27" x14ac:dyDescent="0.3">
      <c r="A1676" s="91">
        <v>41301439</v>
      </c>
      <c r="B1676" s="93" t="s">
        <v>2921</v>
      </c>
      <c r="C1676" s="291">
        <v>10.216800000000001</v>
      </c>
      <c r="D1676" s="94"/>
      <c r="E1676" s="94"/>
      <c r="F1676" s="95"/>
      <c r="G1676" s="95"/>
      <c r="H1676" s="95"/>
      <c r="I1676" s="96"/>
      <c r="J1676" s="95">
        <v>50010255</v>
      </c>
      <c r="K1676" s="89" t="s">
        <v>2922</v>
      </c>
      <c r="L1676" s="95">
        <v>30</v>
      </c>
      <c r="M1676" s="95">
        <v>0</v>
      </c>
      <c r="N1676" s="291">
        <v>10.216800000000001</v>
      </c>
      <c r="O1676" s="95"/>
      <c r="P1676" s="289"/>
      <c r="Q1676" s="95"/>
      <c r="R1676" s="289"/>
      <c r="S1676" s="96"/>
      <c r="T1676" s="95"/>
      <c r="U1676" s="181"/>
      <c r="V1676" s="201" t="s">
        <v>4787</v>
      </c>
      <c r="W1676" s="130">
        <v>1</v>
      </c>
      <c r="X1676" s="93"/>
      <c r="Y1676" s="168" t="s">
        <v>4789</v>
      </c>
      <c r="Z1676" s="168" t="s">
        <v>4854</v>
      </c>
      <c r="AA1676" s="202" t="s">
        <v>4789</v>
      </c>
    </row>
    <row r="1677" spans="1:27" x14ac:dyDescent="0.3">
      <c r="A1677" s="278">
        <v>41301463</v>
      </c>
      <c r="B1677" s="279" t="s">
        <v>2923</v>
      </c>
      <c r="C1677" s="289">
        <v>42.57</v>
      </c>
      <c r="D1677" s="94">
        <v>0</v>
      </c>
      <c r="E1677" s="94"/>
      <c r="F1677" s="95"/>
      <c r="G1677" s="95"/>
      <c r="H1677" s="95"/>
      <c r="I1677" s="96"/>
      <c r="J1677" s="95">
        <v>51010399</v>
      </c>
      <c r="K1677" s="89" t="s">
        <v>2924</v>
      </c>
      <c r="L1677" s="95">
        <v>125</v>
      </c>
      <c r="M1677" s="95"/>
      <c r="N1677" s="289">
        <v>42.57</v>
      </c>
      <c r="O1677" s="95"/>
      <c r="P1677" s="289"/>
      <c r="Q1677" s="95"/>
      <c r="R1677" s="289"/>
      <c r="S1677" s="96"/>
      <c r="T1677" s="95"/>
      <c r="U1677" s="181">
        <v>0</v>
      </c>
      <c r="V1677" s="201" t="s">
        <v>4787</v>
      </c>
      <c r="W1677" s="130">
        <v>1</v>
      </c>
      <c r="X1677" s="93"/>
      <c r="Y1677" s="168" t="s">
        <v>4789</v>
      </c>
      <c r="Z1677" s="168" t="s">
        <v>4854</v>
      </c>
      <c r="AA1677" s="202" t="s">
        <v>4789</v>
      </c>
    </row>
    <row r="1678" spans="1:27" s="116" customFormat="1" ht="24" x14ac:dyDescent="0.3">
      <c r="A1678" s="95">
        <v>41301471</v>
      </c>
      <c r="B1678" s="89" t="s">
        <v>2925</v>
      </c>
      <c r="C1678" s="291">
        <v>19.2</v>
      </c>
      <c r="D1678" s="94" t="s">
        <v>12</v>
      </c>
      <c r="E1678" s="94"/>
      <c r="F1678" s="95"/>
      <c r="G1678" s="95"/>
      <c r="H1678" s="95"/>
      <c r="I1678" s="96"/>
      <c r="J1678" s="95">
        <v>41301471</v>
      </c>
      <c r="K1678" s="89" t="s">
        <v>2925</v>
      </c>
      <c r="L1678" s="95">
        <v>80</v>
      </c>
      <c r="M1678" s="95">
        <v>0</v>
      </c>
      <c r="N1678" s="291">
        <v>19.2</v>
      </c>
      <c r="O1678" s="95"/>
      <c r="P1678" s="289"/>
      <c r="Q1678" s="95"/>
      <c r="R1678" s="289"/>
      <c r="S1678" s="96"/>
      <c r="T1678" s="95"/>
      <c r="U1678" s="181">
        <v>0</v>
      </c>
      <c r="V1678" s="201" t="s">
        <v>4787</v>
      </c>
      <c r="W1678" s="130">
        <v>1</v>
      </c>
      <c r="X1678" s="93"/>
      <c r="Y1678" s="168" t="s">
        <v>4789</v>
      </c>
      <c r="Z1678" s="168" t="s">
        <v>4854</v>
      </c>
      <c r="AA1678" s="202" t="s">
        <v>4789</v>
      </c>
    </row>
    <row r="1679" spans="1:27" s="116" customFormat="1" ht="24" x14ac:dyDescent="0.3">
      <c r="A1679" s="91">
        <v>41301528</v>
      </c>
      <c r="B1679" s="93" t="s">
        <v>2926</v>
      </c>
      <c r="C1679" s="289">
        <v>99.072000000000003</v>
      </c>
      <c r="D1679" s="94"/>
      <c r="E1679" s="94"/>
      <c r="F1679" s="95"/>
      <c r="G1679" s="95"/>
      <c r="H1679" s="95"/>
      <c r="I1679" s="96"/>
      <c r="J1679" s="95">
        <v>45050163</v>
      </c>
      <c r="K1679" s="89" t="s">
        <v>2927</v>
      </c>
      <c r="L1679" s="95">
        <v>400</v>
      </c>
      <c r="M1679" s="95"/>
      <c r="N1679" s="289">
        <v>99.072000000000003</v>
      </c>
      <c r="O1679" s="95"/>
      <c r="P1679" s="289"/>
      <c r="Q1679" s="95"/>
      <c r="R1679" s="289"/>
      <c r="S1679" s="96"/>
      <c r="T1679" s="95">
        <v>2</v>
      </c>
      <c r="U1679" s="181">
        <v>2</v>
      </c>
      <c r="V1679" s="201" t="s">
        <v>4787</v>
      </c>
      <c r="W1679" s="130">
        <v>1</v>
      </c>
      <c r="X1679" s="93"/>
      <c r="Y1679" s="168" t="s">
        <v>4789</v>
      </c>
      <c r="Z1679" s="168" t="s">
        <v>4854</v>
      </c>
      <c r="AA1679" s="202" t="s">
        <v>4789</v>
      </c>
    </row>
    <row r="1680" spans="1:27" x14ac:dyDescent="0.3">
      <c r="A1680" s="91">
        <v>41301536</v>
      </c>
      <c r="B1680" s="93" t="s">
        <v>2928</v>
      </c>
      <c r="C1680" s="289">
        <v>59.28</v>
      </c>
      <c r="D1680" s="94" t="s">
        <v>18</v>
      </c>
      <c r="E1680" s="94">
        <v>2.78</v>
      </c>
      <c r="F1680" s="95"/>
      <c r="G1680" s="95"/>
      <c r="H1680" s="95"/>
      <c r="I1680" s="96"/>
      <c r="J1680" s="95">
        <v>41301536</v>
      </c>
      <c r="K1680" s="89" t="s">
        <v>2928</v>
      </c>
      <c r="L1680" s="95">
        <v>247</v>
      </c>
      <c r="M1680" s="95"/>
      <c r="N1680" s="289">
        <v>59.28</v>
      </c>
      <c r="O1680" s="95">
        <v>140</v>
      </c>
      <c r="P1680" s="289">
        <v>33.6</v>
      </c>
      <c r="Q1680" s="95">
        <v>107</v>
      </c>
      <c r="R1680" s="289">
        <v>25.68</v>
      </c>
      <c r="S1680" s="96"/>
      <c r="T1680" s="95"/>
      <c r="U1680" s="181"/>
      <c r="V1680" s="201" t="s">
        <v>4787</v>
      </c>
      <c r="W1680" s="130">
        <v>1</v>
      </c>
      <c r="X1680" s="93"/>
      <c r="Y1680" s="168" t="s">
        <v>4789</v>
      </c>
      <c r="Z1680" s="168" t="s">
        <v>4854</v>
      </c>
      <c r="AA1680" s="202" t="s">
        <v>4789</v>
      </c>
    </row>
    <row r="1681" spans="1:27" x14ac:dyDescent="0.3">
      <c r="A1681" s="185">
        <v>41301544</v>
      </c>
      <c r="B1681" s="186" t="s">
        <v>3127</v>
      </c>
      <c r="C1681" s="287">
        <v>62.64</v>
      </c>
      <c r="D1681" s="90" t="s">
        <v>12</v>
      </c>
      <c r="E1681" s="90">
        <v>4.7119999999999997</v>
      </c>
      <c r="F1681" s="91"/>
      <c r="G1681" s="91"/>
      <c r="H1681" s="91"/>
      <c r="I1681" s="92"/>
      <c r="J1681" s="91">
        <v>41301544</v>
      </c>
      <c r="K1681" s="93" t="s">
        <v>3127</v>
      </c>
      <c r="L1681" s="91">
        <v>261</v>
      </c>
      <c r="M1681" s="91"/>
      <c r="N1681" s="287">
        <v>62.64</v>
      </c>
      <c r="O1681" s="91">
        <v>80</v>
      </c>
      <c r="P1681" s="288">
        <v>19.2</v>
      </c>
      <c r="Q1681" s="91">
        <v>181</v>
      </c>
      <c r="R1681" s="288">
        <v>43.44</v>
      </c>
      <c r="S1681" s="92"/>
      <c r="T1681" s="91"/>
      <c r="U1681" s="180"/>
      <c r="V1681" s="201" t="s">
        <v>75</v>
      </c>
      <c r="W1681" s="130"/>
      <c r="X1681" s="93" t="s">
        <v>2222</v>
      </c>
      <c r="Y1681" s="168" t="s">
        <v>6135</v>
      </c>
      <c r="Z1681" s="168" t="s">
        <v>6136</v>
      </c>
      <c r="AA1681" s="202" t="s">
        <v>6137</v>
      </c>
    </row>
    <row r="1682" spans="1:27" x14ac:dyDescent="0.3">
      <c r="A1682" s="95">
        <v>41401069</v>
      </c>
      <c r="B1682" s="89" t="s">
        <v>2929</v>
      </c>
      <c r="C1682" s="289">
        <v>14.860799999999999</v>
      </c>
      <c r="D1682" s="94" t="s">
        <v>12</v>
      </c>
      <c r="E1682" s="94">
        <v>0.1</v>
      </c>
      <c r="F1682" s="95"/>
      <c r="G1682" s="95"/>
      <c r="H1682" s="95"/>
      <c r="I1682" s="96"/>
      <c r="J1682" s="95">
        <v>19010079</v>
      </c>
      <c r="K1682" s="89" t="s">
        <v>2930</v>
      </c>
      <c r="L1682" s="95">
        <v>60</v>
      </c>
      <c r="M1682" s="95">
        <v>0</v>
      </c>
      <c r="N1682" s="289">
        <v>14.860799999999999</v>
      </c>
      <c r="O1682" s="95"/>
      <c r="P1682" s="289"/>
      <c r="Q1682" s="95"/>
      <c r="R1682" s="289"/>
      <c r="S1682" s="96"/>
      <c r="T1682" s="95"/>
      <c r="U1682" s="181"/>
      <c r="V1682" s="201" t="s">
        <v>4787</v>
      </c>
      <c r="W1682" s="130">
        <v>10</v>
      </c>
      <c r="X1682" s="93"/>
      <c r="Y1682" s="168" t="s">
        <v>4789</v>
      </c>
      <c r="Z1682" s="168" t="s">
        <v>4854</v>
      </c>
      <c r="AA1682" s="202" t="s">
        <v>4789</v>
      </c>
    </row>
    <row r="1683" spans="1:27" x14ac:dyDescent="0.3">
      <c r="A1683" s="95">
        <v>41401077</v>
      </c>
      <c r="B1683" s="89" t="s">
        <v>2931</v>
      </c>
      <c r="C1683" s="289">
        <v>14.860799999999999</v>
      </c>
      <c r="D1683" s="94" t="s">
        <v>12</v>
      </c>
      <c r="E1683" s="94">
        <v>0.1</v>
      </c>
      <c r="F1683" s="95"/>
      <c r="G1683" s="95"/>
      <c r="H1683" s="95"/>
      <c r="I1683" s="96"/>
      <c r="J1683" s="95">
        <v>19010087</v>
      </c>
      <c r="K1683" s="89" t="s">
        <v>2932</v>
      </c>
      <c r="L1683" s="95">
        <v>60</v>
      </c>
      <c r="M1683" s="95">
        <v>0</v>
      </c>
      <c r="N1683" s="289">
        <v>14.860799999999999</v>
      </c>
      <c r="O1683" s="95"/>
      <c r="P1683" s="289"/>
      <c r="Q1683" s="95"/>
      <c r="R1683" s="289"/>
      <c r="S1683" s="96"/>
      <c r="T1683" s="95"/>
      <c r="U1683" s="181"/>
      <c r="V1683" s="201" t="s">
        <v>4787</v>
      </c>
      <c r="W1683" s="130">
        <v>10</v>
      </c>
      <c r="X1683" s="93"/>
      <c r="Y1683" s="168" t="s">
        <v>4789</v>
      </c>
      <c r="Z1683" s="168" t="s">
        <v>4854</v>
      </c>
      <c r="AA1683" s="202" t="s">
        <v>4789</v>
      </c>
    </row>
    <row r="1684" spans="1:27" x14ac:dyDescent="0.3">
      <c r="A1684" s="91">
        <v>41401085</v>
      </c>
      <c r="B1684" s="93" t="s">
        <v>2933</v>
      </c>
      <c r="C1684" s="289">
        <v>6.48</v>
      </c>
      <c r="D1684" s="94" t="s">
        <v>6</v>
      </c>
      <c r="E1684" s="94"/>
      <c r="F1684" s="95"/>
      <c r="G1684" s="95"/>
      <c r="H1684" s="95"/>
      <c r="I1684" s="96"/>
      <c r="J1684" s="95">
        <v>41401085</v>
      </c>
      <c r="K1684" s="89" t="s">
        <v>2933</v>
      </c>
      <c r="L1684" s="95">
        <v>27</v>
      </c>
      <c r="M1684" s="95">
        <v>0</v>
      </c>
      <c r="N1684" s="289">
        <v>6.48</v>
      </c>
      <c r="O1684" s="95"/>
      <c r="P1684" s="289"/>
      <c r="Q1684" s="95"/>
      <c r="R1684" s="289"/>
      <c r="S1684" s="96"/>
      <c r="T1684" s="95"/>
      <c r="U1684" s="181"/>
      <c r="V1684" s="201" t="s">
        <v>4787</v>
      </c>
      <c r="W1684" s="130">
        <v>1</v>
      </c>
      <c r="X1684" s="93"/>
      <c r="Y1684" s="168" t="s">
        <v>4789</v>
      </c>
      <c r="Z1684" s="168" t="s">
        <v>4854</v>
      </c>
      <c r="AA1684" s="202" t="s">
        <v>4789</v>
      </c>
    </row>
    <row r="1685" spans="1:27" x14ac:dyDescent="0.3">
      <c r="A1685" s="185">
        <v>41401107</v>
      </c>
      <c r="B1685" s="186" t="s">
        <v>2934</v>
      </c>
      <c r="C1685" s="288">
        <v>50.051517999999994</v>
      </c>
      <c r="D1685" s="94" t="s">
        <v>26</v>
      </c>
      <c r="E1685" s="94">
        <v>3.2</v>
      </c>
      <c r="F1685" s="95"/>
      <c r="G1685" s="95"/>
      <c r="H1685" s="95"/>
      <c r="I1685" s="96"/>
      <c r="J1685" s="95">
        <v>29020263</v>
      </c>
      <c r="K1685" s="89" t="s">
        <v>2935</v>
      </c>
      <c r="L1685" s="95">
        <v>150</v>
      </c>
      <c r="M1685" s="95">
        <v>0</v>
      </c>
      <c r="N1685" s="288">
        <v>50.051517999999994</v>
      </c>
      <c r="O1685" s="95"/>
      <c r="P1685" s="289"/>
      <c r="Q1685" s="95"/>
      <c r="R1685" s="289"/>
      <c r="S1685" s="96"/>
      <c r="T1685" s="95"/>
      <c r="U1685" s="181"/>
      <c r="V1685" s="201" t="s">
        <v>4787</v>
      </c>
      <c r="W1685" s="130">
        <v>1</v>
      </c>
      <c r="X1685" s="93"/>
      <c r="Y1685" s="168" t="s">
        <v>4789</v>
      </c>
      <c r="Z1685" s="168" t="s">
        <v>4854</v>
      </c>
      <c r="AA1685" s="202" t="s">
        <v>4789</v>
      </c>
    </row>
    <row r="1686" spans="1:27" x14ac:dyDescent="0.3">
      <c r="A1686" s="95">
        <v>41401131</v>
      </c>
      <c r="B1686" s="89" t="s">
        <v>2936</v>
      </c>
      <c r="C1686" s="291">
        <v>28.266480000000001</v>
      </c>
      <c r="D1686" s="94" t="s">
        <v>15</v>
      </c>
      <c r="E1686" s="94"/>
      <c r="F1686" s="95"/>
      <c r="G1686" s="95"/>
      <c r="H1686" s="95"/>
      <c r="I1686" s="96"/>
      <c r="J1686" s="95">
        <v>15020088</v>
      </c>
      <c r="K1686" s="89" t="s">
        <v>2937</v>
      </c>
      <c r="L1686" s="95">
        <v>83</v>
      </c>
      <c r="M1686" s="95">
        <v>0</v>
      </c>
      <c r="N1686" s="291">
        <v>28.266480000000001</v>
      </c>
      <c r="O1686" s="95"/>
      <c r="P1686" s="289"/>
      <c r="Q1686" s="95"/>
      <c r="R1686" s="289"/>
      <c r="S1686" s="96"/>
      <c r="T1686" s="95"/>
      <c r="U1686" s="181"/>
      <c r="V1686" s="201" t="s">
        <v>4787</v>
      </c>
      <c r="W1686" s="130">
        <v>1</v>
      </c>
      <c r="X1686" s="93"/>
      <c r="Y1686" s="168" t="s">
        <v>4789</v>
      </c>
      <c r="Z1686" s="168" t="s">
        <v>4854</v>
      </c>
      <c r="AA1686" s="202" t="s">
        <v>4789</v>
      </c>
    </row>
    <row r="1687" spans="1:27" ht="24" x14ac:dyDescent="0.3">
      <c r="A1687" s="95">
        <v>41401166</v>
      </c>
      <c r="B1687" s="89" t="s">
        <v>2938</v>
      </c>
      <c r="C1687" s="288">
        <v>50.051517999999994</v>
      </c>
      <c r="D1687" s="94" t="s">
        <v>15</v>
      </c>
      <c r="E1687" s="94"/>
      <c r="F1687" s="95"/>
      <c r="G1687" s="95"/>
      <c r="H1687" s="95"/>
      <c r="I1687" s="96"/>
      <c r="J1687" s="95">
        <v>29020271</v>
      </c>
      <c r="K1687" s="89" t="s">
        <v>2939</v>
      </c>
      <c r="L1687" s="95">
        <v>150</v>
      </c>
      <c r="M1687" s="95">
        <v>0</v>
      </c>
      <c r="N1687" s="288">
        <v>50.051517999999994</v>
      </c>
      <c r="O1687" s="95"/>
      <c r="P1687" s="289"/>
      <c r="Q1687" s="95"/>
      <c r="R1687" s="289"/>
      <c r="S1687" s="96"/>
      <c r="T1687" s="95"/>
      <c r="U1687" s="181"/>
      <c r="V1687" s="201" t="s">
        <v>4787</v>
      </c>
      <c r="W1687" s="130">
        <v>1</v>
      </c>
      <c r="X1687" s="93"/>
      <c r="Y1687" s="168" t="s">
        <v>4789</v>
      </c>
      <c r="Z1687" s="168" t="s">
        <v>4854</v>
      </c>
      <c r="AA1687" s="202" t="s">
        <v>4789</v>
      </c>
    </row>
    <row r="1688" spans="1:27" ht="36" x14ac:dyDescent="0.3">
      <c r="A1688" s="91">
        <v>41401174</v>
      </c>
      <c r="B1688" s="93" t="s">
        <v>6065</v>
      </c>
      <c r="C1688" s="288">
        <v>34.32</v>
      </c>
      <c r="D1688" s="90" t="s">
        <v>15</v>
      </c>
      <c r="E1688" s="90">
        <v>0.94</v>
      </c>
      <c r="F1688" s="91"/>
      <c r="G1688" s="91"/>
      <c r="H1688" s="91"/>
      <c r="I1688" s="92"/>
      <c r="J1688" s="91">
        <v>41401174</v>
      </c>
      <c r="K1688" s="93" t="s">
        <v>2940</v>
      </c>
      <c r="L1688" s="91">
        <v>143</v>
      </c>
      <c r="M1688" s="91">
        <v>0</v>
      </c>
      <c r="N1688" s="288">
        <v>34.32</v>
      </c>
      <c r="O1688" s="91">
        <v>107</v>
      </c>
      <c r="P1688" s="288">
        <v>25.68</v>
      </c>
      <c r="Q1688" s="91">
        <v>36</v>
      </c>
      <c r="R1688" s="288">
        <v>8.64</v>
      </c>
      <c r="S1688" s="92"/>
      <c r="T1688" s="91"/>
      <c r="U1688" s="180"/>
      <c r="V1688" s="201" t="s">
        <v>4787</v>
      </c>
      <c r="W1688" s="130">
        <v>1</v>
      </c>
      <c r="X1688" s="93"/>
      <c r="Y1688" s="168" t="s">
        <v>4789</v>
      </c>
      <c r="Z1688" s="168" t="s">
        <v>4854</v>
      </c>
      <c r="AA1688" s="202" t="s">
        <v>4789</v>
      </c>
    </row>
    <row r="1689" spans="1:27" ht="36" x14ac:dyDescent="0.3">
      <c r="A1689" s="185">
        <v>41401182</v>
      </c>
      <c r="B1689" s="186" t="s">
        <v>6066</v>
      </c>
      <c r="C1689" s="288">
        <v>40.9</v>
      </c>
      <c r="D1689" s="90" t="s">
        <v>15</v>
      </c>
      <c r="E1689" s="90">
        <v>0.94</v>
      </c>
      <c r="F1689" s="91"/>
      <c r="G1689" s="91"/>
      <c r="H1689" s="91"/>
      <c r="I1689" s="92"/>
      <c r="J1689" s="91">
        <v>41401182</v>
      </c>
      <c r="K1689" s="93" t="s">
        <v>2941</v>
      </c>
      <c r="L1689" s="91">
        <v>143</v>
      </c>
      <c r="M1689" s="91">
        <v>0</v>
      </c>
      <c r="N1689" s="288">
        <v>40.9</v>
      </c>
      <c r="O1689" s="91">
        <v>107</v>
      </c>
      <c r="P1689" s="288">
        <v>32.26</v>
      </c>
      <c r="Q1689" s="91">
        <v>36</v>
      </c>
      <c r="R1689" s="288">
        <v>8.64</v>
      </c>
      <c r="S1689" s="92"/>
      <c r="T1689" s="91"/>
      <c r="U1689" s="180"/>
      <c r="V1689" s="201" t="s">
        <v>4787</v>
      </c>
      <c r="W1689" s="130">
        <v>1</v>
      </c>
      <c r="X1689" s="93"/>
      <c r="Y1689" s="168" t="s">
        <v>4789</v>
      </c>
      <c r="Z1689" s="168" t="s">
        <v>4854</v>
      </c>
      <c r="AA1689" s="202" t="s">
        <v>4789</v>
      </c>
    </row>
    <row r="1690" spans="1:27" ht="36" x14ac:dyDescent="0.3">
      <c r="A1690" s="95">
        <v>41401190</v>
      </c>
      <c r="B1690" s="89" t="s">
        <v>2942</v>
      </c>
      <c r="C1690" s="288">
        <v>212.887708</v>
      </c>
      <c r="D1690" s="94" t="s">
        <v>21</v>
      </c>
      <c r="E1690" s="94"/>
      <c r="F1690" s="95"/>
      <c r="G1690" s="95"/>
      <c r="H1690" s="95"/>
      <c r="I1690" s="96"/>
      <c r="J1690" s="95">
        <v>20010273</v>
      </c>
      <c r="K1690" s="89" t="s">
        <v>2943</v>
      </c>
      <c r="L1690" s="95">
        <v>638</v>
      </c>
      <c r="M1690" s="95">
        <v>0</v>
      </c>
      <c r="N1690" s="288">
        <v>212.887708</v>
      </c>
      <c r="O1690" s="95"/>
      <c r="P1690" s="289"/>
      <c r="Q1690" s="95"/>
      <c r="R1690" s="289"/>
      <c r="S1690" s="96"/>
      <c r="T1690" s="95"/>
      <c r="U1690" s="181"/>
      <c r="V1690" s="201" t="s">
        <v>4787</v>
      </c>
      <c r="W1690" s="130">
        <v>1</v>
      </c>
      <c r="X1690" s="93"/>
      <c r="Y1690" s="168" t="s">
        <v>4789</v>
      </c>
      <c r="Z1690" s="168" t="s">
        <v>4854</v>
      </c>
      <c r="AA1690" s="202" t="s">
        <v>4789</v>
      </c>
    </row>
    <row r="1691" spans="1:27" ht="24" x14ac:dyDescent="0.3">
      <c r="A1691" s="95">
        <v>41401204</v>
      </c>
      <c r="B1691" s="89" t="s">
        <v>2944</v>
      </c>
      <c r="C1691" s="289">
        <v>32.26</v>
      </c>
      <c r="D1691" s="94" t="s">
        <v>15</v>
      </c>
      <c r="E1691" s="94"/>
      <c r="F1691" s="95"/>
      <c r="G1691" s="95"/>
      <c r="H1691" s="95"/>
      <c r="I1691" s="96"/>
      <c r="J1691" s="95">
        <v>41401204</v>
      </c>
      <c r="K1691" s="89" t="s">
        <v>2944</v>
      </c>
      <c r="L1691" s="95">
        <v>107</v>
      </c>
      <c r="M1691" s="95">
        <v>0</v>
      </c>
      <c r="N1691" s="289">
        <v>32.26</v>
      </c>
      <c r="O1691" s="95"/>
      <c r="P1691" s="289"/>
      <c r="Q1691" s="95"/>
      <c r="R1691" s="289"/>
      <c r="S1691" s="96"/>
      <c r="T1691" s="95"/>
      <c r="U1691" s="181"/>
      <c r="V1691" s="201" t="s">
        <v>4787</v>
      </c>
      <c r="W1691" s="130">
        <v>1</v>
      </c>
      <c r="X1691" s="93"/>
      <c r="Y1691" s="168" t="s">
        <v>4789</v>
      </c>
      <c r="Z1691" s="168" t="s">
        <v>4854</v>
      </c>
      <c r="AA1691" s="202" t="s">
        <v>4789</v>
      </c>
    </row>
    <row r="1692" spans="1:27" ht="24" x14ac:dyDescent="0.3">
      <c r="A1692" s="91">
        <v>41401212</v>
      </c>
      <c r="B1692" s="93" t="s">
        <v>2945</v>
      </c>
      <c r="C1692" s="289">
        <v>40.867200000000004</v>
      </c>
      <c r="D1692" s="94" t="s">
        <v>21</v>
      </c>
      <c r="E1692" s="94">
        <v>1.365</v>
      </c>
      <c r="F1692" s="95"/>
      <c r="G1692" s="95"/>
      <c r="H1692" s="95"/>
      <c r="I1692" s="96"/>
      <c r="J1692" s="95">
        <v>51010330</v>
      </c>
      <c r="K1692" s="89" t="s">
        <v>2946</v>
      </c>
      <c r="L1692" s="95">
        <v>120</v>
      </c>
      <c r="M1692" s="95">
        <v>0</v>
      </c>
      <c r="N1692" s="289">
        <v>40.867200000000004</v>
      </c>
      <c r="O1692" s="95"/>
      <c r="P1692" s="289"/>
      <c r="Q1692" s="95"/>
      <c r="R1692" s="289"/>
      <c r="S1692" s="96"/>
      <c r="T1692" s="95"/>
      <c r="U1692" s="181">
        <v>0</v>
      </c>
      <c r="V1692" s="201" t="s">
        <v>4787</v>
      </c>
      <c r="W1692" s="130">
        <v>1</v>
      </c>
      <c r="X1692" s="93"/>
      <c r="Y1692" s="168" t="s">
        <v>4789</v>
      </c>
      <c r="Z1692" s="168" t="s">
        <v>4854</v>
      </c>
      <c r="AA1692" s="202" t="s">
        <v>4789</v>
      </c>
    </row>
    <row r="1693" spans="1:27" x14ac:dyDescent="0.3">
      <c r="A1693" s="185">
        <v>41401220</v>
      </c>
      <c r="B1693" s="186" t="s">
        <v>2947</v>
      </c>
      <c r="C1693" s="289">
        <v>238.392</v>
      </c>
      <c r="D1693" s="94" t="s">
        <v>26</v>
      </c>
      <c r="E1693" s="94">
        <v>10.952</v>
      </c>
      <c r="F1693" s="95"/>
      <c r="G1693" s="95"/>
      <c r="H1693" s="95"/>
      <c r="I1693" s="96"/>
      <c r="J1693" s="95">
        <v>51010348</v>
      </c>
      <c r="K1693" s="89" t="s">
        <v>2948</v>
      </c>
      <c r="L1693" s="95">
        <v>700</v>
      </c>
      <c r="M1693" s="95">
        <v>0</v>
      </c>
      <c r="N1693" s="289">
        <v>238.392</v>
      </c>
      <c r="O1693" s="95"/>
      <c r="P1693" s="289"/>
      <c r="Q1693" s="95"/>
      <c r="R1693" s="289"/>
      <c r="S1693" s="96"/>
      <c r="T1693" s="95"/>
      <c r="U1693" s="181">
        <v>0</v>
      </c>
      <c r="V1693" s="201" t="s">
        <v>4787</v>
      </c>
      <c r="W1693" s="130">
        <v>1</v>
      </c>
      <c r="X1693" s="93"/>
      <c r="Y1693" s="168" t="s">
        <v>4789</v>
      </c>
      <c r="Z1693" s="168" t="s">
        <v>4854</v>
      </c>
      <c r="AA1693" s="202" t="s">
        <v>4789</v>
      </c>
    </row>
    <row r="1694" spans="1:27" x14ac:dyDescent="0.3">
      <c r="A1694" s="95">
        <v>41401239</v>
      </c>
      <c r="B1694" s="89" t="s">
        <v>2949</v>
      </c>
      <c r="C1694" s="289">
        <v>27.244800000000001</v>
      </c>
      <c r="D1694" s="94" t="s">
        <v>9</v>
      </c>
      <c r="E1694" s="94">
        <v>0.58499999999999996</v>
      </c>
      <c r="F1694" s="95"/>
      <c r="G1694" s="95"/>
      <c r="H1694" s="95"/>
      <c r="I1694" s="96"/>
      <c r="J1694" s="95">
        <v>51010232</v>
      </c>
      <c r="K1694" s="89" t="s">
        <v>2949</v>
      </c>
      <c r="L1694" s="95">
        <v>80</v>
      </c>
      <c r="M1694" s="95">
        <v>0</v>
      </c>
      <c r="N1694" s="289">
        <v>27.244800000000001</v>
      </c>
      <c r="O1694" s="95"/>
      <c r="P1694" s="289"/>
      <c r="Q1694" s="95"/>
      <c r="R1694" s="289"/>
      <c r="S1694" s="96"/>
      <c r="T1694" s="95"/>
      <c r="U1694" s="181">
        <v>0</v>
      </c>
      <c r="V1694" s="201" t="s">
        <v>4787</v>
      </c>
      <c r="W1694" s="130">
        <v>1</v>
      </c>
      <c r="X1694" s="93"/>
      <c r="Y1694" s="168" t="s">
        <v>4789</v>
      </c>
      <c r="Z1694" s="168" t="s">
        <v>4854</v>
      </c>
      <c r="AA1694" s="202" t="s">
        <v>4789</v>
      </c>
    </row>
    <row r="1695" spans="1:27" x14ac:dyDescent="0.3">
      <c r="A1695" s="95">
        <v>41401247</v>
      </c>
      <c r="B1695" s="89" t="s">
        <v>2950</v>
      </c>
      <c r="C1695" s="288">
        <v>16.687528</v>
      </c>
      <c r="D1695" s="94" t="s">
        <v>9</v>
      </c>
      <c r="E1695" s="94"/>
      <c r="F1695" s="95"/>
      <c r="G1695" s="95"/>
      <c r="H1695" s="95"/>
      <c r="I1695" s="96"/>
      <c r="J1695" s="95">
        <v>28140087</v>
      </c>
      <c r="K1695" s="89" t="s">
        <v>2950</v>
      </c>
      <c r="L1695" s="95">
        <v>50</v>
      </c>
      <c r="M1695" s="95">
        <v>0</v>
      </c>
      <c r="N1695" s="288">
        <v>16.687528</v>
      </c>
      <c r="O1695" s="95"/>
      <c r="P1695" s="289"/>
      <c r="Q1695" s="95"/>
      <c r="R1695" s="289"/>
      <c r="S1695" s="96"/>
      <c r="T1695" s="95"/>
      <c r="U1695" s="181"/>
      <c r="V1695" s="201" t="s">
        <v>4787</v>
      </c>
      <c r="W1695" s="130">
        <v>1</v>
      </c>
      <c r="X1695" s="93"/>
      <c r="Y1695" s="168" t="s">
        <v>4789</v>
      </c>
      <c r="Z1695" s="168" t="s">
        <v>4854</v>
      </c>
      <c r="AA1695" s="202" t="s">
        <v>4789</v>
      </c>
    </row>
    <row r="1696" spans="1:27" x14ac:dyDescent="0.3">
      <c r="A1696" s="91">
        <v>41401255</v>
      </c>
      <c r="B1696" s="93" t="s">
        <v>2951</v>
      </c>
      <c r="C1696" s="289">
        <v>6.48</v>
      </c>
      <c r="D1696" s="94" t="s">
        <v>6</v>
      </c>
      <c r="E1696" s="94"/>
      <c r="F1696" s="95"/>
      <c r="G1696" s="95"/>
      <c r="H1696" s="95"/>
      <c r="I1696" s="96"/>
      <c r="J1696" s="95">
        <v>41401255</v>
      </c>
      <c r="K1696" s="89" t="s">
        <v>2951</v>
      </c>
      <c r="L1696" s="95">
        <v>27</v>
      </c>
      <c r="M1696" s="95">
        <v>0</v>
      </c>
      <c r="N1696" s="289">
        <v>6.48</v>
      </c>
      <c r="O1696" s="95"/>
      <c r="P1696" s="289"/>
      <c r="Q1696" s="95"/>
      <c r="R1696" s="289"/>
      <c r="S1696" s="96"/>
      <c r="T1696" s="95"/>
      <c r="U1696" s="181"/>
      <c r="V1696" s="201" t="s">
        <v>4787</v>
      </c>
      <c r="W1696" s="130">
        <v>1</v>
      </c>
      <c r="X1696" s="93"/>
      <c r="Y1696" s="168" t="s">
        <v>4789</v>
      </c>
      <c r="Z1696" s="168" t="s">
        <v>4854</v>
      </c>
      <c r="AA1696" s="202" t="s">
        <v>4789</v>
      </c>
    </row>
    <row r="1697" spans="1:27" x14ac:dyDescent="0.3">
      <c r="A1697" s="185">
        <v>41401263</v>
      </c>
      <c r="B1697" s="186" t="s">
        <v>2952</v>
      </c>
      <c r="C1697" s="289">
        <v>51.084000000000003</v>
      </c>
      <c r="D1697" s="94" t="s">
        <v>21</v>
      </c>
      <c r="E1697" s="94">
        <v>1.95</v>
      </c>
      <c r="F1697" s="95"/>
      <c r="G1697" s="95"/>
      <c r="H1697" s="95"/>
      <c r="I1697" s="96"/>
      <c r="J1697" s="95">
        <v>51010259</v>
      </c>
      <c r="K1697" s="89" t="s">
        <v>2953</v>
      </c>
      <c r="L1697" s="95">
        <v>150</v>
      </c>
      <c r="M1697" s="95">
        <v>0</v>
      </c>
      <c r="N1697" s="289">
        <v>51.084000000000003</v>
      </c>
      <c r="O1697" s="95"/>
      <c r="P1697" s="289"/>
      <c r="Q1697" s="95"/>
      <c r="R1697" s="289"/>
      <c r="S1697" s="96"/>
      <c r="T1697" s="95"/>
      <c r="U1697" s="181">
        <v>0</v>
      </c>
      <c r="V1697" s="201" t="s">
        <v>4787</v>
      </c>
      <c r="W1697" s="130">
        <v>2</v>
      </c>
      <c r="X1697" s="93"/>
      <c r="Y1697" s="168" t="s">
        <v>4789</v>
      </c>
      <c r="Z1697" s="168" t="s">
        <v>4854</v>
      </c>
      <c r="AA1697" s="202" t="s">
        <v>4789</v>
      </c>
    </row>
    <row r="1698" spans="1:27" ht="24" x14ac:dyDescent="0.3">
      <c r="A1698" s="95">
        <v>41401271</v>
      </c>
      <c r="B1698" s="89" t="s">
        <v>2954</v>
      </c>
      <c r="C1698" s="289">
        <v>22.817520000000002</v>
      </c>
      <c r="D1698" s="94" t="s">
        <v>9</v>
      </c>
      <c r="E1698" s="94">
        <v>0.38</v>
      </c>
      <c r="F1698" s="95"/>
      <c r="G1698" s="95"/>
      <c r="H1698" s="95"/>
      <c r="I1698" s="96"/>
      <c r="J1698" s="95">
        <v>50010298</v>
      </c>
      <c r="K1698" s="89" t="s">
        <v>2955</v>
      </c>
      <c r="L1698" s="95">
        <v>67</v>
      </c>
      <c r="M1698" s="95">
        <v>0</v>
      </c>
      <c r="N1698" s="289">
        <v>22.817520000000002</v>
      </c>
      <c r="O1698" s="95"/>
      <c r="P1698" s="289"/>
      <c r="Q1698" s="95"/>
      <c r="R1698" s="289"/>
      <c r="S1698" s="96"/>
      <c r="T1698" s="95"/>
      <c r="U1698" s="181">
        <v>0</v>
      </c>
      <c r="V1698" s="201" t="s">
        <v>4787</v>
      </c>
      <c r="W1698" s="130">
        <v>2</v>
      </c>
      <c r="X1698" s="93"/>
      <c r="Y1698" s="168" t="s">
        <v>4789</v>
      </c>
      <c r="Z1698" s="168" t="s">
        <v>4854</v>
      </c>
      <c r="AA1698" s="202" t="s">
        <v>4789</v>
      </c>
    </row>
    <row r="1699" spans="1:27" x14ac:dyDescent="0.3">
      <c r="A1699" s="95">
        <v>41401298</v>
      </c>
      <c r="B1699" s="89" t="s">
        <v>2956</v>
      </c>
      <c r="C1699" s="289">
        <v>99.84</v>
      </c>
      <c r="D1699" s="94" t="s">
        <v>26</v>
      </c>
      <c r="E1699" s="94">
        <v>3.2</v>
      </c>
      <c r="F1699" s="95"/>
      <c r="G1699" s="95"/>
      <c r="H1699" s="95"/>
      <c r="I1699" s="96"/>
      <c r="J1699" s="95">
        <v>41401298</v>
      </c>
      <c r="K1699" s="89" t="s">
        <v>2956</v>
      </c>
      <c r="L1699" s="95">
        <v>416</v>
      </c>
      <c r="M1699" s="95">
        <v>0</v>
      </c>
      <c r="N1699" s="289">
        <v>99.84</v>
      </c>
      <c r="O1699" s="95">
        <v>293</v>
      </c>
      <c r="P1699" s="289">
        <v>70.319999999999993</v>
      </c>
      <c r="Q1699" s="95">
        <v>123</v>
      </c>
      <c r="R1699" s="289">
        <v>29.52</v>
      </c>
      <c r="S1699" s="96"/>
      <c r="T1699" s="95"/>
      <c r="U1699" s="181"/>
      <c r="V1699" s="201" t="s">
        <v>4787</v>
      </c>
      <c r="W1699" s="130">
        <v>1</v>
      </c>
      <c r="X1699" s="93"/>
      <c r="Y1699" s="168" t="s">
        <v>4789</v>
      </c>
      <c r="Z1699" s="168" t="s">
        <v>4854</v>
      </c>
      <c r="AA1699" s="202" t="s">
        <v>4789</v>
      </c>
    </row>
    <row r="1700" spans="1:27" x14ac:dyDescent="0.3">
      <c r="A1700" s="91">
        <v>41401301</v>
      </c>
      <c r="B1700" s="93" t="s">
        <v>2957</v>
      </c>
      <c r="C1700" s="289">
        <v>27.244800000000001</v>
      </c>
      <c r="D1700" s="94" t="s">
        <v>9</v>
      </c>
      <c r="E1700" s="94">
        <v>8.6999999999999994E-2</v>
      </c>
      <c r="F1700" s="95"/>
      <c r="G1700" s="95"/>
      <c r="H1700" s="95"/>
      <c r="I1700" s="96"/>
      <c r="J1700" s="95">
        <v>50010271</v>
      </c>
      <c r="K1700" s="89" t="s">
        <v>2957</v>
      </c>
      <c r="L1700" s="95">
        <v>80</v>
      </c>
      <c r="M1700" s="95">
        <v>0</v>
      </c>
      <c r="N1700" s="289">
        <v>27.244800000000001</v>
      </c>
      <c r="O1700" s="95"/>
      <c r="P1700" s="289"/>
      <c r="Q1700" s="95"/>
      <c r="R1700" s="289"/>
      <c r="S1700" s="96"/>
      <c r="T1700" s="95"/>
      <c r="U1700" s="181">
        <v>0</v>
      </c>
      <c r="V1700" s="201" t="s">
        <v>4787</v>
      </c>
      <c r="W1700" s="130">
        <v>1</v>
      </c>
      <c r="X1700" s="93"/>
      <c r="Y1700" s="168" t="s">
        <v>4789</v>
      </c>
      <c r="Z1700" s="168" t="s">
        <v>4854</v>
      </c>
      <c r="AA1700" s="202" t="s">
        <v>4789</v>
      </c>
    </row>
    <row r="1701" spans="1:27" x14ac:dyDescent="0.3">
      <c r="A1701" s="185">
        <v>41401360</v>
      </c>
      <c r="B1701" s="186" t="s">
        <v>2958</v>
      </c>
      <c r="C1701" s="289">
        <v>15.60384</v>
      </c>
      <c r="D1701" s="94" t="s">
        <v>12</v>
      </c>
      <c r="E1701" s="94"/>
      <c r="F1701" s="95"/>
      <c r="G1701" s="95"/>
      <c r="H1701" s="95"/>
      <c r="I1701" s="96"/>
      <c r="J1701" s="95">
        <v>19010214</v>
      </c>
      <c r="K1701" s="89" t="s">
        <v>2959</v>
      </c>
      <c r="L1701" s="95">
        <v>63</v>
      </c>
      <c r="M1701" s="95">
        <v>0</v>
      </c>
      <c r="N1701" s="289">
        <v>15.60384</v>
      </c>
      <c r="O1701" s="95"/>
      <c r="P1701" s="289"/>
      <c r="Q1701" s="95"/>
      <c r="R1701" s="289"/>
      <c r="S1701" s="96"/>
      <c r="T1701" s="95"/>
      <c r="U1701" s="181"/>
      <c r="V1701" s="201" t="s">
        <v>4787</v>
      </c>
      <c r="W1701" s="130">
        <v>1</v>
      </c>
      <c r="X1701" s="93"/>
      <c r="Y1701" s="168" t="s">
        <v>4789</v>
      </c>
      <c r="Z1701" s="168" t="s">
        <v>4854</v>
      </c>
      <c r="AA1701" s="202" t="s">
        <v>4789</v>
      </c>
    </row>
    <row r="1702" spans="1:27" x14ac:dyDescent="0.3">
      <c r="A1702" s="95">
        <v>41401379</v>
      </c>
      <c r="B1702" s="89" t="s">
        <v>2960</v>
      </c>
      <c r="C1702" s="289">
        <v>15.60384</v>
      </c>
      <c r="D1702" s="94" t="s">
        <v>12</v>
      </c>
      <c r="E1702" s="94"/>
      <c r="F1702" s="95"/>
      <c r="G1702" s="95"/>
      <c r="H1702" s="95"/>
      <c r="I1702" s="96"/>
      <c r="J1702" s="95">
        <v>19010192</v>
      </c>
      <c r="K1702" s="89" t="s">
        <v>2961</v>
      </c>
      <c r="L1702" s="95">
        <v>63</v>
      </c>
      <c r="M1702" s="95">
        <v>0</v>
      </c>
      <c r="N1702" s="289">
        <v>15.60384</v>
      </c>
      <c r="O1702" s="95"/>
      <c r="P1702" s="289"/>
      <c r="Q1702" s="95"/>
      <c r="R1702" s="289"/>
      <c r="S1702" s="96"/>
      <c r="T1702" s="95"/>
      <c r="U1702" s="181"/>
      <c r="V1702" s="201" t="s">
        <v>4787</v>
      </c>
      <c r="W1702" s="130">
        <v>1</v>
      </c>
      <c r="X1702" s="93"/>
      <c r="Y1702" s="168" t="s">
        <v>4789</v>
      </c>
      <c r="Z1702" s="168" t="s">
        <v>4854</v>
      </c>
      <c r="AA1702" s="202" t="s">
        <v>4789</v>
      </c>
    </row>
    <row r="1703" spans="1:27" x14ac:dyDescent="0.3">
      <c r="A1703" s="95">
        <v>41401387</v>
      </c>
      <c r="B1703" s="89" t="s">
        <v>2962</v>
      </c>
      <c r="C1703" s="289">
        <v>15.60384</v>
      </c>
      <c r="D1703" s="94" t="s">
        <v>12</v>
      </c>
      <c r="E1703" s="94"/>
      <c r="F1703" s="95"/>
      <c r="G1703" s="95"/>
      <c r="H1703" s="95"/>
      <c r="I1703" s="96"/>
      <c r="J1703" s="95">
        <v>19010206</v>
      </c>
      <c r="K1703" s="89" t="s">
        <v>2963</v>
      </c>
      <c r="L1703" s="95">
        <v>63</v>
      </c>
      <c r="M1703" s="95">
        <v>0</v>
      </c>
      <c r="N1703" s="289">
        <v>15.60384</v>
      </c>
      <c r="O1703" s="95"/>
      <c r="P1703" s="289"/>
      <c r="Q1703" s="95"/>
      <c r="R1703" s="289"/>
      <c r="S1703" s="96"/>
      <c r="T1703" s="95"/>
      <c r="U1703" s="181"/>
      <c r="V1703" s="201" t="s">
        <v>4787</v>
      </c>
      <c r="W1703" s="130">
        <v>1</v>
      </c>
      <c r="X1703" s="93"/>
      <c r="Y1703" s="168" t="s">
        <v>4789</v>
      </c>
      <c r="Z1703" s="168" t="s">
        <v>4854</v>
      </c>
      <c r="AA1703" s="202" t="s">
        <v>4789</v>
      </c>
    </row>
    <row r="1704" spans="1:27" ht="24" x14ac:dyDescent="0.3">
      <c r="A1704" s="91">
        <v>41401395</v>
      </c>
      <c r="B1704" s="93" t="s">
        <v>2964</v>
      </c>
      <c r="C1704" s="289">
        <v>15.60384</v>
      </c>
      <c r="D1704" s="94" t="s">
        <v>12</v>
      </c>
      <c r="E1704" s="94"/>
      <c r="F1704" s="95"/>
      <c r="G1704" s="95"/>
      <c r="H1704" s="95"/>
      <c r="I1704" s="96"/>
      <c r="J1704" s="95">
        <v>19010222</v>
      </c>
      <c r="K1704" s="89" t="s">
        <v>2965</v>
      </c>
      <c r="L1704" s="95">
        <v>63</v>
      </c>
      <c r="M1704" s="95">
        <v>0</v>
      </c>
      <c r="N1704" s="289">
        <v>15.60384</v>
      </c>
      <c r="O1704" s="95"/>
      <c r="P1704" s="289"/>
      <c r="Q1704" s="95"/>
      <c r="R1704" s="289"/>
      <c r="S1704" s="96"/>
      <c r="T1704" s="95"/>
      <c r="U1704" s="181"/>
      <c r="V1704" s="201" t="s">
        <v>4787</v>
      </c>
      <c r="W1704" s="130">
        <v>1</v>
      </c>
      <c r="X1704" s="93"/>
      <c r="Y1704" s="168" t="s">
        <v>4789</v>
      </c>
      <c r="Z1704" s="168" t="s">
        <v>4854</v>
      </c>
      <c r="AA1704" s="202" t="s">
        <v>4789</v>
      </c>
    </row>
    <row r="1705" spans="1:27" x14ac:dyDescent="0.3">
      <c r="A1705" s="185">
        <v>41401409</v>
      </c>
      <c r="B1705" s="186" t="s">
        <v>2966</v>
      </c>
      <c r="C1705" s="289">
        <v>15.60384</v>
      </c>
      <c r="D1705" s="94" t="s">
        <v>12</v>
      </c>
      <c r="E1705" s="94"/>
      <c r="F1705" s="95"/>
      <c r="G1705" s="95"/>
      <c r="H1705" s="95"/>
      <c r="I1705" s="96"/>
      <c r="J1705" s="95">
        <v>19010230</v>
      </c>
      <c r="K1705" s="89" t="s">
        <v>2967</v>
      </c>
      <c r="L1705" s="95">
        <v>63</v>
      </c>
      <c r="M1705" s="95">
        <v>0</v>
      </c>
      <c r="N1705" s="289">
        <v>15.60384</v>
      </c>
      <c r="O1705" s="95"/>
      <c r="P1705" s="289"/>
      <c r="Q1705" s="95"/>
      <c r="R1705" s="289"/>
      <c r="S1705" s="96"/>
      <c r="T1705" s="95"/>
      <c r="U1705" s="181"/>
      <c r="V1705" s="201" t="s">
        <v>4787</v>
      </c>
      <c r="W1705" s="130">
        <v>1</v>
      </c>
      <c r="X1705" s="93"/>
      <c r="Y1705" s="168" t="s">
        <v>4789</v>
      </c>
      <c r="Z1705" s="168" t="s">
        <v>4854</v>
      </c>
      <c r="AA1705" s="202" t="s">
        <v>4789</v>
      </c>
    </row>
    <row r="1706" spans="1:27" x14ac:dyDescent="0.3">
      <c r="A1706" s="95">
        <v>41401425</v>
      </c>
      <c r="B1706" s="89" t="s">
        <v>2968</v>
      </c>
      <c r="C1706" s="289">
        <v>29.721600000000002</v>
      </c>
      <c r="D1706" s="94" t="s">
        <v>21</v>
      </c>
      <c r="E1706" s="94"/>
      <c r="F1706" s="95"/>
      <c r="G1706" s="95"/>
      <c r="H1706" s="95"/>
      <c r="I1706" s="96"/>
      <c r="J1706" s="95">
        <v>19010125</v>
      </c>
      <c r="K1706" s="89" t="s">
        <v>2969</v>
      </c>
      <c r="L1706" s="95">
        <v>120</v>
      </c>
      <c r="M1706" s="95">
        <v>0</v>
      </c>
      <c r="N1706" s="289">
        <v>29.721600000000002</v>
      </c>
      <c r="O1706" s="95"/>
      <c r="P1706" s="289"/>
      <c r="Q1706" s="95"/>
      <c r="R1706" s="289"/>
      <c r="S1706" s="96"/>
      <c r="T1706" s="95"/>
      <c r="U1706" s="181"/>
      <c r="V1706" s="201" t="s">
        <v>4787</v>
      </c>
      <c r="W1706" s="130">
        <v>1</v>
      </c>
      <c r="X1706" s="93"/>
      <c r="Y1706" s="168" t="s">
        <v>4789</v>
      </c>
      <c r="Z1706" s="168" t="s">
        <v>4854</v>
      </c>
      <c r="AA1706" s="202" t="s">
        <v>4789</v>
      </c>
    </row>
    <row r="1707" spans="1:27" x14ac:dyDescent="0.3">
      <c r="A1707" s="95">
        <v>41401433</v>
      </c>
      <c r="B1707" s="89" t="s">
        <v>2970</v>
      </c>
      <c r="C1707" s="289">
        <v>0.99072000000000005</v>
      </c>
      <c r="D1707" s="94" t="s">
        <v>6</v>
      </c>
      <c r="E1707" s="94"/>
      <c r="F1707" s="95"/>
      <c r="G1707" s="95"/>
      <c r="H1707" s="95"/>
      <c r="I1707" s="96"/>
      <c r="J1707" s="95">
        <v>19010133</v>
      </c>
      <c r="K1707" s="89" t="s">
        <v>2971</v>
      </c>
      <c r="L1707" s="95">
        <v>4</v>
      </c>
      <c r="M1707" s="95">
        <v>0</v>
      </c>
      <c r="N1707" s="289">
        <v>0.99072000000000005</v>
      </c>
      <c r="O1707" s="95"/>
      <c r="P1707" s="289"/>
      <c r="Q1707" s="95"/>
      <c r="R1707" s="289"/>
      <c r="S1707" s="96"/>
      <c r="T1707" s="95"/>
      <c r="U1707" s="181"/>
      <c r="V1707" s="201" t="s">
        <v>4787</v>
      </c>
      <c r="W1707" s="130">
        <v>10</v>
      </c>
      <c r="X1707" s="93"/>
      <c r="Y1707" s="168" t="s">
        <v>4789</v>
      </c>
      <c r="Z1707" s="168" t="s">
        <v>4854</v>
      </c>
      <c r="AA1707" s="202" t="s">
        <v>4789</v>
      </c>
    </row>
    <row r="1708" spans="1:27" ht="24" x14ac:dyDescent="0.3">
      <c r="A1708" s="91">
        <v>41401441</v>
      </c>
      <c r="B1708" s="93" t="s">
        <v>2972</v>
      </c>
      <c r="C1708" s="289">
        <v>49.536000000000001</v>
      </c>
      <c r="D1708" s="94" t="s">
        <v>26</v>
      </c>
      <c r="E1708" s="94"/>
      <c r="F1708" s="95"/>
      <c r="G1708" s="95"/>
      <c r="H1708" s="95"/>
      <c r="I1708" s="96"/>
      <c r="J1708" s="95">
        <v>19010141</v>
      </c>
      <c r="K1708" s="89" t="s">
        <v>2973</v>
      </c>
      <c r="L1708" s="95">
        <v>200</v>
      </c>
      <c r="M1708" s="95">
        <v>0</v>
      </c>
      <c r="N1708" s="289">
        <v>49.536000000000001</v>
      </c>
      <c r="O1708" s="95"/>
      <c r="P1708" s="289"/>
      <c r="Q1708" s="95"/>
      <c r="R1708" s="289"/>
      <c r="S1708" s="96"/>
      <c r="T1708" s="95"/>
      <c r="U1708" s="181"/>
      <c r="V1708" s="201" t="s">
        <v>4787</v>
      </c>
      <c r="W1708" s="130">
        <v>1</v>
      </c>
      <c r="X1708" s="93"/>
      <c r="Y1708" s="168" t="s">
        <v>4789</v>
      </c>
      <c r="Z1708" s="168" t="s">
        <v>4854</v>
      </c>
      <c r="AA1708" s="202" t="s">
        <v>4789</v>
      </c>
    </row>
    <row r="1709" spans="1:27" ht="24" x14ac:dyDescent="0.3">
      <c r="A1709" s="185">
        <v>41401450</v>
      </c>
      <c r="B1709" s="186" t="s">
        <v>2974</v>
      </c>
      <c r="C1709" s="289">
        <v>1.73376</v>
      </c>
      <c r="D1709" s="94" t="s">
        <v>6</v>
      </c>
      <c r="E1709" s="94"/>
      <c r="F1709" s="95"/>
      <c r="G1709" s="95"/>
      <c r="H1709" s="95"/>
      <c r="I1709" s="96"/>
      <c r="J1709" s="95">
        <v>19010150</v>
      </c>
      <c r="K1709" s="89" t="s">
        <v>2975</v>
      </c>
      <c r="L1709" s="95">
        <v>7</v>
      </c>
      <c r="M1709" s="95">
        <v>0</v>
      </c>
      <c r="N1709" s="289">
        <v>1.73376</v>
      </c>
      <c r="O1709" s="95"/>
      <c r="P1709" s="289"/>
      <c r="Q1709" s="95"/>
      <c r="R1709" s="289"/>
      <c r="S1709" s="96"/>
      <c r="T1709" s="95"/>
      <c r="U1709" s="181"/>
      <c r="V1709" s="201" t="s">
        <v>4787</v>
      </c>
      <c r="W1709" s="130">
        <v>10</v>
      </c>
      <c r="X1709" s="93"/>
      <c r="Y1709" s="168" t="s">
        <v>4789</v>
      </c>
      <c r="Z1709" s="168" t="s">
        <v>4854</v>
      </c>
      <c r="AA1709" s="202" t="s">
        <v>4789</v>
      </c>
    </row>
    <row r="1710" spans="1:27" ht="24" x14ac:dyDescent="0.3">
      <c r="A1710" s="95">
        <v>41401476</v>
      </c>
      <c r="B1710" s="89" t="s">
        <v>2976</v>
      </c>
      <c r="C1710" s="289">
        <v>68.111999999999995</v>
      </c>
      <c r="D1710" s="94" t="s">
        <v>11</v>
      </c>
      <c r="E1710" s="94">
        <v>2.9249999999999998</v>
      </c>
      <c r="F1710" s="95"/>
      <c r="G1710" s="95"/>
      <c r="H1710" s="95"/>
      <c r="I1710" s="96"/>
      <c r="J1710" s="95">
        <v>51010275</v>
      </c>
      <c r="K1710" s="89" t="s">
        <v>2977</v>
      </c>
      <c r="L1710" s="95">
        <v>200</v>
      </c>
      <c r="M1710" s="95">
        <v>0</v>
      </c>
      <c r="N1710" s="289">
        <v>68.111999999999995</v>
      </c>
      <c r="O1710" s="95"/>
      <c r="P1710" s="289"/>
      <c r="Q1710" s="95"/>
      <c r="R1710" s="289"/>
      <c r="S1710" s="96"/>
      <c r="T1710" s="95"/>
      <c r="U1710" s="181">
        <v>0</v>
      </c>
      <c r="V1710" s="201" t="s">
        <v>4787</v>
      </c>
      <c r="W1710" s="130">
        <v>1</v>
      </c>
      <c r="X1710" s="93"/>
      <c r="Y1710" s="168" t="s">
        <v>4789</v>
      </c>
      <c r="Z1710" s="168" t="s">
        <v>4854</v>
      </c>
      <c r="AA1710" s="202" t="s">
        <v>4789</v>
      </c>
    </row>
    <row r="1711" spans="1:27" ht="24" x14ac:dyDescent="0.3">
      <c r="A1711" s="95">
        <v>41401484</v>
      </c>
      <c r="B1711" s="89" t="s">
        <v>2978</v>
      </c>
      <c r="C1711" s="289">
        <v>40.867200000000004</v>
      </c>
      <c r="D1711" s="94" t="s">
        <v>15</v>
      </c>
      <c r="E1711" s="94">
        <v>1.365</v>
      </c>
      <c r="F1711" s="95"/>
      <c r="G1711" s="95"/>
      <c r="H1711" s="95"/>
      <c r="I1711" s="96"/>
      <c r="J1711" s="95">
        <v>51010267</v>
      </c>
      <c r="K1711" s="89" t="s">
        <v>2979</v>
      </c>
      <c r="L1711" s="95">
        <v>120</v>
      </c>
      <c r="M1711" s="95">
        <v>0</v>
      </c>
      <c r="N1711" s="289">
        <v>40.867200000000004</v>
      </c>
      <c r="O1711" s="95"/>
      <c r="P1711" s="289"/>
      <c r="Q1711" s="95"/>
      <c r="R1711" s="289"/>
      <c r="S1711" s="96"/>
      <c r="T1711" s="95"/>
      <c r="U1711" s="181">
        <v>0</v>
      </c>
      <c r="V1711" s="201" t="s">
        <v>4787</v>
      </c>
      <c r="W1711" s="130">
        <v>1</v>
      </c>
      <c r="X1711" s="93"/>
      <c r="Y1711" s="168" t="s">
        <v>4789</v>
      </c>
      <c r="Z1711" s="168" t="s">
        <v>4854</v>
      </c>
      <c r="AA1711" s="202" t="s">
        <v>4789</v>
      </c>
    </row>
    <row r="1712" spans="1:27" x14ac:dyDescent="0.3">
      <c r="A1712" s="91">
        <v>41401492</v>
      </c>
      <c r="B1712" s="93" t="s">
        <v>2980</v>
      </c>
      <c r="C1712" s="289">
        <v>102.16800000000001</v>
      </c>
      <c r="D1712" s="94" t="s">
        <v>11</v>
      </c>
      <c r="E1712" s="94">
        <v>4.8529999999999998</v>
      </c>
      <c r="F1712" s="95"/>
      <c r="G1712" s="95"/>
      <c r="H1712" s="95"/>
      <c r="I1712" s="96"/>
      <c r="J1712" s="95">
        <v>51010283</v>
      </c>
      <c r="K1712" s="89" t="s">
        <v>2980</v>
      </c>
      <c r="L1712" s="95">
        <v>300</v>
      </c>
      <c r="M1712" s="95">
        <v>0</v>
      </c>
      <c r="N1712" s="289">
        <v>102.16800000000001</v>
      </c>
      <c r="O1712" s="95"/>
      <c r="P1712" s="289"/>
      <c r="Q1712" s="95"/>
      <c r="R1712" s="289"/>
      <c r="S1712" s="96"/>
      <c r="T1712" s="95"/>
      <c r="U1712" s="181">
        <v>0</v>
      </c>
      <c r="V1712" s="201" t="s">
        <v>4787</v>
      </c>
      <c r="W1712" s="130">
        <v>1</v>
      </c>
      <c r="X1712" s="93"/>
      <c r="Y1712" s="168" t="s">
        <v>4789</v>
      </c>
      <c r="Z1712" s="168" t="s">
        <v>4854</v>
      </c>
      <c r="AA1712" s="202" t="s">
        <v>4789</v>
      </c>
    </row>
    <row r="1713" spans="1:27" x14ac:dyDescent="0.3">
      <c r="A1713" s="185">
        <v>41401514</v>
      </c>
      <c r="B1713" s="186" t="s">
        <v>2981</v>
      </c>
      <c r="C1713" s="289">
        <v>7.4303999999999997</v>
      </c>
      <c r="D1713" s="94" t="s">
        <v>6</v>
      </c>
      <c r="E1713" s="94">
        <v>1.2829999999999999</v>
      </c>
      <c r="F1713" s="95"/>
      <c r="G1713" s="95"/>
      <c r="H1713" s="95"/>
      <c r="I1713" s="96"/>
      <c r="J1713" s="95">
        <v>29020182</v>
      </c>
      <c r="K1713" s="89" t="s">
        <v>2982</v>
      </c>
      <c r="L1713" s="95">
        <v>30</v>
      </c>
      <c r="M1713" s="95">
        <v>0</v>
      </c>
      <c r="N1713" s="289">
        <v>7.4303999999999997</v>
      </c>
      <c r="O1713" s="95"/>
      <c r="P1713" s="289"/>
      <c r="Q1713" s="95"/>
      <c r="R1713" s="289"/>
      <c r="S1713" s="96"/>
      <c r="T1713" s="95"/>
      <c r="U1713" s="181"/>
      <c r="V1713" s="201" t="s">
        <v>4787</v>
      </c>
      <c r="W1713" s="130">
        <v>1</v>
      </c>
      <c r="X1713" s="93"/>
      <c r="Y1713" s="168" t="s">
        <v>4789</v>
      </c>
      <c r="Z1713" s="168" t="s">
        <v>4854</v>
      </c>
      <c r="AA1713" s="202" t="s">
        <v>4789</v>
      </c>
    </row>
    <row r="1714" spans="1:27" x14ac:dyDescent="0.3">
      <c r="A1714" s="95">
        <v>41401522</v>
      </c>
      <c r="B1714" s="89" t="s">
        <v>2983</v>
      </c>
      <c r="C1714" s="289">
        <v>19.2</v>
      </c>
      <c r="D1714" s="94" t="s">
        <v>12</v>
      </c>
      <c r="E1714" s="94"/>
      <c r="F1714" s="95"/>
      <c r="G1714" s="95"/>
      <c r="H1714" s="95"/>
      <c r="I1714" s="96"/>
      <c r="J1714" s="95">
        <v>41401522</v>
      </c>
      <c r="K1714" s="89" t="s">
        <v>2983</v>
      </c>
      <c r="L1714" s="95">
        <v>80</v>
      </c>
      <c r="M1714" s="95">
        <v>0</v>
      </c>
      <c r="N1714" s="289">
        <v>19.2</v>
      </c>
      <c r="O1714" s="95"/>
      <c r="P1714" s="289"/>
      <c r="Q1714" s="95"/>
      <c r="R1714" s="289"/>
      <c r="S1714" s="96"/>
      <c r="T1714" s="95"/>
      <c r="U1714" s="181"/>
      <c r="V1714" s="201" t="s">
        <v>4787</v>
      </c>
      <c r="W1714" s="130">
        <v>1</v>
      </c>
      <c r="X1714" s="93"/>
      <c r="Y1714" s="168" t="s">
        <v>4789</v>
      </c>
      <c r="Z1714" s="168" t="s">
        <v>4854</v>
      </c>
      <c r="AA1714" s="202" t="s">
        <v>4789</v>
      </c>
    </row>
    <row r="1715" spans="1:27" x14ac:dyDescent="0.3">
      <c r="A1715" s="95">
        <v>41401530</v>
      </c>
      <c r="B1715" s="89" t="s">
        <v>2984</v>
      </c>
      <c r="C1715" s="289">
        <v>19.2</v>
      </c>
      <c r="D1715" s="94" t="s">
        <v>12</v>
      </c>
      <c r="E1715" s="94"/>
      <c r="F1715" s="95"/>
      <c r="G1715" s="95"/>
      <c r="H1715" s="95"/>
      <c r="I1715" s="96"/>
      <c r="J1715" s="95">
        <v>41401530</v>
      </c>
      <c r="K1715" s="89" t="s">
        <v>2984</v>
      </c>
      <c r="L1715" s="95">
        <v>80</v>
      </c>
      <c r="M1715" s="95">
        <v>0</v>
      </c>
      <c r="N1715" s="289">
        <v>19.2</v>
      </c>
      <c r="O1715" s="95"/>
      <c r="P1715" s="289"/>
      <c r="Q1715" s="95"/>
      <c r="R1715" s="289"/>
      <c r="S1715" s="96"/>
      <c r="T1715" s="95"/>
      <c r="U1715" s="181"/>
      <c r="V1715" s="201" t="s">
        <v>4787</v>
      </c>
      <c r="W1715" s="130">
        <v>1</v>
      </c>
      <c r="X1715" s="93"/>
      <c r="Y1715" s="168" t="s">
        <v>4789</v>
      </c>
      <c r="Z1715" s="168" t="s">
        <v>4854</v>
      </c>
      <c r="AA1715" s="202" t="s">
        <v>4789</v>
      </c>
    </row>
    <row r="1716" spans="1:27" x14ac:dyDescent="0.3">
      <c r="A1716" s="91">
        <v>41401581</v>
      </c>
      <c r="B1716" s="93" t="s">
        <v>2985</v>
      </c>
      <c r="C1716" s="289">
        <v>9.9071999999999996</v>
      </c>
      <c r="D1716" s="94">
        <v>0</v>
      </c>
      <c r="E1716" s="94"/>
      <c r="F1716" s="95"/>
      <c r="G1716" s="95"/>
      <c r="H1716" s="95"/>
      <c r="I1716" s="96"/>
      <c r="J1716" s="95">
        <v>25010069</v>
      </c>
      <c r="K1716" s="89" t="s">
        <v>2985</v>
      </c>
      <c r="L1716" s="95">
        <v>40</v>
      </c>
      <c r="M1716" s="95">
        <v>0</v>
      </c>
      <c r="N1716" s="289">
        <v>9.9071999999999996</v>
      </c>
      <c r="O1716" s="95"/>
      <c r="P1716" s="289"/>
      <c r="Q1716" s="95"/>
      <c r="R1716" s="289"/>
      <c r="S1716" s="96"/>
      <c r="T1716" s="95"/>
      <c r="U1716" s="181"/>
      <c r="V1716" s="201" t="s">
        <v>4787</v>
      </c>
      <c r="W1716" s="130">
        <v>1</v>
      </c>
      <c r="X1716" s="93"/>
      <c r="Y1716" s="168" t="s">
        <v>4789</v>
      </c>
      <c r="Z1716" s="168" t="s">
        <v>4854</v>
      </c>
      <c r="AA1716" s="202" t="s">
        <v>4789</v>
      </c>
    </row>
    <row r="1717" spans="1:27" x14ac:dyDescent="0.3">
      <c r="A1717" s="278">
        <v>41401654</v>
      </c>
      <c r="B1717" s="279" t="s">
        <v>2988</v>
      </c>
      <c r="C1717" s="289">
        <v>33.6</v>
      </c>
      <c r="D1717" s="94" t="s">
        <v>18</v>
      </c>
      <c r="E1717" s="94"/>
      <c r="F1717" s="95"/>
      <c r="G1717" s="95"/>
      <c r="H1717" s="95"/>
      <c r="I1717" s="96"/>
      <c r="J1717" s="95">
        <v>41401654</v>
      </c>
      <c r="K1717" s="89" t="s">
        <v>2988</v>
      </c>
      <c r="L1717" s="95">
        <f>SUM(O1717,Q1717)</f>
        <v>140</v>
      </c>
      <c r="M1717" s="95">
        <v>0</v>
      </c>
      <c r="N1717" s="289">
        <v>33.6</v>
      </c>
      <c r="O1717" s="95">
        <v>140</v>
      </c>
      <c r="P1717" s="289">
        <v>33.6</v>
      </c>
      <c r="Q1717" s="95"/>
      <c r="R1717" s="289"/>
      <c r="S1717" s="96"/>
      <c r="T1717" s="95"/>
      <c r="U1717" s="181">
        <v>0</v>
      </c>
      <c r="V1717" s="201" t="s">
        <v>4787</v>
      </c>
      <c r="W1717" s="130">
        <v>1</v>
      </c>
      <c r="X1717" s="93"/>
      <c r="Y1717" s="168" t="s">
        <v>4789</v>
      </c>
      <c r="Z1717" s="168" t="s">
        <v>4854</v>
      </c>
      <c r="AA1717" s="202" t="s">
        <v>4789</v>
      </c>
    </row>
    <row r="1718" spans="1:27" x14ac:dyDescent="0.3">
      <c r="A1718" s="95">
        <v>41501012</v>
      </c>
      <c r="B1718" s="89" t="s">
        <v>2989</v>
      </c>
      <c r="C1718" s="289">
        <v>68.111999999999995</v>
      </c>
      <c r="D1718" s="94" t="s">
        <v>21</v>
      </c>
      <c r="E1718" s="94">
        <v>0.52</v>
      </c>
      <c r="F1718" s="95"/>
      <c r="G1718" s="95"/>
      <c r="H1718" s="95"/>
      <c r="I1718" s="96"/>
      <c r="J1718" s="95">
        <v>50010190</v>
      </c>
      <c r="K1718" s="89" t="s">
        <v>2990</v>
      </c>
      <c r="L1718" s="95">
        <v>200</v>
      </c>
      <c r="M1718" s="95">
        <v>0</v>
      </c>
      <c r="N1718" s="289">
        <v>68.111999999999995</v>
      </c>
      <c r="O1718" s="95"/>
      <c r="P1718" s="289"/>
      <c r="Q1718" s="95"/>
      <c r="R1718" s="289"/>
      <c r="S1718" s="96"/>
      <c r="T1718" s="95"/>
      <c r="U1718" s="181">
        <v>0</v>
      </c>
      <c r="V1718" s="201" t="s">
        <v>4787</v>
      </c>
      <c r="W1718" s="130">
        <v>2</v>
      </c>
      <c r="X1718" s="93"/>
      <c r="Y1718" s="168" t="s">
        <v>4789</v>
      </c>
      <c r="Z1718" s="168" t="s">
        <v>4854</v>
      </c>
      <c r="AA1718" s="202" t="s">
        <v>4789</v>
      </c>
    </row>
    <row r="1719" spans="1:27" x14ac:dyDescent="0.3">
      <c r="A1719" s="91">
        <v>41501020</v>
      </c>
      <c r="B1719" s="93" t="s">
        <v>2991</v>
      </c>
      <c r="C1719" s="289">
        <v>68.111999999999995</v>
      </c>
      <c r="D1719" s="94" t="s">
        <v>12</v>
      </c>
      <c r="E1719" s="94"/>
      <c r="F1719" s="95"/>
      <c r="G1719" s="95"/>
      <c r="H1719" s="95"/>
      <c r="I1719" s="96"/>
      <c r="J1719" s="95">
        <v>39120104</v>
      </c>
      <c r="K1719" s="89" t="s">
        <v>2991</v>
      </c>
      <c r="L1719" s="95">
        <v>200</v>
      </c>
      <c r="M1719" s="95">
        <v>0</v>
      </c>
      <c r="N1719" s="289">
        <v>68.111999999999995</v>
      </c>
      <c r="O1719" s="95"/>
      <c r="P1719" s="289"/>
      <c r="Q1719" s="95"/>
      <c r="R1719" s="289"/>
      <c r="S1719" s="96"/>
      <c r="T1719" s="95"/>
      <c r="U1719" s="181"/>
      <c r="V1719" s="201" t="s">
        <v>4787</v>
      </c>
      <c r="W1719" s="130">
        <v>1</v>
      </c>
      <c r="X1719" s="93"/>
      <c r="Y1719" s="168" t="s">
        <v>4789</v>
      </c>
      <c r="Z1719" s="168" t="s">
        <v>4854</v>
      </c>
      <c r="AA1719" s="202" t="s">
        <v>4789</v>
      </c>
    </row>
    <row r="1720" spans="1:27" x14ac:dyDescent="0.3">
      <c r="A1720" s="185">
        <v>41501047</v>
      </c>
      <c r="B1720" s="186" t="s">
        <v>2992</v>
      </c>
      <c r="C1720" s="289">
        <v>20.433600000000002</v>
      </c>
      <c r="D1720" s="94" t="s">
        <v>15</v>
      </c>
      <c r="E1720" s="94">
        <v>0.38</v>
      </c>
      <c r="F1720" s="95"/>
      <c r="G1720" s="95"/>
      <c r="H1720" s="95"/>
      <c r="I1720" s="96"/>
      <c r="J1720" s="95">
        <v>56010184</v>
      </c>
      <c r="K1720" s="89" t="s">
        <v>2993</v>
      </c>
      <c r="L1720" s="95">
        <v>60</v>
      </c>
      <c r="M1720" s="95">
        <v>0</v>
      </c>
      <c r="N1720" s="289">
        <v>20.433600000000002</v>
      </c>
      <c r="O1720" s="95"/>
      <c r="P1720" s="289"/>
      <c r="Q1720" s="95"/>
      <c r="R1720" s="289"/>
      <c r="S1720" s="96"/>
      <c r="T1720" s="95"/>
      <c r="U1720" s="181">
        <v>0</v>
      </c>
      <c r="V1720" s="201" t="s">
        <v>4787</v>
      </c>
      <c r="W1720" s="130">
        <v>1</v>
      </c>
      <c r="X1720" s="93"/>
      <c r="Y1720" s="168" t="s">
        <v>4789</v>
      </c>
      <c r="Z1720" s="168" t="s">
        <v>4854</v>
      </c>
      <c r="AA1720" s="202" t="s">
        <v>4789</v>
      </c>
    </row>
    <row r="1721" spans="1:27" s="116" customFormat="1" ht="24" x14ac:dyDescent="0.3">
      <c r="A1721" s="95">
        <v>41501063</v>
      </c>
      <c r="B1721" s="89" t="s">
        <v>2994</v>
      </c>
      <c r="C1721" s="289">
        <v>40.867200000000004</v>
      </c>
      <c r="D1721" s="94" t="s">
        <v>18</v>
      </c>
      <c r="E1721" s="94">
        <v>1</v>
      </c>
      <c r="F1721" s="95"/>
      <c r="G1721" s="95"/>
      <c r="H1721" s="95"/>
      <c r="I1721" s="96"/>
      <c r="J1721" s="95">
        <v>39010023</v>
      </c>
      <c r="K1721" s="89" t="s">
        <v>2995</v>
      </c>
      <c r="L1721" s="95">
        <v>120</v>
      </c>
      <c r="M1721" s="95">
        <v>0</v>
      </c>
      <c r="N1721" s="289">
        <v>40.867200000000004</v>
      </c>
      <c r="O1721" s="95"/>
      <c r="P1721" s="289"/>
      <c r="Q1721" s="95"/>
      <c r="R1721" s="289"/>
      <c r="S1721" s="96"/>
      <c r="T1721" s="95"/>
      <c r="U1721" s="181">
        <v>0</v>
      </c>
      <c r="V1721" s="201" t="s">
        <v>4787</v>
      </c>
      <c r="W1721" s="130">
        <v>2</v>
      </c>
      <c r="X1721" s="93"/>
      <c r="Y1721" s="168" t="s">
        <v>4789</v>
      </c>
      <c r="Z1721" s="168" t="s">
        <v>4854</v>
      </c>
      <c r="AA1721" s="202" t="s">
        <v>4789</v>
      </c>
    </row>
    <row r="1722" spans="1:27" s="116" customFormat="1" ht="24" x14ac:dyDescent="0.3">
      <c r="A1722" s="95">
        <v>41501071</v>
      </c>
      <c r="B1722" s="89" t="s">
        <v>2996</v>
      </c>
      <c r="C1722" s="289">
        <v>51.084000000000003</v>
      </c>
      <c r="D1722" s="94" t="s">
        <v>9</v>
      </c>
      <c r="E1722" s="94"/>
      <c r="F1722" s="95"/>
      <c r="G1722" s="95"/>
      <c r="H1722" s="95"/>
      <c r="I1722" s="96"/>
      <c r="J1722" s="95">
        <v>39010120</v>
      </c>
      <c r="K1722" s="89" t="s">
        <v>2997</v>
      </c>
      <c r="L1722" s="95">
        <v>150</v>
      </c>
      <c r="M1722" s="95">
        <v>0</v>
      </c>
      <c r="N1722" s="289">
        <v>51.084000000000003</v>
      </c>
      <c r="O1722" s="95"/>
      <c r="P1722" s="289"/>
      <c r="Q1722" s="95"/>
      <c r="R1722" s="289"/>
      <c r="S1722" s="96"/>
      <c r="T1722" s="95"/>
      <c r="U1722" s="181">
        <v>0</v>
      </c>
      <c r="V1722" s="201" t="s">
        <v>4787</v>
      </c>
      <c r="W1722" s="130">
        <v>2</v>
      </c>
      <c r="X1722" s="93"/>
      <c r="Y1722" s="168" t="s">
        <v>4789</v>
      </c>
      <c r="Z1722" s="168" t="s">
        <v>4854</v>
      </c>
      <c r="AA1722" s="202" t="s">
        <v>4789</v>
      </c>
    </row>
    <row r="1723" spans="1:27" s="116" customFormat="1" ht="24" x14ac:dyDescent="0.3">
      <c r="A1723" s="91">
        <v>41501080</v>
      </c>
      <c r="B1723" s="93" t="s">
        <v>2998</v>
      </c>
      <c r="C1723" s="289">
        <v>34.055999999999997</v>
      </c>
      <c r="D1723" s="94" t="s">
        <v>9</v>
      </c>
      <c r="E1723" s="94"/>
      <c r="F1723" s="95"/>
      <c r="G1723" s="95"/>
      <c r="H1723" s="95"/>
      <c r="I1723" s="96"/>
      <c r="J1723" s="95">
        <v>39010112</v>
      </c>
      <c r="K1723" s="89" t="s">
        <v>2999</v>
      </c>
      <c r="L1723" s="95">
        <v>100</v>
      </c>
      <c r="M1723" s="95">
        <v>0</v>
      </c>
      <c r="N1723" s="289">
        <v>34.055999999999997</v>
      </c>
      <c r="O1723" s="95"/>
      <c r="P1723" s="289"/>
      <c r="Q1723" s="95"/>
      <c r="R1723" s="289"/>
      <c r="S1723" s="96"/>
      <c r="T1723" s="95"/>
      <c r="U1723" s="181">
        <v>0</v>
      </c>
      <c r="V1723" s="201" t="s">
        <v>4787</v>
      </c>
      <c r="W1723" s="130">
        <v>2</v>
      </c>
      <c r="X1723" s="93"/>
      <c r="Y1723" s="168" t="s">
        <v>4789</v>
      </c>
      <c r="Z1723" s="168" t="s">
        <v>4854</v>
      </c>
      <c r="AA1723" s="202" t="s">
        <v>4789</v>
      </c>
    </row>
    <row r="1724" spans="1:27" s="116" customFormat="1" ht="90.75" customHeight="1" x14ac:dyDescent="0.3">
      <c r="A1724" s="91">
        <v>41501098</v>
      </c>
      <c r="B1724" s="93" t="s">
        <v>3000</v>
      </c>
      <c r="C1724" s="289">
        <v>68.111999999999995</v>
      </c>
      <c r="D1724" s="94" t="s">
        <v>15</v>
      </c>
      <c r="E1724" s="94">
        <v>7.16</v>
      </c>
      <c r="F1724" s="95"/>
      <c r="G1724" s="95"/>
      <c r="H1724" s="95"/>
      <c r="I1724" s="96"/>
      <c r="J1724" s="95">
        <v>39010139</v>
      </c>
      <c r="K1724" s="89" t="s">
        <v>3001</v>
      </c>
      <c r="L1724" s="95">
        <v>200</v>
      </c>
      <c r="M1724" s="95">
        <v>0</v>
      </c>
      <c r="N1724" s="289">
        <v>68.111999999999995</v>
      </c>
      <c r="O1724" s="95"/>
      <c r="P1724" s="289"/>
      <c r="Q1724" s="95"/>
      <c r="R1724" s="289"/>
      <c r="S1724" s="96"/>
      <c r="T1724" s="95"/>
      <c r="U1724" s="181">
        <v>0</v>
      </c>
      <c r="V1724" s="201" t="s">
        <v>4787</v>
      </c>
      <c r="W1724" s="130">
        <v>2</v>
      </c>
      <c r="X1724" s="93"/>
      <c r="Y1724" s="168" t="s">
        <v>4789</v>
      </c>
      <c r="Z1724" s="168" t="s">
        <v>4854</v>
      </c>
      <c r="AA1724" s="202" t="s">
        <v>4789</v>
      </c>
    </row>
    <row r="1725" spans="1:27" ht="24" x14ac:dyDescent="0.3">
      <c r="A1725" s="95">
        <v>41501101</v>
      </c>
      <c r="B1725" s="89" t="s">
        <v>3002</v>
      </c>
      <c r="C1725" s="289">
        <v>20.433600000000002</v>
      </c>
      <c r="D1725" s="94" t="s">
        <v>12</v>
      </c>
      <c r="E1725" s="94"/>
      <c r="F1725" s="95"/>
      <c r="G1725" s="95"/>
      <c r="H1725" s="95"/>
      <c r="I1725" s="96"/>
      <c r="J1725" s="95">
        <v>39010015</v>
      </c>
      <c r="K1725" s="89" t="s">
        <v>3003</v>
      </c>
      <c r="L1725" s="95">
        <v>60</v>
      </c>
      <c r="M1725" s="95">
        <v>0</v>
      </c>
      <c r="N1725" s="289">
        <v>20.433600000000002</v>
      </c>
      <c r="O1725" s="95"/>
      <c r="P1725" s="289"/>
      <c r="Q1725" s="95"/>
      <c r="R1725" s="289"/>
      <c r="S1725" s="96"/>
      <c r="T1725" s="95"/>
      <c r="U1725" s="181">
        <v>0</v>
      </c>
      <c r="V1725" s="201" t="s">
        <v>4787</v>
      </c>
      <c r="W1725" s="130">
        <v>2</v>
      </c>
      <c r="X1725" s="93"/>
      <c r="Y1725" s="168" t="s">
        <v>4789</v>
      </c>
      <c r="Z1725" s="168" t="s">
        <v>4854</v>
      </c>
      <c r="AA1725" s="202" t="s">
        <v>4789</v>
      </c>
    </row>
    <row r="1726" spans="1:27" x14ac:dyDescent="0.3">
      <c r="A1726" s="91">
        <v>41501128</v>
      </c>
      <c r="B1726" s="93" t="s">
        <v>3004</v>
      </c>
      <c r="C1726" s="289">
        <v>51.084000000000003</v>
      </c>
      <c r="D1726" s="94" t="s">
        <v>15</v>
      </c>
      <c r="E1726" s="94">
        <v>0.52</v>
      </c>
      <c r="F1726" s="95"/>
      <c r="G1726" s="95"/>
      <c r="H1726" s="95"/>
      <c r="I1726" s="96"/>
      <c r="J1726" s="95">
        <v>50010204</v>
      </c>
      <c r="K1726" s="89" t="s">
        <v>3005</v>
      </c>
      <c r="L1726" s="95">
        <v>150</v>
      </c>
      <c r="M1726" s="95">
        <v>0</v>
      </c>
      <c r="N1726" s="289">
        <v>51.084000000000003</v>
      </c>
      <c r="O1726" s="95"/>
      <c r="P1726" s="289"/>
      <c r="Q1726" s="95"/>
      <c r="R1726" s="289"/>
      <c r="S1726" s="96"/>
      <c r="T1726" s="95"/>
      <c r="U1726" s="181">
        <v>0</v>
      </c>
      <c r="V1726" s="201" t="s">
        <v>4787</v>
      </c>
      <c r="W1726" s="130">
        <v>2</v>
      </c>
      <c r="X1726" s="93"/>
      <c r="Y1726" s="168" t="s">
        <v>4789</v>
      </c>
      <c r="Z1726" s="168" t="s">
        <v>4854</v>
      </c>
      <c r="AA1726" s="202" t="s">
        <v>4789</v>
      </c>
    </row>
    <row r="1727" spans="1:27" ht="24" x14ac:dyDescent="0.3">
      <c r="A1727" s="91">
        <v>41501144</v>
      </c>
      <c r="B1727" s="93" t="s">
        <v>3006</v>
      </c>
      <c r="C1727" s="289">
        <v>136.08000000000001</v>
      </c>
      <c r="D1727" s="94" t="s">
        <v>11</v>
      </c>
      <c r="E1727" s="94">
        <v>8.8000000000000007</v>
      </c>
      <c r="F1727" s="95"/>
      <c r="G1727" s="95"/>
      <c r="H1727" s="95"/>
      <c r="I1727" s="96"/>
      <c r="J1727" s="95">
        <v>41501144</v>
      </c>
      <c r="K1727" s="89" t="s">
        <v>3007</v>
      </c>
      <c r="L1727" s="95">
        <f>N1727/0.24</f>
        <v>567.00000000000011</v>
      </c>
      <c r="M1727" s="95">
        <v>0</v>
      </c>
      <c r="N1727" s="289">
        <v>136.08000000000001</v>
      </c>
      <c r="O1727" s="95">
        <v>230</v>
      </c>
      <c r="P1727" s="289">
        <v>55.2</v>
      </c>
      <c r="Q1727" s="95">
        <v>337</v>
      </c>
      <c r="R1727" s="289">
        <v>80.88</v>
      </c>
      <c r="S1727" s="96"/>
      <c r="T1727" s="95"/>
      <c r="U1727" s="181"/>
      <c r="V1727" s="201" t="s">
        <v>75</v>
      </c>
      <c r="W1727" s="130"/>
      <c r="X1727" s="93" t="s">
        <v>83</v>
      </c>
      <c r="Y1727" s="168" t="s">
        <v>6124</v>
      </c>
      <c r="Z1727" s="168" t="s">
        <v>6125</v>
      </c>
      <c r="AA1727" s="202" t="s">
        <v>6126</v>
      </c>
    </row>
    <row r="1728" spans="1:27" s="116" customFormat="1" ht="24" x14ac:dyDescent="0.3">
      <c r="A1728" s="91">
        <v>41501195</v>
      </c>
      <c r="B1728" s="93" t="s">
        <v>3008</v>
      </c>
      <c r="C1728" s="289">
        <v>54.489600000000003</v>
      </c>
      <c r="D1728" s="94" t="s">
        <v>15</v>
      </c>
      <c r="E1728" s="94">
        <v>1.8</v>
      </c>
      <c r="F1728" s="95"/>
      <c r="G1728" s="95"/>
      <c r="H1728" s="95"/>
      <c r="I1728" s="96"/>
      <c r="J1728" s="95">
        <v>39010058</v>
      </c>
      <c r="K1728" s="89" t="s">
        <v>3009</v>
      </c>
      <c r="L1728" s="95">
        <v>160</v>
      </c>
      <c r="M1728" s="95">
        <v>0</v>
      </c>
      <c r="N1728" s="289">
        <v>54.489600000000003</v>
      </c>
      <c r="O1728" s="95"/>
      <c r="P1728" s="289"/>
      <c r="Q1728" s="95"/>
      <c r="R1728" s="289"/>
      <c r="S1728" s="96"/>
      <c r="T1728" s="95"/>
      <c r="U1728" s="181">
        <v>1</v>
      </c>
      <c r="V1728" s="201" t="s">
        <v>4787</v>
      </c>
      <c r="W1728" s="130">
        <v>4</v>
      </c>
      <c r="X1728" s="93"/>
      <c r="Y1728" s="168" t="s">
        <v>4789</v>
      </c>
      <c r="Z1728" s="168" t="s">
        <v>4854</v>
      </c>
      <c r="AA1728" s="202" t="s">
        <v>4789</v>
      </c>
    </row>
    <row r="1729" spans="1:27" s="116" customFormat="1" x14ac:dyDescent="0.3">
      <c r="A1729" s="95">
        <v>41501209</v>
      </c>
      <c r="B1729" s="89" t="s">
        <v>3010</v>
      </c>
      <c r="C1729" s="289">
        <v>224.16</v>
      </c>
      <c r="D1729" s="94" t="s">
        <v>17</v>
      </c>
      <c r="E1729" s="94">
        <v>11.5</v>
      </c>
      <c r="F1729" s="95"/>
      <c r="G1729" s="95"/>
      <c r="H1729" s="95"/>
      <c r="I1729" s="96"/>
      <c r="J1729" s="95">
        <v>41501209</v>
      </c>
      <c r="K1729" s="89" t="s">
        <v>3010</v>
      </c>
      <c r="L1729" s="95">
        <v>934</v>
      </c>
      <c r="M1729" s="95">
        <v>0</v>
      </c>
      <c r="N1729" s="289">
        <v>224.16</v>
      </c>
      <c r="O1729" s="95">
        <v>493</v>
      </c>
      <c r="P1729" s="289">
        <v>118.32</v>
      </c>
      <c r="Q1729" s="95">
        <v>441</v>
      </c>
      <c r="R1729" s="289">
        <v>105.84</v>
      </c>
      <c r="S1729" s="96"/>
      <c r="T1729" s="95"/>
      <c r="U1729" s="181"/>
      <c r="V1729" s="201" t="s">
        <v>4787</v>
      </c>
      <c r="W1729" s="130">
        <v>1</v>
      </c>
      <c r="X1729" s="93"/>
      <c r="Y1729" s="168" t="s">
        <v>4789</v>
      </c>
      <c r="Z1729" s="168" t="s">
        <v>4854</v>
      </c>
      <c r="AA1729" s="202" t="s">
        <v>4789</v>
      </c>
    </row>
    <row r="1730" spans="1:27" s="116" customFormat="1" ht="15" thickBot="1" x14ac:dyDescent="0.35">
      <c r="A1730" s="265">
        <v>41501268</v>
      </c>
      <c r="B1730" s="267" t="s">
        <v>3011</v>
      </c>
      <c r="C1730" s="292">
        <v>19.8</v>
      </c>
      <c r="D1730" s="264"/>
      <c r="E1730" s="264"/>
      <c r="F1730" s="265"/>
      <c r="G1730" s="265"/>
      <c r="H1730" s="265"/>
      <c r="I1730" s="266"/>
      <c r="J1730" s="265">
        <v>41501268</v>
      </c>
      <c r="K1730" s="267" t="s">
        <v>3011</v>
      </c>
      <c r="L1730" s="265">
        <v>60</v>
      </c>
      <c r="M1730" s="265">
        <v>0</v>
      </c>
      <c r="N1730" s="292">
        <v>19.8</v>
      </c>
      <c r="O1730" s="265"/>
      <c r="P1730" s="292"/>
      <c r="Q1730" s="265"/>
      <c r="R1730" s="292"/>
      <c r="S1730" s="266"/>
      <c r="T1730" s="265"/>
      <c r="U1730" s="268"/>
      <c r="V1730" s="269" t="s">
        <v>4787</v>
      </c>
      <c r="W1730" s="270">
        <v>1</v>
      </c>
      <c r="X1730" s="352"/>
      <c r="Y1730" s="271" t="s">
        <v>4789</v>
      </c>
      <c r="Z1730" s="271" t="s">
        <v>4854</v>
      </c>
      <c r="AA1730" s="272" t="s">
        <v>4789</v>
      </c>
    </row>
    <row r="1731" spans="1:27" ht="15" thickTop="1" x14ac:dyDescent="0.3">
      <c r="A1731" s="273"/>
      <c r="B1731" s="87"/>
    </row>
    <row r="1732" spans="1:27" ht="36" x14ac:dyDescent="0.3">
      <c r="A1732" s="88" t="s">
        <v>3012</v>
      </c>
      <c r="B1732" s="263" t="s">
        <v>6147</v>
      </c>
    </row>
    <row r="1733" spans="1:27" x14ac:dyDescent="0.3">
      <c r="A1733" s="43"/>
      <c r="B1733" s="44"/>
    </row>
  </sheetData>
  <sheetProtection algorithmName="SHA-512" hashValue="zq3d/c4DqQuDEv856WBTaOB1tts14Si578vZcfbalK4YoZXl1IvOPFfzCjGa2VKkqh1l5ko9OedCbKqKO3L6Fg==" saltValue="Vjq1iUj9DgetHx04fpRiTw==" spinCount="100000" sheet="1" objects="1" scenarios="1"/>
  <sortState ref="A3:AA1730">
    <sortCondition ref="A3"/>
  </sortState>
  <mergeCells count="1">
    <mergeCell ref="Y1:AA1"/>
  </mergeCells>
  <dataValidations disablePrompts="1" count="13">
    <dataValidation type="custom" showErrorMessage="1" errorTitle="Dado incorreto" error="O relacionamento informando não consta da tabela CBHPM-AMB" sqref="J67013 J132549 J198085 J263621 J329157 J394693 J460229 J525765 J591301 J656837 J722373 J787909 J853445 J918981 J984517 J66718 J132254 J197790 J263326 J328862 J394398 J459934 J525470 J591006 J656542 J722078 J787614 J853150 J918686 J984222 J1176 J1469">
      <formula1>IF(P1176&gt;0,ISNA(MATCH(CONCATENATE(J1176,P1176),Relacionamento_Invertido1,0)),FALSE)=FALSE</formula1>
    </dataValidation>
    <dataValidation type="custom" showErrorMessage="1" errorTitle="Dado Incorreto" error="O relacionamento informando não consta da tabela CBHPM-AMB" sqref="J1060 J66585 J132121 J197657 J263193 J328729 J394265 J459801 J525337 J590873 J656409 J721945 J787481 J853017 J918553 J984089 J174 J65695 J131231 J196767 J262303 J327839 J393375 J458911 J524447 J589983 J655519 J721055 J786591 J852127 J917663 J983199 J154 J65675 J131211 J196747 J262283 J327819 J393355 J458891 J524427 J589963 J655499 J721035 J786571 J852107 J917643 J983179 J523 J66045 J131581 J197117 J262653 J328189 J393725 J459261 J524797 J590333 J655869 J721405 J786941 J852477 J918013 J983549">
      <formula1>IF(#REF!&gt;0,ISNA(MATCH(CONCATENATE(J154,#REF!),Relacionamento_Invertido,0)),FALSE)=FALSE</formula1>
    </dataValidation>
    <dataValidation type="custom" allowBlank="1" showErrorMessage="1" errorTitle="Dado incorreto" error="O código informado já consta da tabela" sqref="J1020:J1021">
      <formula1>AND(ISNA(MATCH(J1020,J:J,0))=TRUE,ISNA(MATCH(J1020,J1755:J1845,0))=TRUE)</formula1>
    </dataValidation>
    <dataValidation type="custom" allowBlank="1" showErrorMessage="1" errorTitle="Dado incorreto" error="O código informado já consta da tabela" sqref="J66544:J66545 J132080:J132081 J197616:J197617 J263152:J263153 J328688:J328689 J394224:J394225 J459760:J459761 J525296:J525297 J590832:J590833 J656368:J656369 J721904:J721905 J787440:J787441 J852976:J852977 J918512:J918513 J984048:J984049">
      <formula1>AND(ISNA(MATCH(J66544,J:J,0))=TRUE,ISNA(MATCH(J66544,J67291:J67381,0))=TRUE)</formula1>
    </dataValidation>
    <dataValidation type="custom" allowBlank="1" showErrorMessage="1" errorTitle="Dado incorreto" error="O código informado já consta da tabela" sqref="J1696:J1717">
      <formula1>AND(ISNA(MATCH(J1696,J:J,0))=TRUE,ISNA(MATCH(J1696,J1729:J1819,0))=TRUE)</formula1>
    </dataValidation>
    <dataValidation type="custom" allowBlank="1" showErrorMessage="1" errorTitle="Dado incorreto" error="O código informado já consta da tabela" sqref="J1718:J1723 J1725:J1727">
      <formula1>AND(ISNA(MATCH(J1718,J:J,0))=TRUE,ISNA(MATCH(J1718,J1752:J1842,0))=TRUE)</formula1>
    </dataValidation>
    <dataValidation type="custom" allowBlank="1" showErrorMessage="1" errorTitle="Dado incorreto" error="O código informado já consta da tabela" sqref="J67238:J67263 J132774:J132799 J198310:J198335 J263846:J263871 J329382:J329407 J394918:J394943 J460454:J460479 J525990:J526015 J591526:J591551 J657062:J657087 J722598:J722623 J788134:J788159 J853670:J853695 J919206:J919231 J984742:J984767">
      <formula1>AND(ISNA(MATCH(J67238,J:J,0))=TRUE,ISNA(MATCH(J67238,J67265:J67355,0))=TRUE)</formula1>
    </dataValidation>
    <dataValidation type="custom" allowBlank="1" showErrorMessage="1" errorTitle="Dado incorreto" error="O código informado já consta da tabela" sqref="J1372">
      <formula1>AND(ISNA(MATCH(J1372,J:J,0))=TRUE,ISNA(MATCH(J1372,J1373:J1832,0))=TRUE)</formula1>
    </dataValidation>
    <dataValidation type="custom" allowBlank="1" showErrorMessage="1" errorTitle="Dado incorreto" error="O código informado já consta da tabela" sqref="J984419 J66915 J132451 J197987 J263523 J329059 J394595 J460131 J525667 J591203 J656739 J722275 J787811 J853347 J918883">
      <formula1>AND(ISNA(MATCH(J66915,J:J,0))=TRUE,ISNA(MATCH(J66915,J66916:J67368,0))=TRUE)</formula1>
    </dataValidation>
    <dataValidation type="custom" allowBlank="1" showErrorMessage="1" errorTitle="Dado incorreto" error="O código informado já consta da tabela" sqref="J1369">
      <formula1>AND(ISNA(MATCH(J1369,J:J,0))=TRUE,ISNA(MATCH(J1369,J1371:J1507,0))=TRUE)</formula1>
    </dataValidation>
    <dataValidation type="custom" allowBlank="1" showErrorMessage="1" errorTitle="Dado incorreto" error="O código informado já consta da tabela" sqref="J984416 J66912 J132448 J197984 J263520 J329056 J394592 J460128 J525664 J591200 J656736 J722272 J787808 J853344 J918880">
      <formula1>AND(ISNA(MATCH(J66912,J:J,0))=TRUE,ISNA(MATCH(J66912,J66914:J67051,0))=TRUE)</formula1>
    </dataValidation>
    <dataValidation type="custom" allowBlank="1" showErrorMessage="1" errorTitle="Dado incorreto" error="O código informado já consta da tabela" sqref="J1370">
      <formula1>AND(ISNA(MATCH(J1370,J:J,0))=TRUE,ISNA(MATCH(J1370,J1371:J1509,0))=TRUE)</formula1>
    </dataValidation>
    <dataValidation type="custom" allowBlank="1" showErrorMessage="1" errorTitle="Dado incorreto" error="O código informado já consta da tabela" sqref="J984417 J66913 J132449 J197985 J263521 J329057 J394593 J460129 J525665 J591201 J656737 J722273 J787809 J853345 J918881">
      <formula1>AND(ISNA(MATCH(J66913,J:J,0))=TRUE,ISNA(MATCH(J66913,J66914:J67053,0))=TRUE)</formula1>
    </dataValidation>
  </dataValidations>
  <hyperlinks>
    <hyperlink ref="B970:B981" location="'Diretrizes Utilização '!B306" display="TMO - congelamento de medula ossea ou celulas tronco perifericas (com diretriz de utilização definida pela ANS) "/>
    <hyperlink ref="K1104" location="'Diretrizes Utilização '!B306" display="TMO - congelamento de medula ossea ou celulas tronco perifericas (com diretriz de utilização definida pela ANS) "/>
    <hyperlink ref="K1111" location="'Diretrizes Utilização '!B306" display="TMO - congelamento de medula ossea ou celulas tronco perifericas (com diretriz de utilização definida pela ANS) "/>
    <hyperlink ref="K1164" location="'Diretrizes Utilização '!B414" display="Estudo de alterações cromossômicas em leucemias por FISH (Fluorescence In Situ Hybridization) (com diretriz de utilização definida pela ANS) "/>
  </hyperlinks>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05"/>
  <sheetViews>
    <sheetView showGridLines="0" workbookViewId="0">
      <pane xSplit="2" ySplit="2" topLeftCell="O3" activePane="bottomRight" state="frozen"/>
      <selection pane="topRight" activeCell="C1" sqref="C1"/>
      <selection pane="bottomLeft" activeCell="A2" sqref="A2"/>
      <selection pane="bottomRight"/>
    </sheetView>
  </sheetViews>
  <sheetFormatPr defaultColWidth="9.109375" defaultRowHeight="14.4" x14ac:dyDescent="0.3"/>
  <cols>
    <col min="1" max="1" width="11.44140625" style="153" customWidth="1"/>
    <col min="2" max="2" width="43.6640625" style="359" customWidth="1"/>
    <col min="3" max="3" width="22.33203125" style="153" customWidth="1"/>
    <col min="4" max="4" width="7.33203125" style="153" customWidth="1"/>
    <col min="5" max="5" width="7.109375" style="153" customWidth="1"/>
    <col min="6" max="6" width="9.109375" style="153"/>
    <col min="7" max="7" width="9.5546875" style="153" customWidth="1"/>
    <col min="8" max="10" width="9.109375" style="153"/>
    <col min="11" max="11" width="53" style="359" customWidth="1"/>
    <col min="12" max="13" width="9.109375" style="153"/>
    <col min="14" max="14" width="20.88671875" style="153" customWidth="1"/>
    <col min="15" max="16" width="9.109375" style="153"/>
    <col min="17" max="17" width="10.5546875" style="153" customWidth="1"/>
    <col min="18" max="18" width="10.44140625" style="153" customWidth="1"/>
    <col min="19" max="20" width="9.109375" style="153"/>
    <col min="21" max="21" width="8.44140625" style="153" bestFit="1" customWidth="1"/>
    <col min="22" max="22" width="16.6640625" style="153" customWidth="1"/>
    <col min="23" max="23" width="9.109375" style="153"/>
    <col min="24" max="24" width="36.5546875" style="353" customWidth="1"/>
    <col min="25" max="27" width="18.44140625" style="132" customWidth="1"/>
    <col min="28" max="16384" width="9.109375" style="87"/>
  </cols>
  <sheetData>
    <row r="1" spans="1:27" ht="15" thickBot="1" x14ac:dyDescent="0.35">
      <c r="Y1" s="438" t="s">
        <v>4855</v>
      </c>
      <c r="Z1" s="439"/>
      <c r="AA1" s="440"/>
    </row>
    <row r="2" spans="1:27" ht="71.25" customHeight="1" thickTop="1" thickBot="1" x14ac:dyDescent="0.35">
      <c r="A2" s="36" t="s">
        <v>60</v>
      </c>
      <c r="B2" s="354" t="s">
        <v>61</v>
      </c>
      <c r="C2" s="37" t="s">
        <v>3013</v>
      </c>
      <c r="D2" s="38" t="s">
        <v>62</v>
      </c>
      <c r="E2" s="39" t="s">
        <v>33</v>
      </c>
      <c r="F2" s="40" t="s">
        <v>63</v>
      </c>
      <c r="G2" s="38" t="s">
        <v>64</v>
      </c>
      <c r="H2" s="41" t="s">
        <v>65</v>
      </c>
      <c r="I2" s="42" t="s">
        <v>66</v>
      </c>
      <c r="J2" s="41" t="s">
        <v>67</v>
      </c>
      <c r="K2" s="41" t="s">
        <v>68</v>
      </c>
      <c r="L2" s="38" t="s">
        <v>3014</v>
      </c>
      <c r="M2" s="40" t="s">
        <v>63</v>
      </c>
      <c r="N2" s="37" t="s">
        <v>3013</v>
      </c>
      <c r="O2" s="40" t="s">
        <v>70</v>
      </c>
      <c r="P2" s="37" t="s">
        <v>71</v>
      </c>
      <c r="Q2" s="37" t="s">
        <v>72</v>
      </c>
      <c r="R2" s="37" t="s">
        <v>73</v>
      </c>
      <c r="S2" s="37" t="s">
        <v>74</v>
      </c>
      <c r="T2" s="37" t="s">
        <v>64</v>
      </c>
      <c r="U2" s="50" t="s">
        <v>65</v>
      </c>
      <c r="V2" s="196" t="s">
        <v>4847</v>
      </c>
      <c r="W2" s="196" t="s">
        <v>4788</v>
      </c>
      <c r="X2" s="196" t="s">
        <v>4848</v>
      </c>
      <c r="Y2" s="196" t="s">
        <v>4851</v>
      </c>
      <c r="Z2" s="196" t="s">
        <v>4850</v>
      </c>
      <c r="AA2" s="196" t="s">
        <v>4852</v>
      </c>
    </row>
    <row r="3" spans="1:27" ht="15" thickTop="1" x14ac:dyDescent="0.3">
      <c r="A3" s="274">
        <v>20103743</v>
      </c>
      <c r="B3" s="360" t="s">
        <v>3015</v>
      </c>
      <c r="C3" s="139"/>
      <c r="D3" s="139"/>
      <c r="E3" s="139"/>
      <c r="F3" s="139"/>
      <c r="G3" s="139"/>
      <c r="H3" s="139"/>
      <c r="I3" s="139"/>
      <c r="J3" s="139">
        <v>20103743</v>
      </c>
      <c r="K3" s="360" t="s">
        <v>3015</v>
      </c>
      <c r="L3" s="139"/>
      <c r="M3" s="139"/>
      <c r="N3" s="139"/>
      <c r="O3" s="139"/>
      <c r="P3" s="139"/>
      <c r="Q3" s="139"/>
      <c r="R3" s="139"/>
      <c r="S3" s="139"/>
      <c r="T3" s="139"/>
      <c r="U3" s="139"/>
      <c r="V3" s="203" t="s">
        <v>75</v>
      </c>
      <c r="W3" s="204"/>
      <c r="X3" s="368" t="s">
        <v>200</v>
      </c>
      <c r="Y3" s="205" t="s">
        <v>6135</v>
      </c>
      <c r="Z3" s="205" t="s">
        <v>6136</v>
      </c>
      <c r="AA3" s="206" t="s">
        <v>6137</v>
      </c>
    </row>
    <row r="4" spans="1:27" x14ac:dyDescent="0.3">
      <c r="A4" s="274">
        <v>40102122</v>
      </c>
      <c r="B4" s="360" t="s">
        <v>3016</v>
      </c>
      <c r="C4" s="139"/>
      <c r="D4" s="139"/>
      <c r="E4" s="139"/>
      <c r="F4" s="139"/>
      <c r="G4" s="139"/>
      <c r="H4" s="139"/>
      <c r="I4" s="139"/>
      <c r="J4" s="139">
        <v>40102122</v>
      </c>
      <c r="K4" s="360" t="s">
        <v>3016</v>
      </c>
      <c r="L4" s="139"/>
      <c r="M4" s="139"/>
      <c r="N4" s="139"/>
      <c r="O4" s="139"/>
      <c r="P4" s="139"/>
      <c r="Q4" s="139"/>
      <c r="R4" s="139"/>
      <c r="S4" s="139"/>
      <c r="T4" s="139"/>
      <c r="U4" s="139"/>
      <c r="V4" s="207" t="s">
        <v>75</v>
      </c>
      <c r="W4" s="139"/>
      <c r="X4" s="355" t="s">
        <v>200</v>
      </c>
      <c r="Y4" s="131" t="s">
        <v>6135</v>
      </c>
      <c r="Z4" s="131" t="s">
        <v>6136</v>
      </c>
      <c r="AA4" s="208" t="s">
        <v>6137</v>
      </c>
    </row>
    <row r="5" spans="1:27" ht="36" x14ac:dyDescent="0.3">
      <c r="A5" s="274">
        <v>40103803</v>
      </c>
      <c r="B5" s="360" t="s">
        <v>6069</v>
      </c>
      <c r="C5" s="139"/>
      <c r="D5" s="139"/>
      <c r="E5" s="139"/>
      <c r="F5" s="139"/>
      <c r="G5" s="139"/>
      <c r="H5" s="139"/>
      <c r="I5" s="139"/>
      <c r="J5" s="139">
        <v>40103803</v>
      </c>
      <c r="K5" s="360" t="s">
        <v>4790</v>
      </c>
      <c r="L5" s="139"/>
      <c r="M5" s="139"/>
      <c r="N5" s="139"/>
      <c r="O5" s="139"/>
      <c r="P5" s="139"/>
      <c r="Q5" s="139"/>
      <c r="R5" s="139"/>
      <c r="S5" s="139"/>
      <c r="T5" s="139"/>
      <c r="U5" s="139"/>
      <c r="V5" s="207" t="s">
        <v>75</v>
      </c>
      <c r="W5" s="139"/>
      <c r="X5" s="355" t="s">
        <v>83</v>
      </c>
      <c r="Y5" s="131" t="s">
        <v>6135</v>
      </c>
      <c r="Z5" s="131" t="s">
        <v>6136</v>
      </c>
      <c r="AA5" s="208" t="s">
        <v>6137</v>
      </c>
    </row>
    <row r="6" spans="1:27" x14ac:dyDescent="0.3">
      <c r="A6" s="274">
        <v>40103820</v>
      </c>
      <c r="B6" s="360" t="s">
        <v>3017</v>
      </c>
      <c r="C6" s="139"/>
      <c r="D6" s="139"/>
      <c r="E6" s="139"/>
      <c r="F6" s="139"/>
      <c r="G6" s="139"/>
      <c r="H6" s="139"/>
      <c r="I6" s="139"/>
      <c r="J6" s="139">
        <v>40103820</v>
      </c>
      <c r="K6" s="360" t="s">
        <v>3017</v>
      </c>
      <c r="L6" s="139"/>
      <c r="M6" s="139"/>
      <c r="N6" s="139"/>
      <c r="O6" s="139"/>
      <c r="P6" s="139"/>
      <c r="Q6" s="139"/>
      <c r="R6" s="139"/>
      <c r="S6" s="139"/>
      <c r="T6" s="139"/>
      <c r="U6" s="139"/>
      <c r="V6" s="207" t="s">
        <v>75</v>
      </c>
      <c r="W6" s="139"/>
      <c r="X6" s="355" t="s">
        <v>200</v>
      </c>
      <c r="Y6" s="131" t="s">
        <v>6135</v>
      </c>
      <c r="Z6" s="131" t="s">
        <v>6136</v>
      </c>
      <c r="AA6" s="208" t="s">
        <v>6137</v>
      </c>
    </row>
    <row r="7" spans="1:27" x14ac:dyDescent="0.3">
      <c r="A7" s="274">
        <v>40103862</v>
      </c>
      <c r="B7" s="360" t="s">
        <v>3018</v>
      </c>
      <c r="C7" s="139"/>
      <c r="D7" s="139"/>
      <c r="E7" s="139"/>
      <c r="F7" s="139"/>
      <c r="G7" s="139"/>
      <c r="H7" s="139"/>
      <c r="I7" s="139"/>
      <c r="J7" s="139">
        <v>40103862</v>
      </c>
      <c r="K7" s="360" t="s">
        <v>3018</v>
      </c>
      <c r="L7" s="139"/>
      <c r="M7" s="139"/>
      <c r="N7" s="139"/>
      <c r="O7" s="139"/>
      <c r="P7" s="139"/>
      <c r="Q7" s="139"/>
      <c r="R7" s="139"/>
      <c r="S7" s="139"/>
      <c r="T7" s="139"/>
      <c r="U7" s="139"/>
      <c r="V7" s="207" t="s">
        <v>75</v>
      </c>
      <c r="W7" s="139"/>
      <c r="X7" s="355" t="s">
        <v>200</v>
      </c>
      <c r="Y7" s="139" t="s">
        <v>6138</v>
      </c>
      <c r="Z7" s="139" t="s">
        <v>6136</v>
      </c>
      <c r="AA7" s="209" t="s">
        <v>6137</v>
      </c>
    </row>
    <row r="8" spans="1:27" x14ac:dyDescent="0.3">
      <c r="A8" s="274">
        <v>40103870</v>
      </c>
      <c r="B8" s="360" t="s">
        <v>3019</v>
      </c>
      <c r="C8" s="139"/>
      <c r="D8" s="139"/>
      <c r="E8" s="139"/>
      <c r="F8" s="139"/>
      <c r="G8" s="139"/>
      <c r="H8" s="139"/>
      <c r="I8" s="139"/>
      <c r="J8" s="139">
        <v>40103870</v>
      </c>
      <c r="K8" s="360" t="s">
        <v>3019</v>
      </c>
      <c r="L8" s="139"/>
      <c r="M8" s="139"/>
      <c r="N8" s="139"/>
      <c r="O8" s="139"/>
      <c r="P8" s="139"/>
      <c r="Q8" s="139"/>
      <c r="R8" s="139"/>
      <c r="S8" s="139"/>
      <c r="T8" s="139"/>
      <c r="U8" s="139"/>
      <c r="V8" s="207" t="s">
        <v>75</v>
      </c>
      <c r="W8" s="139"/>
      <c r="X8" s="355" t="s">
        <v>200</v>
      </c>
      <c r="Y8" s="131" t="s">
        <v>6135</v>
      </c>
      <c r="Z8" s="131" t="s">
        <v>6136</v>
      </c>
      <c r="AA8" s="208" t="s">
        <v>6137</v>
      </c>
    </row>
    <row r="9" spans="1:27" x14ac:dyDescent="0.3">
      <c r="A9" s="274">
        <v>40201350</v>
      </c>
      <c r="B9" s="360" t="s">
        <v>3020</v>
      </c>
      <c r="C9" s="139"/>
      <c r="D9" s="139"/>
      <c r="E9" s="139"/>
      <c r="F9" s="139"/>
      <c r="G9" s="139"/>
      <c r="H9" s="139"/>
      <c r="I9" s="139"/>
      <c r="J9" s="139">
        <v>23010029</v>
      </c>
      <c r="K9" s="360" t="s">
        <v>413</v>
      </c>
      <c r="L9" s="139"/>
      <c r="M9" s="139"/>
      <c r="N9" s="139"/>
      <c r="O9" s="139"/>
      <c r="P9" s="139"/>
      <c r="Q9" s="139"/>
      <c r="R9" s="139"/>
      <c r="S9" s="139"/>
      <c r="T9" s="139"/>
      <c r="U9" s="139"/>
      <c r="V9" s="207" t="s">
        <v>75</v>
      </c>
      <c r="W9" s="139"/>
      <c r="X9" s="355" t="s">
        <v>200</v>
      </c>
      <c r="Y9" s="131" t="s">
        <v>6135</v>
      </c>
      <c r="Z9" s="131" t="s">
        <v>6136</v>
      </c>
      <c r="AA9" s="208" t="s">
        <v>6137</v>
      </c>
    </row>
    <row r="10" spans="1:27" x14ac:dyDescent="0.3">
      <c r="A10" s="274">
        <v>40201368</v>
      </c>
      <c r="B10" s="360" t="s">
        <v>3021</v>
      </c>
      <c r="C10" s="139"/>
      <c r="D10" s="139"/>
      <c r="E10" s="139"/>
      <c r="F10" s="139"/>
      <c r="G10" s="139"/>
      <c r="H10" s="139"/>
      <c r="I10" s="139"/>
      <c r="J10" s="139">
        <v>40201368</v>
      </c>
      <c r="K10" s="360" t="s">
        <v>3021</v>
      </c>
      <c r="L10" s="139"/>
      <c r="M10" s="139"/>
      <c r="N10" s="139"/>
      <c r="O10" s="139"/>
      <c r="P10" s="139"/>
      <c r="Q10" s="139"/>
      <c r="R10" s="139"/>
      <c r="S10" s="139"/>
      <c r="T10" s="139"/>
      <c r="U10" s="139"/>
      <c r="V10" s="207" t="s">
        <v>75</v>
      </c>
      <c r="W10" s="139"/>
      <c r="X10" s="355" t="s">
        <v>200</v>
      </c>
      <c r="Y10" s="139" t="s">
        <v>6139</v>
      </c>
      <c r="Z10" s="139" t="s">
        <v>6140</v>
      </c>
      <c r="AA10" s="209" t="s">
        <v>6141</v>
      </c>
    </row>
    <row r="11" spans="1:27" x14ac:dyDescent="0.3">
      <c r="A11" s="274">
        <v>40310612</v>
      </c>
      <c r="B11" s="360" t="s">
        <v>3022</v>
      </c>
      <c r="C11" s="139"/>
      <c r="D11" s="139"/>
      <c r="E11" s="139"/>
      <c r="F11" s="139"/>
      <c r="G11" s="139"/>
      <c r="H11" s="139"/>
      <c r="I11" s="139"/>
      <c r="J11" s="139">
        <v>40310612</v>
      </c>
      <c r="K11" s="360" t="s">
        <v>3022</v>
      </c>
      <c r="L11" s="139"/>
      <c r="M11" s="139"/>
      <c r="N11" s="139"/>
      <c r="O11" s="139"/>
      <c r="P11" s="139"/>
      <c r="Q11" s="139"/>
      <c r="R11" s="139"/>
      <c r="S11" s="139"/>
      <c r="T11" s="139"/>
      <c r="U11" s="139"/>
      <c r="V11" s="207" t="s">
        <v>75</v>
      </c>
      <c r="W11" s="139"/>
      <c r="X11" s="355" t="s">
        <v>200</v>
      </c>
      <c r="Y11" s="131" t="s">
        <v>6133</v>
      </c>
      <c r="Z11" s="131" t="s">
        <v>6138</v>
      </c>
      <c r="AA11" s="208" t="s">
        <v>6136</v>
      </c>
    </row>
    <row r="12" spans="1:27" x14ac:dyDescent="0.3">
      <c r="A12" s="274">
        <v>40317250</v>
      </c>
      <c r="B12" s="360" t="s">
        <v>3023</v>
      </c>
      <c r="C12" s="139"/>
      <c r="D12" s="139"/>
      <c r="E12" s="139"/>
      <c r="F12" s="139"/>
      <c r="G12" s="139"/>
      <c r="H12" s="139"/>
      <c r="I12" s="139"/>
      <c r="J12" s="139">
        <v>40317250</v>
      </c>
      <c r="K12" s="360" t="s">
        <v>3023</v>
      </c>
      <c r="L12" s="139"/>
      <c r="M12" s="139"/>
      <c r="N12" s="139"/>
      <c r="O12" s="139"/>
      <c r="P12" s="139"/>
      <c r="Q12" s="139"/>
      <c r="R12" s="139"/>
      <c r="S12" s="139"/>
      <c r="T12" s="139"/>
      <c r="U12" s="139"/>
      <c r="V12" s="207" t="s">
        <v>75</v>
      </c>
      <c r="W12" s="139"/>
      <c r="X12" s="355" t="s">
        <v>200</v>
      </c>
      <c r="Y12" s="131" t="s">
        <v>6133</v>
      </c>
      <c r="Z12" s="131" t="s">
        <v>6138</v>
      </c>
      <c r="AA12" s="208" t="s">
        <v>6136</v>
      </c>
    </row>
    <row r="13" spans="1:27" x14ac:dyDescent="0.3">
      <c r="A13" s="274">
        <v>40319032</v>
      </c>
      <c r="B13" s="360" t="s">
        <v>3024</v>
      </c>
      <c r="C13" s="139"/>
      <c r="D13" s="139"/>
      <c r="E13" s="139"/>
      <c r="F13" s="139"/>
      <c r="G13" s="139"/>
      <c r="H13" s="139"/>
      <c r="I13" s="139"/>
      <c r="J13" s="139">
        <v>40319032</v>
      </c>
      <c r="K13" s="360" t="s">
        <v>3024</v>
      </c>
      <c r="L13" s="139"/>
      <c r="M13" s="139"/>
      <c r="N13" s="139"/>
      <c r="O13" s="139"/>
      <c r="P13" s="139"/>
      <c r="Q13" s="139"/>
      <c r="R13" s="139"/>
      <c r="S13" s="139"/>
      <c r="T13" s="139"/>
      <c r="U13" s="139"/>
      <c r="V13" s="207" t="s">
        <v>75</v>
      </c>
      <c r="W13" s="139"/>
      <c r="X13" s="355" t="s">
        <v>200</v>
      </c>
      <c r="Y13" s="131" t="s">
        <v>6133</v>
      </c>
      <c r="Z13" s="131" t="s">
        <v>6138</v>
      </c>
      <c r="AA13" s="208" t="s">
        <v>6136</v>
      </c>
    </row>
    <row r="14" spans="1:27" x14ac:dyDescent="0.3">
      <c r="A14" s="274">
        <v>40321037</v>
      </c>
      <c r="B14" s="360" t="s">
        <v>3025</v>
      </c>
      <c r="C14" s="139"/>
      <c r="D14" s="139"/>
      <c r="E14" s="139"/>
      <c r="F14" s="139"/>
      <c r="G14" s="139"/>
      <c r="H14" s="139"/>
      <c r="I14" s="139"/>
      <c r="J14" s="139">
        <v>40321037</v>
      </c>
      <c r="K14" s="360" t="s">
        <v>3025</v>
      </c>
      <c r="L14" s="139"/>
      <c r="M14" s="139"/>
      <c r="N14" s="139"/>
      <c r="O14" s="139"/>
      <c r="P14" s="139"/>
      <c r="Q14" s="139"/>
      <c r="R14" s="139"/>
      <c r="S14" s="139"/>
      <c r="T14" s="139"/>
      <c r="U14" s="139"/>
      <c r="V14" s="207" t="s">
        <v>75</v>
      </c>
      <c r="W14" s="154"/>
      <c r="X14" s="355" t="s">
        <v>3026</v>
      </c>
      <c r="Y14" s="139" t="s">
        <v>6135</v>
      </c>
      <c r="Z14" s="139" t="s">
        <v>6136</v>
      </c>
      <c r="AA14" s="208" t="s">
        <v>6137</v>
      </c>
    </row>
    <row r="15" spans="1:27" x14ac:dyDescent="0.3">
      <c r="A15" s="274">
        <v>40321517</v>
      </c>
      <c r="B15" s="360" t="s">
        <v>3027</v>
      </c>
      <c r="C15" s="139"/>
      <c r="D15" s="139"/>
      <c r="E15" s="139"/>
      <c r="F15" s="139"/>
      <c r="G15" s="139"/>
      <c r="H15" s="139"/>
      <c r="I15" s="139"/>
      <c r="J15" s="139">
        <v>40321517</v>
      </c>
      <c r="K15" s="360" t="s">
        <v>3027</v>
      </c>
      <c r="L15" s="139"/>
      <c r="M15" s="139"/>
      <c r="N15" s="139"/>
      <c r="O15" s="139"/>
      <c r="P15" s="139"/>
      <c r="Q15" s="139"/>
      <c r="R15" s="139"/>
      <c r="S15" s="139"/>
      <c r="T15" s="139"/>
      <c r="U15" s="139"/>
      <c r="V15" s="207" t="s">
        <v>75</v>
      </c>
      <c r="W15" s="154"/>
      <c r="X15" s="355" t="s">
        <v>200</v>
      </c>
      <c r="Y15" s="139" t="s">
        <v>6133</v>
      </c>
      <c r="Z15" s="139" t="s">
        <v>6138</v>
      </c>
      <c r="AA15" s="208" t="s">
        <v>6136</v>
      </c>
    </row>
    <row r="16" spans="1:27" x14ac:dyDescent="0.3">
      <c r="A16" s="274">
        <v>40321690</v>
      </c>
      <c r="B16" s="360" t="s">
        <v>3028</v>
      </c>
      <c r="C16" s="139"/>
      <c r="D16" s="139"/>
      <c r="E16" s="139"/>
      <c r="F16" s="139"/>
      <c r="G16" s="139"/>
      <c r="H16" s="139"/>
      <c r="I16" s="139"/>
      <c r="J16" s="139">
        <v>40321690</v>
      </c>
      <c r="K16" s="360" t="s">
        <v>3028</v>
      </c>
      <c r="L16" s="139"/>
      <c r="M16" s="139"/>
      <c r="N16" s="139"/>
      <c r="O16" s="139"/>
      <c r="P16" s="139"/>
      <c r="Q16" s="139"/>
      <c r="R16" s="139"/>
      <c r="S16" s="139"/>
      <c r="T16" s="139"/>
      <c r="U16" s="139"/>
      <c r="V16" s="207" t="s">
        <v>75</v>
      </c>
      <c r="W16" s="154"/>
      <c r="X16" s="355" t="s">
        <v>200</v>
      </c>
      <c r="Y16" s="139" t="s">
        <v>6133</v>
      </c>
      <c r="Z16" s="139" t="s">
        <v>6138</v>
      </c>
      <c r="AA16" s="208" t="s">
        <v>6136</v>
      </c>
    </row>
    <row r="17" spans="1:27" x14ac:dyDescent="0.3">
      <c r="A17" s="274">
        <v>40322041</v>
      </c>
      <c r="B17" s="360" t="s">
        <v>3029</v>
      </c>
      <c r="C17" s="139"/>
      <c r="D17" s="139"/>
      <c r="E17" s="139"/>
      <c r="F17" s="139"/>
      <c r="G17" s="139"/>
      <c r="H17" s="139"/>
      <c r="I17" s="139"/>
      <c r="J17" s="139">
        <v>40322041</v>
      </c>
      <c r="K17" s="360" t="s">
        <v>3029</v>
      </c>
      <c r="L17" s="139"/>
      <c r="M17" s="139"/>
      <c r="N17" s="139"/>
      <c r="O17" s="139"/>
      <c r="P17" s="139"/>
      <c r="Q17" s="139"/>
      <c r="R17" s="139"/>
      <c r="S17" s="139"/>
      <c r="T17" s="139"/>
      <c r="U17" s="139"/>
      <c r="V17" s="207" t="s">
        <v>75</v>
      </c>
      <c r="W17" s="154"/>
      <c r="X17" s="355" t="s">
        <v>200</v>
      </c>
      <c r="Y17" s="139" t="s">
        <v>6133</v>
      </c>
      <c r="Z17" s="139" t="s">
        <v>6138</v>
      </c>
      <c r="AA17" s="208" t="s">
        <v>6136</v>
      </c>
    </row>
    <row r="18" spans="1:27" x14ac:dyDescent="0.3">
      <c r="A18" s="274">
        <v>40322068</v>
      </c>
      <c r="B18" s="360" t="s">
        <v>3030</v>
      </c>
      <c r="C18" s="139"/>
      <c r="D18" s="139"/>
      <c r="E18" s="139"/>
      <c r="F18" s="139"/>
      <c r="G18" s="139"/>
      <c r="H18" s="139"/>
      <c r="I18" s="139"/>
      <c r="J18" s="139">
        <v>40322068</v>
      </c>
      <c r="K18" s="360" t="s">
        <v>3030</v>
      </c>
      <c r="L18" s="139"/>
      <c r="M18" s="139"/>
      <c r="N18" s="139"/>
      <c r="O18" s="139"/>
      <c r="P18" s="139"/>
      <c r="Q18" s="139"/>
      <c r="R18" s="139"/>
      <c r="S18" s="139"/>
      <c r="T18" s="139"/>
      <c r="U18" s="139"/>
      <c r="V18" s="207" t="s">
        <v>75</v>
      </c>
      <c r="W18" s="154"/>
      <c r="X18" s="355" t="s">
        <v>200</v>
      </c>
      <c r="Y18" s="139" t="s">
        <v>6133</v>
      </c>
      <c r="Z18" s="139" t="s">
        <v>6138</v>
      </c>
      <c r="AA18" s="208" t="s">
        <v>6136</v>
      </c>
    </row>
    <row r="19" spans="1:27" x14ac:dyDescent="0.3">
      <c r="A19" s="274">
        <v>40322076</v>
      </c>
      <c r="B19" s="360" t="s">
        <v>3031</v>
      </c>
      <c r="C19" s="139"/>
      <c r="D19" s="139"/>
      <c r="E19" s="139"/>
      <c r="F19" s="139"/>
      <c r="G19" s="139"/>
      <c r="H19" s="139"/>
      <c r="I19" s="139"/>
      <c r="J19" s="139">
        <v>40322076</v>
      </c>
      <c r="K19" s="360" t="s">
        <v>3031</v>
      </c>
      <c r="L19" s="139"/>
      <c r="M19" s="139"/>
      <c r="N19" s="139"/>
      <c r="O19" s="139"/>
      <c r="P19" s="139"/>
      <c r="Q19" s="139"/>
      <c r="R19" s="139"/>
      <c r="S19" s="139"/>
      <c r="T19" s="139"/>
      <c r="U19" s="139"/>
      <c r="V19" s="207" t="s">
        <v>75</v>
      </c>
      <c r="W19" s="154"/>
      <c r="X19" s="355" t="s">
        <v>200</v>
      </c>
      <c r="Y19" s="139" t="s">
        <v>6133</v>
      </c>
      <c r="Z19" s="139" t="s">
        <v>6138</v>
      </c>
      <c r="AA19" s="208" t="s">
        <v>6136</v>
      </c>
    </row>
    <row r="20" spans="1:27" x14ac:dyDescent="0.3">
      <c r="A20" s="274">
        <v>40323153</v>
      </c>
      <c r="B20" s="360" t="s">
        <v>3032</v>
      </c>
      <c r="C20" s="139"/>
      <c r="D20" s="139"/>
      <c r="E20" s="139"/>
      <c r="F20" s="139"/>
      <c r="G20" s="139"/>
      <c r="H20" s="139"/>
      <c r="I20" s="139"/>
      <c r="J20" s="139">
        <v>40323153</v>
      </c>
      <c r="K20" s="360" t="s">
        <v>3032</v>
      </c>
      <c r="L20" s="139"/>
      <c r="M20" s="139"/>
      <c r="N20" s="139"/>
      <c r="O20" s="139"/>
      <c r="P20" s="139"/>
      <c r="Q20" s="139"/>
      <c r="R20" s="139"/>
      <c r="S20" s="139"/>
      <c r="T20" s="139"/>
      <c r="U20" s="139"/>
      <c r="V20" s="207" t="s">
        <v>75</v>
      </c>
      <c r="W20" s="154"/>
      <c r="X20" s="355" t="s">
        <v>3033</v>
      </c>
      <c r="Y20" s="139" t="s">
        <v>6133</v>
      </c>
      <c r="Z20" s="139" t="s">
        <v>6138</v>
      </c>
      <c r="AA20" s="208" t="s">
        <v>6136</v>
      </c>
    </row>
    <row r="21" spans="1:27" ht="36" x14ac:dyDescent="0.3">
      <c r="A21" s="274">
        <v>40404013</v>
      </c>
      <c r="B21" s="360" t="s">
        <v>6070</v>
      </c>
      <c r="C21" s="139"/>
      <c r="D21" s="139"/>
      <c r="E21" s="139"/>
      <c r="F21" s="139"/>
      <c r="G21" s="139"/>
      <c r="H21" s="139"/>
      <c r="I21" s="139"/>
      <c r="J21" s="139">
        <v>40404013</v>
      </c>
      <c r="K21" s="360" t="s">
        <v>4793</v>
      </c>
      <c r="L21" s="139"/>
      <c r="M21" s="139"/>
      <c r="N21" s="139"/>
      <c r="O21" s="139"/>
      <c r="P21" s="139"/>
      <c r="Q21" s="139"/>
      <c r="R21" s="139"/>
      <c r="S21" s="139"/>
      <c r="T21" s="139"/>
      <c r="U21" s="139"/>
      <c r="V21" s="207" t="s">
        <v>75</v>
      </c>
      <c r="W21" s="154"/>
      <c r="X21" s="355" t="s">
        <v>83</v>
      </c>
      <c r="Y21" s="139" t="s">
        <v>6142</v>
      </c>
      <c r="Z21" s="139" t="s">
        <v>6140</v>
      </c>
      <c r="AA21" s="209" t="s">
        <v>6141</v>
      </c>
    </row>
    <row r="22" spans="1:27" x14ac:dyDescent="0.3">
      <c r="A22" s="274">
        <v>40501230</v>
      </c>
      <c r="B22" s="360" t="s">
        <v>3034</v>
      </c>
      <c r="C22" s="139"/>
      <c r="D22" s="139"/>
      <c r="E22" s="139"/>
      <c r="F22" s="139"/>
      <c r="G22" s="139"/>
      <c r="H22" s="139"/>
      <c r="I22" s="139"/>
      <c r="J22" s="139">
        <v>40501230</v>
      </c>
      <c r="K22" s="360" t="s">
        <v>3034</v>
      </c>
      <c r="L22" s="139"/>
      <c r="M22" s="139"/>
      <c r="N22" s="139"/>
      <c r="O22" s="139"/>
      <c r="P22" s="139"/>
      <c r="Q22" s="139"/>
      <c r="R22" s="139"/>
      <c r="S22" s="139"/>
      <c r="T22" s="139"/>
      <c r="U22" s="139"/>
      <c r="V22" s="207" t="s">
        <v>75</v>
      </c>
      <c r="W22" s="154"/>
      <c r="X22" s="355" t="s">
        <v>3035</v>
      </c>
      <c r="Y22" s="139" t="s">
        <v>6133</v>
      </c>
      <c r="Z22" s="139" t="s">
        <v>6138</v>
      </c>
      <c r="AA22" s="208" t="s">
        <v>6136</v>
      </c>
    </row>
    <row r="23" spans="1:27" ht="36" x14ac:dyDescent="0.3">
      <c r="A23" s="274">
        <v>40501248</v>
      </c>
      <c r="B23" s="360" t="s">
        <v>6071</v>
      </c>
      <c r="C23" s="139"/>
      <c r="D23" s="139"/>
      <c r="E23" s="139"/>
      <c r="F23" s="139"/>
      <c r="G23" s="139"/>
      <c r="H23" s="139"/>
      <c r="I23" s="139"/>
      <c r="J23" s="139">
        <v>40501248</v>
      </c>
      <c r="K23" s="360" t="s">
        <v>4860</v>
      </c>
      <c r="L23" s="139"/>
      <c r="M23" s="139"/>
      <c r="N23" s="139"/>
      <c r="O23" s="139"/>
      <c r="P23" s="139"/>
      <c r="Q23" s="139"/>
      <c r="R23" s="139"/>
      <c r="S23" s="139"/>
      <c r="T23" s="139"/>
      <c r="U23" s="139"/>
      <c r="V23" s="207" t="s">
        <v>75</v>
      </c>
      <c r="W23" s="154"/>
      <c r="X23" s="355" t="s">
        <v>83</v>
      </c>
      <c r="Y23" s="139" t="s">
        <v>6142</v>
      </c>
      <c r="Z23" s="139" t="s">
        <v>6140</v>
      </c>
      <c r="AA23" s="209" t="s">
        <v>6141</v>
      </c>
    </row>
    <row r="24" spans="1:27" ht="36" x14ac:dyDescent="0.3">
      <c r="A24" s="274">
        <v>40501256</v>
      </c>
      <c r="B24" s="360" t="s">
        <v>6072</v>
      </c>
      <c r="C24" s="139"/>
      <c r="D24" s="139"/>
      <c r="E24" s="139"/>
      <c r="F24" s="139"/>
      <c r="G24" s="139"/>
      <c r="H24" s="139"/>
      <c r="I24" s="139"/>
      <c r="J24" s="139">
        <v>40501256</v>
      </c>
      <c r="K24" s="360" t="s">
        <v>4861</v>
      </c>
      <c r="L24" s="139"/>
      <c r="M24" s="139"/>
      <c r="N24" s="139"/>
      <c r="O24" s="139"/>
      <c r="P24" s="139"/>
      <c r="Q24" s="139"/>
      <c r="R24" s="139"/>
      <c r="S24" s="139"/>
      <c r="T24" s="139"/>
      <c r="U24" s="139"/>
      <c r="V24" s="207" t="s">
        <v>75</v>
      </c>
      <c r="W24" s="154"/>
      <c r="X24" s="355" t="s">
        <v>83</v>
      </c>
      <c r="Y24" s="139" t="s">
        <v>6142</v>
      </c>
      <c r="Z24" s="139" t="s">
        <v>6140</v>
      </c>
      <c r="AA24" s="209" t="s">
        <v>6141</v>
      </c>
    </row>
    <row r="25" spans="1:27" s="116" customFormat="1" x14ac:dyDescent="0.3">
      <c r="A25" s="280">
        <v>40501264</v>
      </c>
      <c r="B25" s="322" t="s">
        <v>6148</v>
      </c>
      <c r="C25" s="283"/>
      <c r="D25" s="283"/>
      <c r="E25" s="283"/>
      <c r="F25" s="283"/>
      <c r="G25" s="283"/>
      <c r="H25" s="283"/>
      <c r="I25" s="283"/>
      <c r="J25" s="283">
        <v>40501264</v>
      </c>
      <c r="K25" s="322" t="s">
        <v>6149</v>
      </c>
      <c r="L25" s="283"/>
      <c r="M25" s="283"/>
      <c r="N25" s="283"/>
      <c r="O25" s="283"/>
      <c r="P25" s="283"/>
      <c r="Q25" s="283"/>
      <c r="R25" s="283"/>
      <c r="S25" s="283"/>
      <c r="T25" s="283"/>
      <c r="U25" s="283"/>
      <c r="V25" s="281" t="s">
        <v>75</v>
      </c>
      <c r="W25" s="282"/>
      <c r="X25" s="317" t="s">
        <v>3033</v>
      </c>
      <c r="Y25" s="283" t="s">
        <v>6135</v>
      </c>
      <c r="Z25" s="283" t="s">
        <v>6136</v>
      </c>
      <c r="AA25" s="284" t="s">
        <v>6137</v>
      </c>
    </row>
    <row r="26" spans="1:27" s="116" customFormat="1" x14ac:dyDescent="0.3">
      <c r="A26" s="280">
        <v>40501272</v>
      </c>
      <c r="B26" s="322" t="s">
        <v>6150</v>
      </c>
      <c r="C26" s="283"/>
      <c r="D26" s="283"/>
      <c r="E26" s="283"/>
      <c r="F26" s="283"/>
      <c r="G26" s="283"/>
      <c r="H26" s="283"/>
      <c r="I26" s="283"/>
      <c r="J26" s="283">
        <v>40501272</v>
      </c>
      <c r="K26" s="322" t="s">
        <v>6151</v>
      </c>
      <c r="L26" s="283"/>
      <c r="M26" s="283"/>
      <c r="N26" s="283"/>
      <c r="O26" s="283"/>
      <c r="P26" s="283"/>
      <c r="Q26" s="283"/>
      <c r="R26" s="283"/>
      <c r="S26" s="283"/>
      <c r="T26" s="283"/>
      <c r="U26" s="283"/>
      <c r="V26" s="281" t="s">
        <v>75</v>
      </c>
      <c r="W26" s="282"/>
      <c r="X26" s="317" t="s">
        <v>4859</v>
      </c>
      <c r="Y26" s="283" t="s">
        <v>6135</v>
      </c>
      <c r="Z26" s="283" t="s">
        <v>6136</v>
      </c>
      <c r="AA26" s="284" t="s">
        <v>6137</v>
      </c>
    </row>
    <row r="27" spans="1:27" s="116" customFormat="1" ht="36" x14ac:dyDescent="0.3">
      <c r="A27" s="280">
        <v>40501280</v>
      </c>
      <c r="B27" s="322" t="s">
        <v>6152</v>
      </c>
      <c r="C27" s="283"/>
      <c r="D27" s="283"/>
      <c r="E27" s="283"/>
      <c r="F27" s="283"/>
      <c r="G27" s="283"/>
      <c r="H27" s="283"/>
      <c r="I27" s="283"/>
      <c r="J27" s="283">
        <v>40501280</v>
      </c>
      <c r="K27" s="322" t="s">
        <v>6153</v>
      </c>
      <c r="L27" s="283"/>
      <c r="M27" s="283"/>
      <c r="N27" s="283"/>
      <c r="O27" s="283"/>
      <c r="P27" s="283"/>
      <c r="Q27" s="283"/>
      <c r="R27" s="283"/>
      <c r="S27" s="283"/>
      <c r="T27" s="283"/>
      <c r="U27" s="283"/>
      <c r="V27" s="281" t="s">
        <v>75</v>
      </c>
      <c r="W27" s="282"/>
      <c r="X27" s="317" t="s">
        <v>83</v>
      </c>
      <c r="Y27" s="283" t="s">
        <v>6142</v>
      </c>
      <c r="Z27" s="283" t="s">
        <v>6140</v>
      </c>
      <c r="AA27" s="284" t="s">
        <v>6141</v>
      </c>
    </row>
    <row r="28" spans="1:27" ht="36" x14ac:dyDescent="0.3">
      <c r="A28" s="274">
        <v>40502244</v>
      </c>
      <c r="B28" s="360" t="s">
        <v>6073</v>
      </c>
      <c r="C28" s="139"/>
      <c r="D28" s="139"/>
      <c r="E28" s="139"/>
      <c r="F28" s="139"/>
      <c r="G28" s="139"/>
      <c r="H28" s="139"/>
      <c r="I28" s="139"/>
      <c r="J28" s="139">
        <v>40502244</v>
      </c>
      <c r="K28" s="360" t="s">
        <v>4794</v>
      </c>
      <c r="L28" s="139"/>
      <c r="M28" s="139"/>
      <c r="N28" s="139"/>
      <c r="O28" s="139"/>
      <c r="P28" s="139"/>
      <c r="Q28" s="139"/>
      <c r="R28" s="139"/>
      <c r="S28" s="139"/>
      <c r="T28" s="139"/>
      <c r="U28" s="139"/>
      <c r="V28" s="207" t="s">
        <v>75</v>
      </c>
      <c r="W28" s="154"/>
      <c r="X28" s="355" t="s">
        <v>83</v>
      </c>
      <c r="Y28" s="139" t="s">
        <v>6142</v>
      </c>
      <c r="Z28" s="139" t="s">
        <v>6140</v>
      </c>
      <c r="AA28" s="209" t="s">
        <v>6141</v>
      </c>
    </row>
    <row r="29" spans="1:27" ht="36" x14ac:dyDescent="0.3">
      <c r="A29" s="274">
        <v>40503267</v>
      </c>
      <c r="B29" s="360" t="s">
        <v>6074</v>
      </c>
      <c r="C29" s="139"/>
      <c r="D29" s="139"/>
      <c r="E29" s="139"/>
      <c r="F29" s="139"/>
      <c r="G29" s="139"/>
      <c r="H29" s="139"/>
      <c r="I29" s="139"/>
      <c r="J29" s="139">
        <v>40503267</v>
      </c>
      <c r="K29" s="360" t="s">
        <v>4795</v>
      </c>
      <c r="L29" s="139"/>
      <c r="M29" s="139"/>
      <c r="N29" s="139"/>
      <c r="O29" s="139"/>
      <c r="P29" s="139"/>
      <c r="Q29" s="139"/>
      <c r="R29" s="139"/>
      <c r="S29" s="139"/>
      <c r="T29" s="139"/>
      <c r="U29" s="139"/>
      <c r="V29" s="207" t="s">
        <v>75</v>
      </c>
      <c r="W29" s="154"/>
      <c r="X29" s="355" t="s">
        <v>83</v>
      </c>
      <c r="Y29" s="139" t="s">
        <v>6142</v>
      </c>
      <c r="Z29" s="139" t="s">
        <v>6140</v>
      </c>
      <c r="AA29" s="209" t="s">
        <v>6141</v>
      </c>
    </row>
    <row r="30" spans="1:27" ht="36" x14ac:dyDescent="0.3">
      <c r="A30" s="274">
        <v>40503275</v>
      </c>
      <c r="B30" s="360" t="s">
        <v>6075</v>
      </c>
      <c r="C30" s="139"/>
      <c r="D30" s="139"/>
      <c r="E30" s="139"/>
      <c r="F30" s="139"/>
      <c r="G30" s="139"/>
      <c r="H30" s="139"/>
      <c r="I30" s="139"/>
      <c r="J30" s="139">
        <v>40503275</v>
      </c>
      <c r="K30" s="360" t="s">
        <v>4796</v>
      </c>
      <c r="L30" s="139"/>
      <c r="M30" s="139"/>
      <c r="N30" s="139"/>
      <c r="O30" s="139"/>
      <c r="P30" s="139"/>
      <c r="Q30" s="139"/>
      <c r="R30" s="139"/>
      <c r="S30" s="139"/>
      <c r="T30" s="139"/>
      <c r="U30" s="139"/>
      <c r="V30" s="207" t="s">
        <v>75</v>
      </c>
      <c r="W30" s="154"/>
      <c r="X30" s="355" t="s">
        <v>83</v>
      </c>
      <c r="Y30" s="139" t="s">
        <v>6142</v>
      </c>
      <c r="Z30" s="139" t="s">
        <v>6140</v>
      </c>
      <c r="AA30" s="209" t="s">
        <v>6141</v>
      </c>
    </row>
    <row r="31" spans="1:27" ht="36" x14ac:dyDescent="0.3">
      <c r="A31" s="274">
        <v>40503283</v>
      </c>
      <c r="B31" s="360" t="s">
        <v>6076</v>
      </c>
      <c r="C31" s="139"/>
      <c r="D31" s="139"/>
      <c r="E31" s="139"/>
      <c r="F31" s="139"/>
      <c r="G31" s="139"/>
      <c r="H31" s="139"/>
      <c r="I31" s="139"/>
      <c r="J31" s="139">
        <v>40503283</v>
      </c>
      <c r="K31" s="360" t="s">
        <v>4797</v>
      </c>
      <c r="L31" s="139"/>
      <c r="M31" s="139"/>
      <c r="N31" s="139"/>
      <c r="O31" s="139"/>
      <c r="P31" s="139"/>
      <c r="Q31" s="139"/>
      <c r="R31" s="139"/>
      <c r="S31" s="139"/>
      <c r="T31" s="139"/>
      <c r="U31" s="139"/>
      <c r="V31" s="207" t="s">
        <v>75</v>
      </c>
      <c r="W31" s="154"/>
      <c r="X31" s="355" t="s">
        <v>83</v>
      </c>
      <c r="Y31" s="139" t="s">
        <v>6142</v>
      </c>
      <c r="Z31" s="139" t="s">
        <v>6140</v>
      </c>
      <c r="AA31" s="209" t="s">
        <v>6141</v>
      </c>
    </row>
    <row r="32" spans="1:27" ht="36" x14ac:dyDescent="0.3">
      <c r="A32" s="274">
        <v>40503313</v>
      </c>
      <c r="B32" s="360" t="s">
        <v>6077</v>
      </c>
      <c r="C32" s="139"/>
      <c r="D32" s="139"/>
      <c r="E32" s="139"/>
      <c r="F32" s="139"/>
      <c r="G32" s="139"/>
      <c r="H32" s="139"/>
      <c r="I32" s="139"/>
      <c r="J32" s="139">
        <v>40503313</v>
      </c>
      <c r="K32" s="360" t="s">
        <v>4798</v>
      </c>
      <c r="L32" s="139"/>
      <c r="M32" s="139"/>
      <c r="N32" s="139"/>
      <c r="O32" s="139"/>
      <c r="P32" s="139"/>
      <c r="Q32" s="139"/>
      <c r="R32" s="139"/>
      <c r="S32" s="139"/>
      <c r="T32" s="139"/>
      <c r="U32" s="139"/>
      <c r="V32" s="207" t="s">
        <v>75</v>
      </c>
      <c r="W32" s="154"/>
      <c r="X32" s="355" t="s">
        <v>83</v>
      </c>
      <c r="Y32" s="139" t="s">
        <v>6142</v>
      </c>
      <c r="Z32" s="139" t="s">
        <v>6140</v>
      </c>
      <c r="AA32" s="209" t="s">
        <v>6141</v>
      </c>
    </row>
    <row r="33" spans="1:27" ht="36" x14ac:dyDescent="0.3">
      <c r="A33" s="274">
        <v>40503348</v>
      </c>
      <c r="B33" s="360" t="s">
        <v>6078</v>
      </c>
      <c r="C33" s="139"/>
      <c r="D33" s="139"/>
      <c r="E33" s="139"/>
      <c r="F33" s="139"/>
      <c r="G33" s="139"/>
      <c r="H33" s="139"/>
      <c r="I33" s="139"/>
      <c r="J33" s="139">
        <v>40503348</v>
      </c>
      <c r="K33" s="360" t="s">
        <v>4799</v>
      </c>
      <c r="L33" s="139"/>
      <c r="M33" s="139"/>
      <c r="N33" s="139"/>
      <c r="O33" s="139"/>
      <c r="P33" s="139"/>
      <c r="Q33" s="139"/>
      <c r="R33" s="139"/>
      <c r="S33" s="139"/>
      <c r="T33" s="139"/>
      <c r="U33" s="139"/>
      <c r="V33" s="207" t="s">
        <v>75</v>
      </c>
      <c r="W33" s="154"/>
      <c r="X33" s="355" t="s">
        <v>83</v>
      </c>
      <c r="Y33" s="139" t="s">
        <v>6142</v>
      </c>
      <c r="Z33" s="139" t="s">
        <v>6140</v>
      </c>
      <c r="AA33" s="209" t="s">
        <v>6141</v>
      </c>
    </row>
    <row r="34" spans="1:27" ht="36" x14ac:dyDescent="0.3">
      <c r="A34" s="274">
        <v>40503356</v>
      </c>
      <c r="B34" s="360" t="s">
        <v>6079</v>
      </c>
      <c r="C34" s="139"/>
      <c r="D34" s="139"/>
      <c r="E34" s="139"/>
      <c r="F34" s="139"/>
      <c r="G34" s="139"/>
      <c r="H34" s="139"/>
      <c r="I34" s="139"/>
      <c r="J34" s="139">
        <v>40503356</v>
      </c>
      <c r="K34" s="360" t="s">
        <v>4800</v>
      </c>
      <c r="L34" s="139"/>
      <c r="M34" s="139"/>
      <c r="N34" s="139"/>
      <c r="O34" s="139"/>
      <c r="P34" s="139"/>
      <c r="Q34" s="139"/>
      <c r="R34" s="139"/>
      <c r="S34" s="139"/>
      <c r="T34" s="139"/>
      <c r="U34" s="139"/>
      <c r="V34" s="207" t="s">
        <v>75</v>
      </c>
      <c r="W34" s="154"/>
      <c r="X34" s="355" t="s">
        <v>83</v>
      </c>
      <c r="Y34" s="139" t="s">
        <v>6142</v>
      </c>
      <c r="Z34" s="139" t="s">
        <v>6140</v>
      </c>
      <c r="AA34" s="209" t="s">
        <v>6141</v>
      </c>
    </row>
    <row r="35" spans="1:27" ht="36" x14ac:dyDescent="0.3">
      <c r="A35" s="274">
        <v>40503364</v>
      </c>
      <c r="B35" s="360" t="s">
        <v>6080</v>
      </c>
      <c r="C35" s="139"/>
      <c r="D35" s="139"/>
      <c r="E35" s="139"/>
      <c r="F35" s="139"/>
      <c r="G35" s="139"/>
      <c r="H35" s="139"/>
      <c r="I35" s="139"/>
      <c r="J35" s="139">
        <v>40503364</v>
      </c>
      <c r="K35" s="360" t="s">
        <v>4801</v>
      </c>
      <c r="L35" s="139"/>
      <c r="M35" s="139"/>
      <c r="N35" s="139"/>
      <c r="O35" s="139"/>
      <c r="P35" s="139"/>
      <c r="Q35" s="139"/>
      <c r="R35" s="139"/>
      <c r="S35" s="139"/>
      <c r="T35" s="139"/>
      <c r="U35" s="139"/>
      <c r="V35" s="207" t="s">
        <v>75</v>
      </c>
      <c r="W35" s="154"/>
      <c r="X35" s="355" t="s">
        <v>83</v>
      </c>
      <c r="Y35" s="139" t="s">
        <v>6142</v>
      </c>
      <c r="Z35" s="139" t="s">
        <v>6140</v>
      </c>
      <c r="AA35" s="209" t="s">
        <v>6141</v>
      </c>
    </row>
    <row r="36" spans="1:27" ht="36" x14ac:dyDescent="0.3">
      <c r="A36" s="274">
        <v>40503372</v>
      </c>
      <c r="B36" s="360" t="s">
        <v>6081</v>
      </c>
      <c r="C36" s="139"/>
      <c r="D36" s="139"/>
      <c r="E36" s="139"/>
      <c r="F36" s="139"/>
      <c r="G36" s="139"/>
      <c r="H36" s="139"/>
      <c r="I36" s="139"/>
      <c r="J36" s="139">
        <v>40503372</v>
      </c>
      <c r="K36" s="360" t="s">
        <v>4802</v>
      </c>
      <c r="L36" s="139"/>
      <c r="M36" s="139"/>
      <c r="N36" s="139"/>
      <c r="O36" s="139"/>
      <c r="P36" s="139"/>
      <c r="Q36" s="139"/>
      <c r="R36" s="139"/>
      <c r="S36" s="139"/>
      <c r="T36" s="139"/>
      <c r="U36" s="139"/>
      <c r="V36" s="207" t="s">
        <v>75</v>
      </c>
      <c r="W36" s="154"/>
      <c r="X36" s="355" t="s">
        <v>83</v>
      </c>
      <c r="Y36" s="139" t="s">
        <v>6142</v>
      </c>
      <c r="Z36" s="139" t="s">
        <v>6140</v>
      </c>
      <c r="AA36" s="209" t="s">
        <v>6141</v>
      </c>
    </row>
    <row r="37" spans="1:27" ht="36" x14ac:dyDescent="0.3">
      <c r="A37" s="274">
        <v>40503380</v>
      </c>
      <c r="B37" s="360" t="s">
        <v>6082</v>
      </c>
      <c r="C37" s="139"/>
      <c r="D37" s="139"/>
      <c r="E37" s="139"/>
      <c r="F37" s="139"/>
      <c r="G37" s="139"/>
      <c r="H37" s="139"/>
      <c r="I37" s="139"/>
      <c r="J37" s="139">
        <v>40503380</v>
      </c>
      <c r="K37" s="360" t="s">
        <v>4803</v>
      </c>
      <c r="L37" s="139"/>
      <c r="M37" s="139"/>
      <c r="N37" s="139"/>
      <c r="O37" s="139"/>
      <c r="P37" s="139"/>
      <c r="Q37" s="139"/>
      <c r="R37" s="139"/>
      <c r="S37" s="139"/>
      <c r="T37" s="139"/>
      <c r="U37" s="139"/>
      <c r="V37" s="207" t="s">
        <v>75</v>
      </c>
      <c r="W37" s="154"/>
      <c r="X37" s="355" t="s">
        <v>83</v>
      </c>
      <c r="Y37" s="139" t="s">
        <v>6142</v>
      </c>
      <c r="Z37" s="139" t="s">
        <v>6140</v>
      </c>
      <c r="AA37" s="209" t="s">
        <v>6141</v>
      </c>
    </row>
    <row r="38" spans="1:27" ht="36" x14ac:dyDescent="0.3">
      <c r="A38" s="274">
        <v>40503399</v>
      </c>
      <c r="B38" s="360" t="s">
        <v>6083</v>
      </c>
      <c r="C38" s="139"/>
      <c r="D38" s="139"/>
      <c r="E38" s="139"/>
      <c r="F38" s="139"/>
      <c r="G38" s="139"/>
      <c r="H38" s="139"/>
      <c r="I38" s="139"/>
      <c r="J38" s="139">
        <v>40503399</v>
      </c>
      <c r="K38" s="360" t="s">
        <v>4804</v>
      </c>
      <c r="L38" s="139"/>
      <c r="M38" s="139"/>
      <c r="N38" s="139"/>
      <c r="O38" s="139"/>
      <c r="P38" s="139"/>
      <c r="Q38" s="139"/>
      <c r="R38" s="139"/>
      <c r="S38" s="139"/>
      <c r="T38" s="139"/>
      <c r="U38" s="139"/>
      <c r="V38" s="207" t="s">
        <v>75</v>
      </c>
      <c r="W38" s="154"/>
      <c r="X38" s="355" t="s">
        <v>83</v>
      </c>
      <c r="Y38" s="139" t="s">
        <v>6142</v>
      </c>
      <c r="Z38" s="139" t="s">
        <v>6140</v>
      </c>
      <c r="AA38" s="209" t="s">
        <v>6141</v>
      </c>
    </row>
    <row r="39" spans="1:27" ht="36" x14ac:dyDescent="0.3">
      <c r="A39" s="274">
        <v>40503402</v>
      </c>
      <c r="B39" s="360" t="s">
        <v>6084</v>
      </c>
      <c r="C39" s="139"/>
      <c r="D39" s="139"/>
      <c r="E39" s="139"/>
      <c r="F39" s="139"/>
      <c r="G39" s="139"/>
      <c r="H39" s="139"/>
      <c r="I39" s="139"/>
      <c r="J39" s="139">
        <v>40503402</v>
      </c>
      <c r="K39" s="360" t="s">
        <v>4805</v>
      </c>
      <c r="L39" s="139"/>
      <c r="M39" s="139"/>
      <c r="N39" s="139"/>
      <c r="O39" s="139"/>
      <c r="P39" s="139"/>
      <c r="Q39" s="139"/>
      <c r="R39" s="139"/>
      <c r="S39" s="139"/>
      <c r="T39" s="139"/>
      <c r="U39" s="139"/>
      <c r="V39" s="207" t="s">
        <v>75</v>
      </c>
      <c r="W39" s="154"/>
      <c r="X39" s="355" t="s">
        <v>83</v>
      </c>
      <c r="Y39" s="139" t="s">
        <v>6142</v>
      </c>
      <c r="Z39" s="139" t="s">
        <v>6140</v>
      </c>
      <c r="AA39" s="209" t="s">
        <v>6141</v>
      </c>
    </row>
    <row r="40" spans="1:27" ht="36" x14ac:dyDescent="0.3">
      <c r="A40" s="274">
        <v>40503410</v>
      </c>
      <c r="B40" s="360" t="s">
        <v>6085</v>
      </c>
      <c r="C40" s="139"/>
      <c r="D40" s="139"/>
      <c r="E40" s="139"/>
      <c r="F40" s="139"/>
      <c r="G40" s="139"/>
      <c r="H40" s="139"/>
      <c r="I40" s="139"/>
      <c r="J40" s="139">
        <v>40503410</v>
      </c>
      <c r="K40" s="360" t="s">
        <v>4806</v>
      </c>
      <c r="L40" s="139"/>
      <c r="M40" s="139"/>
      <c r="N40" s="139"/>
      <c r="O40" s="139"/>
      <c r="P40" s="139"/>
      <c r="Q40" s="139"/>
      <c r="R40" s="139"/>
      <c r="S40" s="139"/>
      <c r="T40" s="139"/>
      <c r="U40" s="139"/>
      <c r="V40" s="207" t="s">
        <v>75</v>
      </c>
      <c r="W40" s="154"/>
      <c r="X40" s="355" t="s">
        <v>83</v>
      </c>
      <c r="Y40" s="139" t="s">
        <v>6142</v>
      </c>
      <c r="Z40" s="139" t="s">
        <v>6140</v>
      </c>
      <c r="AA40" s="209" t="s">
        <v>6141</v>
      </c>
    </row>
    <row r="41" spans="1:27" ht="36" x14ac:dyDescent="0.3">
      <c r="A41" s="274">
        <v>40503429</v>
      </c>
      <c r="B41" s="360" t="s">
        <v>6086</v>
      </c>
      <c r="C41" s="139"/>
      <c r="D41" s="139"/>
      <c r="E41" s="139"/>
      <c r="F41" s="139"/>
      <c r="G41" s="139"/>
      <c r="H41" s="139"/>
      <c r="I41" s="139"/>
      <c r="J41" s="139">
        <v>40503429</v>
      </c>
      <c r="K41" s="360" t="s">
        <v>4807</v>
      </c>
      <c r="L41" s="139"/>
      <c r="M41" s="139"/>
      <c r="N41" s="139"/>
      <c r="O41" s="139"/>
      <c r="P41" s="139"/>
      <c r="Q41" s="139"/>
      <c r="R41" s="139"/>
      <c r="S41" s="139"/>
      <c r="T41" s="139"/>
      <c r="U41" s="139"/>
      <c r="V41" s="207" t="s">
        <v>75</v>
      </c>
      <c r="W41" s="154"/>
      <c r="X41" s="355" t="s">
        <v>83</v>
      </c>
      <c r="Y41" s="139" t="s">
        <v>6142</v>
      </c>
      <c r="Z41" s="139" t="s">
        <v>6140</v>
      </c>
      <c r="AA41" s="209" t="s">
        <v>6141</v>
      </c>
    </row>
    <row r="42" spans="1:27" ht="36" x14ac:dyDescent="0.3">
      <c r="A42" s="274">
        <v>40503437</v>
      </c>
      <c r="B42" s="360" t="s">
        <v>6087</v>
      </c>
      <c r="C42" s="139"/>
      <c r="D42" s="139"/>
      <c r="E42" s="139"/>
      <c r="F42" s="139"/>
      <c r="G42" s="139"/>
      <c r="H42" s="139"/>
      <c r="I42" s="139"/>
      <c r="J42" s="139">
        <v>40503437</v>
      </c>
      <c r="K42" s="360" t="s">
        <v>4808</v>
      </c>
      <c r="L42" s="139"/>
      <c r="M42" s="139"/>
      <c r="N42" s="139"/>
      <c r="O42" s="139"/>
      <c r="P42" s="139"/>
      <c r="Q42" s="139"/>
      <c r="R42" s="139"/>
      <c r="S42" s="139"/>
      <c r="T42" s="139"/>
      <c r="U42" s="139"/>
      <c r="V42" s="207" t="s">
        <v>75</v>
      </c>
      <c r="W42" s="154"/>
      <c r="X42" s="355" t="s">
        <v>83</v>
      </c>
      <c r="Y42" s="139" t="s">
        <v>6142</v>
      </c>
      <c r="Z42" s="139" t="s">
        <v>6140</v>
      </c>
      <c r="AA42" s="209" t="s">
        <v>6141</v>
      </c>
    </row>
    <row r="43" spans="1:27" ht="36" x14ac:dyDescent="0.3">
      <c r="A43" s="274">
        <v>40503445</v>
      </c>
      <c r="B43" s="360" t="s">
        <v>6088</v>
      </c>
      <c r="C43" s="139"/>
      <c r="D43" s="139"/>
      <c r="E43" s="139"/>
      <c r="F43" s="139"/>
      <c r="G43" s="139"/>
      <c r="H43" s="139"/>
      <c r="I43" s="139"/>
      <c r="J43" s="139">
        <v>40503445</v>
      </c>
      <c r="K43" s="360" t="s">
        <v>4809</v>
      </c>
      <c r="L43" s="139"/>
      <c r="M43" s="139"/>
      <c r="N43" s="139"/>
      <c r="O43" s="139"/>
      <c r="P43" s="139"/>
      <c r="Q43" s="139"/>
      <c r="R43" s="139"/>
      <c r="S43" s="139"/>
      <c r="T43" s="139"/>
      <c r="U43" s="139"/>
      <c r="V43" s="207" t="s">
        <v>75</v>
      </c>
      <c r="W43" s="154"/>
      <c r="X43" s="355" t="s">
        <v>83</v>
      </c>
      <c r="Y43" s="139" t="s">
        <v>6142</v>
      </c>
      <c r="Z43" s="139" t="s">
        <v>6140</v>
      </c>
      <c r="AA43" s="209" t="s">
        <v>6141</v>
      </c>
    </row>
    <row r="44" spans="1:27" ht="36" x14ac:dyDescent="0.3">
      <c r="A44" s="274">
        <v>40503453</v>
      </c>
      <c r="B44" s="360" t="s">
        <v>6089</v>
      </c>
      <c r="C44" s="139"/>
      <c r="D44" s="139"/>
      <c r="E44" s="139"/>
      <c r="F44" s="139"/>
      <c r="G44" s="139"/>
      <c r="H44" s="139"/>
      <c r="I44" s="139"/>
      <c r="J44" s="139">
        <v>40503453</v>
      </c>
      <c r="K44" s="360" t="s">
        <v>4810</v>
      </c>
      <c r="L44" s="139"/>
      <c r="M44" s="139"/>
      <c r="N44" s="139"/>
      <c r="O44" s="139"/>
      <c r="P44" s="139"/>
      <c r="Q44" s="139"/>
      <c r="R44" s="139"/>
      <c r="S44" s="139"/>
      <c r="T44" s="139"/>
      <c r="U44" s="139"/>
      <c r="V44" s="207" t="s">
        <v>75</v>
      </c>
      <c r="W44" s="154"/>
      <c r="X44" s="355" t="s">
        <v>83</v>
      </c>
      <c r="Y44" s="139" t="s">
        <v>6142</v>
      </c>
      <c r="Z44" s="139" t="s">
        <v>6140</v>
      </c>
      <c r="AA44" s="209" t="s">
        <v>6141</v>
      </c>
    </row>
    <row r="45" spans="1:27" ht="36" x14ac:dyDescent="0.3">
      <c r="A45" s="274">
        <v>40503461</v>
      </c>
      <c r="B45" s="360" t="s">
        <v>6090</v>
      </c>
      <c r="C45" s="139"/>
      <c r="D45" s="139"/>
      <c r="E45" s="139"/>
      <c r="F45" s="139"/>
      <c r="G45" s="139"/>
      <c r="H45" s="139"/>
      <c r="I45" s="139"/>
      <c r="J45" s="139">
        <v>40503461</v>
      </c>
      <c r="K45" s="360" t="s">
        <v>4811</v>
      </c>
      <c r="L45" s="139"/>
      <c r="M45" s="139"/>
      <c r="N45" s="139"/>
      <c r="O45" s="139"/>
      <c r="P45" s="139"/>
      <c r="Q45" s="139"/>
      <c r="R45" s="139"/>
      <c r="S45" s="139"/>
      <c r="T45" s="139"/>
      <c r="U45" s="139"/>
      <c r="V45" s="207" t="s">
        <v>75</v>
      </c>
      <c r="W45" s="154"/>
      <c r="X45" s="355" t="s">
        <v>83</v>
      </c>
      <c r="Y45" s="139" t="s">
        <v>6142</v>
      </c>
      <c r="Z45" s="139" t="s">
        <v>6140</v>
      </c>
      <c r="AA45" s="209" t="s">
        <v>6141</v>
      </c>
    </row>
    <row r="46" spans="1:27" ht="36" x14ac:dyDescent="0.3">
      <c r="A46" s="274">
        <v>40503470</v>
      </c>
      <c r="B46" s="360" t="s">
        <v>6091</v>
      </c>
      <c r="C46" s="139"/>
      <c r="D46" s="139"/>
      <c r="E46" s="139"/>
      <c r="F46" s="139"/>
      <c r="G46" s="139"/>
      <c r="H46" s="139"/>
      <c r="I46" s="139"/>
      <c r="J46" s="139">
        <v>40503470</v>
      </c>
      <c r="K46" s="360" t="s">
        <v>4812</v>
      </c>
      <c r="L46" s="139"/>
      <c r="M46" s="139"/>
      <c r="N46" s="139"/>
      <c r="O46" s="139"/>
      <c r="P46" s="139"/>
      <c r="Q46" s="139"/>
      <c r="R46" s="139"/>
      <c r="S46" s="139"/>
      <c r="T46" s="139"/>
      <c r="U46" s="139"/>
      <c r="V46" s="207" t="s">
        <v>75</v>
      </c>
      <c r="W46" s="154"/>
      <c r="X46" s="355" t="s">
        <v>83</v>
      </c>
      <c r="Y46" s="139" t="s">
        <v>6142</v>
      </c>
      <c r="Z46" s="139" t="s">
        <v>6140</v>
      </c>
      <c r="AA46" s="209" t="s">
        <v>6141</v>
      </c>
    </row>
    <row r="47" spans="1:27" ht="36" x14ac:dyDescent="0.3">
      <c r="A47" s="274">
        <v>40503488</v>
      </c>
      <c r="B47" s="360" t="s">
        <v>6092</v>
      </c>
      <c r="C47" s="139"/>
      <c r="D47" s="139"/>
      <c r="E47" s="139"/>
      <c r="F47" s="139"/>
      <c r="G47" s="139"/>
      <c r="H47" s="139"/>
      <c r="I47" s="139"/>
      <c r="J47" s="139">
        <v>40503488</v>
      </c>
      <c r="K47" s="360" t="s">
        <v>4813</v>
      </c>
      <c r="L47" s="139"/>
      <c r="M47" s="139"/>
      <c r="N47" s="139"/>
      <c r="O47" s="139"/>
      <c r="P47" s="139"/>
      <c r="Q47" s="139"/>
      <c r="R47" s="139"/>
      <c r="S47" s="139"/>
      <c r="T47" s="139"/>
      <c r="U47" s="139"/>
      <c r="V47" s="207" t="s">
        <v>75</v>
      </c>
      <c r="W47" s="154"/>
      <c r="X47" s="355" t="s">
        <v>83</v>
      </c>
      <c r="Y47" s="139" t="s">
        <v>6142</v>
      </c>
      <c r="Z47" s="139" t="s">
        <v>6140</v>
      </c>
      <c r="AA47" s="209" t="s">
        <v>6141</v>
      </c>
    </row>
    <row r="48" spans="1:27" ht="36" x14ac:dyDescent="0.3">
      <c r="A48" s="274">
        <v>40503496</v>
      </c>
      <c r="B48" s="360" t="s">
        <v>6093</v>
      </c>
      <c r="C48" s="139"/>
      <c r="D48" s="139"/>
      <c r="E48" s="139"/>
      <c r="F48" s="139"/>
      <c r="G48" s="139"/>
      <c r="H48" s="139"/>
      <c r="I48" s="139"/>
      <c r="J48" s="139">
        <v>40503496</v>
      </c>
      <c r="K48" s="360" t="s">
        <v>4814</v>
      </c>
      <c r="L48" s="139"/>
      <c r="M48" s="139"/>
      <c r="N48" s="139"/>
      <c r="O48" s="139"/>
      <c r="P48" s="139"/>
      <c r="Q48" s="139"/>
      <c r="R48" s="139"/>
      <c r="S48" s="139"/>
      <c r="T48" s="139"/>
      <c r="U48" s="139"/>
      <c r="V48" s="207" t="s">
        <v>75</v>
      </c>
      <c r="W48" s="154"/>
      <c r="X48" s="355" t="s">
        <v>83</v>
      </c>
      <c r="Y48" s="139" t="s">
        <v>6142</v>
      </c>
      <c r="Z48" s="139" t="s">
        <v>6140</v>
      </c>
      <c r="AA48" s="209" t="s">
        <v>6141</v>
      </c>
    </row>
    <row r="49" spans="1:27" ht="36" x14ac:dyDescent="0.3">
      <c r="A49" s="274">
        <v>40503500</v>
      </c>
      <c r="B49" s="360" t="s">
        <v>6094</v>
      </c>
      <c r="C49" s="139"/>
      <c r="D49" s="139"/>
      <c r="E49" s="139"/>
      <c r="F49" s="139"/>
      <c r="G49" s="139"/>
      <c r="H49" s="139"/>
      <c r="I49" s="139"/>
      <c r="J49" s="139">
        <v>40503500</v>
      </c>
      <c r="K49" s="360" t="s">
        <v>4815</v>
      </c>
      <c r="L49" s="139"/>
      <c r="M49" s="139"/>
      <c r="N49" s="139"/>
      <c r="O49" s="139"/>
      <c r="P49" s="139"/>
      <c r="Q49" s="139"/>
      <c r="R49" s="139"/>
      <c r="S49" s="139"/>
      <c r="T49" s="139"/>
      <c r="U49" s="139"/>
      <c r="V49" s="207" t="s">
        <v>75</v>
      </c>
      <c r="W49" s="154"/>
      <c r="X49" s="355" t="s">
        <v>83</v>
      </c>
      <c r="Y49" s="139" t="s">
        <v>6142</v>
      </c>
      <c r="Z49" s="139" t="s">
        <v>6140</v>
      </c>
      <c r="AA49" s="209" t="s">
        <v>6141</v>
      </c>
    </row>
    <row r="50" spans="1:27" ht="36" x14ac:dyDescent="0.3">
      <c r="A50" s="274">
        <v>40503518</v>
      </c>
      <c r="B50" s="360" t="s">
        <v>6095</v>
      </c>
      <c r="C50" s="139"/>
      <c r="D50" s="139"/>
      <c r="E50" s="139"/>
      <c r="F50" s="139"/>
      <c r="G50" s="139"/>
      <c r="H50" s="139"/>
      <c r="I50" s="139"/>
      <c r="J50" s="139">
        <v>40503518</v>
      </c>
      <c r="K50" s="360" t="s">
        <v>4816</v>
      </c>
      <c r="L50" s="139"/>
      <c r="M50" s="139"/>
      <c r="N50" s="139"/>
      <c r="O50" s="139"/>
      <c r="P50" s="139"/>
      <c r="Q50" s="139"/>
      <c r="R50" s="139"/>
      <c r="S50" s="139"/>
      <c r="T50" s="139"/>
      <c r="U50" s="139"/>
      <c r="V50" s="207" t="s">
        <v>75</v>
      </c>
      <c r="W50" s="154"/>
      <c r="X50" s="355" t="s">
        <v>83</v>
      </c>
      <c r="Y50" s="139" t="s">
        <v>6142</v>
      </c>
      <c r="Z50" s="139" t="s">
        <v>6140</v>
      </c>
      <c r="AA50" s="209" t="s">
        <v>6141</v>
      </c>
    </row>
    <row r="51" spans="1:27" ht="36" x14ac:dyDescent="0.3">
      <c r="A51" s="274">
        <v>40503526</v>
      </c>
      <c r="B51" s="360" t="s">
        <v>6096</v>
      </c>
      <c r="C51" s="139"/>
      <c r="D51" s="139"/>
      <c r="E51" s="139"/>
      <c r="F51" s="139"/>
      <c r="G51" s="139"/>
      <c r="H51" s="139"/>
      <c r="I51" s="139"/>
      <c r="J51" s="139">
        <v>40503526</v>
      </c>
      <c r="K51" s="360" t="s">
        <v>4817</v>
      </c>
      <c r="L51" s="139"/>
      <c r="M51" s="139"/>
      <c r="N51" s="139"/>
      <c r="O51" s="139"/>
      <c r="P51" s="139"/>
      <c r="Q51" s="139"/>
      <c r="R51" s="139"/>
      <c r="S51" s="139"/>
      <c r="T51" s="139"/>
      <c r="U51" s="139"/>
      <c r="V51" s="207" t="s">
        <v>75</v>
      </c>
      <c r="W51" s="154"/>
      <c r="X51" s="355" t="s">
        <v>83</v>
      </c>
      <c r="Y51" s="139" t="s">
        <v>6142</v>
      </c>
      <c r="Z51" s="139" t="s">
        <v>6140</v>
      </c>
      <c r="AA51" s="209" t="s">
        <v>6141</v>
      </c>
    </row>
    <row r="52" spans="1:27" ht="36" x14ac:dyDescent="0.3">
      <c r="A52" s="274">
        <v>40503534</v>
      </c>
      <c r="B52" s="360" t="s">
        <v>6097</v>
      </c>
      <c r="C52" s="139"/>
      <c r="D52" s="139"/>
      <c r="E52" s="139"/>
      <c r="F52" s="139"/>
      <c r="G52" s="139"/>
      <c r="H52" s="139"/>
      <c r="I52" s="139"/>
      <c r="J52" s="139">
        <v>40503534</v>
      </c>
      <c r="K52" s="360" t="s">
        <v>4818</v>
      </c>
      <c r="L52" s="139"/>
      <c r="M52" s="139"/>
      <c r="N52" s="139"/>
      <c r="O52" s="139"/>
      <c r="P52" s="139"/>
      <c r="Q52" s="139"/>
      <c r="R52" s="139"/>
      <c r="S52" s="139"/>
      <c r="T52" s="139"/>
      <c r="U52" s="139"/>
      <c r="V52" s="207" t="s">
        <v>75</v>
      </c>
      <c r="W52" s="154"/>
      <c r="X52" s="355" t="s">
        <v>83</v>
      </c>
      <c r="Y52" s="139" t="s">
        <v>6142</v>
      </c>
      <c r="Z52" s="139" t="s">
        <v>6140</v>
      </c>
      <c r="AA52" s="209" t="s">
        <v>6141</v>
      </c>
    </row>
    <row r="53" spans="1:27" ht="36" x14ac:dyDescent="0.3">
      <c r="A53" s="274">
        <v>40503542</v>
      </c>
      <c r="B53" s="360" t="s">
        <v>6098</v>
      </c>
      <c r="C53" s="139"/>
      <c r="D53" s="139"/>
      <c r="E53" s="139"/>
      <c r="F53" s="139"/>
      <c r="G53" s="139"/>
      <c r="H53" s="139"/>
      <c r="I53" s="139"/>
      <c r="J53" s="139">
        <v>40503542</v>
      </c>
      <c r="K53" s="360" t="s">
        <v>4819</v>
      </c>
      <c r="L53" s="139"/>
      <c r="M53" s="139"/>
      <c r="N53" s="139"/>
      <c r="O53" s="139"/>
      <c r="P53" s="139"/>
      <c r="Q53" s="139"/>
      <c r="R53" s="139"/>
      <c r="S53" s="139"/>
      <c r="T53" s="139"/>
      <c r="U53" s="139"/>
      <c r="V53" s="207" t="s">
        <v>75</v>
      </c>
      <c r="W53" s="154"/>
      <c r="X53" s="355" t="s">
        <v>83</v>
      </c>
      <c r="Y53" s="139" t="s">
        <v>6142</v>
      </c>
      <c r="Z53" s="139" t="s">
        <v>6140</v>
      </c>
      <c r="AA53" s="209" t="s">
        <v>6141</v>
      </c>
    </row>
    <row r="54" spans="1:27" ht="36" x14ac:dyDescent="0.3">
      <c r="A54" s="274">
        <v>40503577</v>
      </c>
      <c r="B54" s="360" t="s">
        <v>6099</v>
      </c>
      <c r="C54" s="139"/>
      <c r="D54" s="139"/>
      <c r="E54" s="139"/>
      <c r="F54" s="139"/>
      <c r="G54" s="139"/>
      <c r="H54" s="139"/>
      <c r="I54" s="139"/>
      <c r="J54" s="139">
        <v>40503577</v>
      </c>
      <c r="K54" s="360" t="s">
        <v>4820</v>
      </c>
      <c r="L54" s="139"/>
      <c r="M54" s="139"/>
      <c r="N54" s="139"/>
      <c r="O54" s="139"/>
      <c r="P54" s="139"/>
      <c r="Q54" s="139"/>
      <c r="R54" s="139"/>
      <c r="S54" s="139"/>
      <c r="T54" s="139"/>
      <c r="U54" s="139"/>
      <c r="V54" s="207" t="s">
        <v>75</v>
      </c>
      <c r="W54" s="154"/>
      <c r="X54" s="355" t="s">
        <v>83</v>
      </c>
      <c r="Y54" s="139" t="s">
        <v>6142</v>
      </c>
      <c r="Z54" s="139" t="s">
        <v>6140</v>
      </c>
      <c r="AA54" s="209" t="s">
        <v>6141</v>
      </c>
    </row>
    <row r="55" spans="1:27" ht="36" x14ac:dyDescent="0.3">
      <c r="A55" s="274">
        <v>40503585</v>
      </c>
      <c r="B55" s="360" t="s">
        <v>6100</v>
      </c>
      <c r="C55" s="139"/>
      <c r="D55" s="139"/>
      <c r="E55" s="139"/>
      <c r="F55" s="139"/>
      <c r="G55" s="139"/>
      <c r="H55" s="139"/>
      <c r="I55" s="139"/>
      <c r="J55" s="139">
        <v>40503585</v>
      </c>
      <c r="K55" s="360" t="s">
        <v>4821</v>
      </c>
      <c r="L55" s="139"/>
      <c r="M55" s="139"/>
      <c r="N55" s="139"/>
      <c r="O55" s="139"/>
      <c r="P55" s="139"/>
      <c r="Q55" s="139"/>
      <c r="R55" s="139"/>
      <c r="S55" s="139"/>
      <c r="T55" s="139"/>
      <c r="U55" s="139"/>
      <c r="V55" s="207" t="s">
        <v>75</v>
      </c>
      <c r="W55" s="154"/>
      <c r="X55" s="355" t="s">
        <v>83</v>
      </c>
      <c r="Y55" s="139" t="s">
        <v>6142</v>
      </c>
      <c r="Z55" s="139" t="s">
        <v>6140</v>
      </c>
      <c r="AA55" s="209" t="s">
        <v>6141</v>
      </c>
    </row>
    <row r="56" spans="1:27" ht="36" x14ac:dyDescent="0.3">
      <c r="A56" s="274">
        <v>40503593</v>
      </c>
      <c r="B56" s="360" t="s">
        <v>6101</v>
      </c>
      <c r="C56" s="139"/>
      <c r="D56" s="139"/>
      <c r="E56" s="139"/>
      <c r="F56" s="139"/>
      <c r="G56" s="139"/>
      <c r="H56" s="139"/>
      <c r="I56" s="139"/>
      <c r="J56" s="139">
        <v>40503593</v>
      </c>
      <c r="K56" s="360" t="s">
        <v>4822</v>
      </c>
      <c r="L56" s="139"/>
      <c r="M56" s="139"/>
      <c r="N56" s="139"/>
      <c r="O56" s="139"/>
      <c r="P56" s="139"/>
      <c r="Q56" s="139"/>
      <c r="R56" s="139"/>
      <c r="S56" s="139"/>
      <c r="T56" s="139"/>
      <c r="U56" s="139"/>
      <c r="V56" s="207" t="s">
        <v>75</v>
      </c>
      <c r="W56" s="154"/>
      <c r="X56" s="355" t="s">
        <v>83</v>
      </c>
      <c r="Y56" s="139" t="s">
        <v>6142</v>
      </c>
      <c r="Z56" s="139" t="s">
        <v>6140</v>
      </c>
      <c r="AA56" s="209" t="s">
        <v>6141</v>
      </c>
    </row>
    <row r="57" spans="1:27" ht="36" x14ac:dyDescent="0.3">
      <c r="A57" s="274">
        <v>40503607</v>
      </c>
      <c r="B57" s="360" t="s">
        <v>6102</v>
      </c>
      <c r="C57" s="139"/>
      <c r="D57" s="139"/>
      <c r="E57" s="139"/>
      <c r="F57" s="139"/>
      <c r="G57" s="139"/>
      <c r="H57" s="139"/>
      <c r="I57" s="139"/>
      <c r="J57" s="139">
        <v>40503607</v>
      </c>
      <c r="K57" s="360" t="s">
        <v>4823</v>
      </c>
      <c r="L57" s="139"/>
      <c r="M57" s="139"/>
      <c r="N57" s="139"/>
      <c r="O57" s="139"/>
      <c r="P57" s="139"/>
      <c r="Q57" s="139"/>
      <c r="R57" s="139"/>
      <c r="S57" s="139"/>
      <c r="T57" s="139"/>
      <c r="U57" s="139"/>
      <c r="V57" s="207" t="s">
        <v>75</v>
      </c>
      <c r="W57" s="154"/>
      <c r="X57" s="355" t="s">
        <v>83</v>
      </c>
      <c r="Y57" s="139" t="s">
        <v>6142</v>
      </c>
      <c r="Z57" s="139" t="s">
        <v>6140</v>
      </c>
      <c r="AA57" s="209" t="s">
        <v>6141</v>
      </c>
    </row>
    <row r="58" spans="1:27" ht="36" x14ac:dyDescent="0.3">
      <c r="A58" s="274">
        <v>40503615</v>
      </c>
      <c r="B58" s="360" t="s">
        <v>6103</v>
      </c>
      <c r="C58" s="139"/>
      <c r="D58" s="139"/>
      <c r="E58" s="139"/>
      <c r="F58" s="139"/>
      <c r="G58" s="139"/>
      <c r="H58" s="139"/>
      <c r="I58" s="139"/>
      <c r="J58" s="139">
        <v>40503615</v>
      </c>
      <c r="K58" s="360" t="s">
        <v>4824</v>
      </c>
      <c r="L58" s="139"/>
      <c r="M58" s="139"/>
      <c r="N58" s="139"/>
      <c r="O58" s="139"/>
      <c r="P58" s="139"/>
      <c r="Q58" s="139"/>
      <c r="R58" s="139"/>
      <c r="S58" s="139"/>
      <c r="T58" s="139"/>
      <c r="U58" s="139"/>
      <c r="V58" s="207" t="s">
        <v>75</v>
      </c>
      <c r="W58" s="154"/>
      <c r="X58" s="355" t="s">
        <v>83</v>
      </c>
      <c r="Y58" s="139" t="s">
        <v>6142</v>
      </c>
      <c r="Z58" s="139" t="s">
        <v>6140</v>
      </c>
      <c r="AA58" s="209" t="s">
        <v>6141</v>
      </c>
    </row>
    <row r="59" spans="1:27" ht="36" x14ac:dyDescent="0.3">
      <c r="A59" s="274">
        <v>40503623</v>
      </c>
      <c r="B59" s="360" t="s">
        <v>6104</v>
      </c>
      <c r="C59" s="139"/>
      <c r="D59" s="139"/>
      <c r="E59" s="139"/>
      <c r="F59" s="139"/>
      <c r="G59" s="139"/>
      <c r="H59" s="139"/>
      <c r="I59" s="139"/>
      <c r="J59" s="139">
        <v>40503623</v>
      </c>
      <c r="K59" s="360" t="s">
        <v>4825</v>
      </c>
      <c r="L59" s="139"/>
      <c r="M59" s="139"/>
      <c r="N59" s="139"/>
      <c r="O59" s="139"/>
      <c r="P59" s="139"/>
      <c r="Q59" s="139"/>
      <c r="R59" s="139"/>
      <c r="S59" s="139"/>
      <c r="T59" s="139"/>
      <c r="U59" s="139"/>
      <c r="V59" s="207" t="s">
        <v>75</v>
      </c>
      <c r="W59" s="154"/>
      <c r="X59" s="355" t="s">
        <v>83</v>
      </c>
      <c r="Y59" s="139" t="s">
        <v>6142</v>
      </c>
      <c r="Z59" s="139" t="s">
        <v>6140</v>
      </c>
      <c r="AA59" s="209" t="s">
        <v>6141</v>
      </c>
    </row>
    <row r="60" spans="1:27" ht="36" x14ac:dyDescent="0.3">
      <c r="A60" s="274">
        <v>40503631</v>
      </c>
      <c r="B60" s="360" t="s">
        <v>6105</v>
      </c>
      <c r="C60" s="139"/>
      <c r="D60" s="139"/>
      <c r="E60" s="139"/>
      <c r="F60" s="139"/>
      <c r="G60" s="139"/>
      <c r="H60" s="139"/>
      <c r="I60" s="139"/>
      <c r="J60" s="139">
        <v>40503631</v>
      </c>
      <c r="K60" s="360" t="s">
        <v>4826</v>
      </c>
      <c r="L60" s="139"/>
      <c r="M60" s="139"/>
      <c r="N60" s="139"/>
      <c r="O60" s="139"/>
      <c r="P60" s="139"/>
      <c r="Q60" s="139"/>
      <c r="R60" s="139"/>
      <c r="S60" s="139"/>
      <c r="T60" s="139"/>
      <c r="U60" s="139"/>
      <c r="V60" s="207" t="s">
        <v>75</v>
      </c>
      <c r="W60" s="154"/>
      <c r="X60" s="355" t="s">
        <v>83</v>
      </c>
      <c r="Y60" s="139" t="s">
        <v>6142</v>
      </c>
      <c r="Z60" s="139" t="s">
        <v>6140</v>
      </c>
      <c r="AA60" s="209" t="s">
        <v>6141</v>
      </c>
    </row>
    <row r="61" spans="1:27" ht="36" x14ac:dyDescent="0.3">
      <c r="A61" s="274">
        <v>40503640</v>
      </c>
      <c r="B61" s="360" t="s">
        <v>6106</v>
      </c>
      <c r="C61" s="139"/>
      <c r="D61" s="139"/>
      <c r="E61" s="139"/>
      <c r="F61" s="139"/>
      <c r="G61" s="139"/>
      <c r="H61" s="139"/>
      <c r="I61" s="139"/>
      <c r="J61" s="139">
        <v>40503640</v>
      </c>
      <c r="K61" s="360" t="s">
        <v>4827</v>
      </c>
      <c r="L61" s="139"/>
      <c r="M61" s="139"/>
      <c r="N61" s="139"/>
      <c r="O61" s="139"/>
      <c r="P61" s="139"/>
      <c r="Q61" s="139"/>
      <c r="R61" s="139"/>
      <c r="S61" s="139"/>
      <c r="T61" s="139"/>
      <c r="U61" s="139"/>
      <c r="V61" s="207" t="s">
        <v>75</v>
      </c>
      <c r="W61" s="154"/>
      <c r="X61" s="355" t="s">
        <v>83</v>
      </c>
      <c r="Y61" s="139" t="s">
        <v>6142</v>
      </c>
      <c r="Z61" s="139" t="s">
        <v>6140</v>
      </c>
      <c r="AA61" s="209" t="s">
        <v>6141</v>
      </c>
    </row>
    <row r="62" spans="1:27" ht="36" x14ac:dyDescent="0.3">
      <c r="A62" s="274">
        <v>40503658</v>
      </c>
      <c r="B62" s="360" t="s">
        <v>6107</v>
      </c>
      <c r="C62" s="139"/>
      <c r="D62" s="139"/>
      <c r="E62" s="139"/>
      <c r="F62" s="139"/>
      <c r="G62" s="139"/>
      <c r="H62" s="139"/>
      <c r="I62" s="139"/>
      <c r="J62" s="139">
        <v>40503658</v>
      </c>
      <c r="K62" s="360" t="s">
        <v>4828</v>
      </c>
      <c r="L62" s="139"/>
      <c r="M62" s="139"/>
      <c r="N62" s="139"/>
      <c r="O62" s="139"/>
      <c r="P62" s="139"/>
      <c r="Q62" s="139"/>
      <c r="R62" s="139"/>
      <c r="S62" s="139"/>
      <c r="T62" s="139"/>
      <c r="U62" s="139"/>
      <c r="V62" s="207" t="s">
        <v>75</v>
      </c>
      <c r="W62" s="154"/>
      <c r="X62" s="355" t="s">
        <v>83</v>
      </c>
      <c r="Y62" s="139" t="s">
        <v>6142</v>
      </c>
      <c r="Z62" s="139" t="s">
        <v>6140</v>
      </c>
      <c r="AA62" s="209" t="s">
        <v>6141</v>
      </c>
    </row>
    <row r="63" spans="1:27" ht="36" x14ac:dyDescent="0.3">
      <c r="A63" s="274">
        <v>40503674</v>
      </c>
      <c r="B63" s="360" t="s">
        <v>6108</v>
      </c>
      <c r="C63" s="139"/>
      <c r="D63" s="139"/>
      <c r="E63" s="139"/>
      <c r="F63" s="139"/>
      <c r="G63" s="139"/>
      <c r="H63" s="139"/>
      <c r="I63" s="139"/>
      <c r="J63" s="139">
        <v>40503674</v>
      </c>
      <c r="K63" s="360" t="s">
        <v>4829</v>
      </c>
      <c r="L63" s="139"/>
      <c r="M63" s="139"/>
      <c r="N63" s="139"/>
      <c r="O63" s="139"/>
      <c r="P63" s="139"/>
      <c r="Q63" s="139"/>
      <c r="R63" s="139"/>
      <c r="S63" s="139"/>
      <c r="T63" s="139"/>
      <c r="U63" s="139"/>
      <c r="V63" s="207" t="s">
        <v>75</v>
      </c>
      <c r="W63" s="154"/>
      <c r="X63" s="355" t="s">
        <v>83</v>
      </c>
      <c r="Y63" s="139" t="s">
        <v>6142</v>
      </c>
      <c r="Z63" s="139" t="s">
        <v>6140</v>
      </c>
      <c r="AA63" s="209" t="s">
        <v>6141</v>
      </c>
    </row>
    <row r="64" spans="1:27" ht="36" x14ac:dyDescent="0.3">
      <c r="A64" s="274">
        <v>40503682</v>
      </c>
      <c r="B64" s="360" t="s">
        <v>6109</v>
      </c>
      <c r="C64" s="139"/>
      <c r="D64" s="139"/>
      <c r="E64" s="139"/>
      <c r="F64" s="139"/>
      <c r="G64" s="139"/>
      <c r="H64" s="139"/>
      <c r="I64" s="139"/>
      <c r="J64" s="139">
        <v>40503682</v>
      </c>
      <c r="K64" s="360" t="s">
        <v>4830</v>
      </c>
      <c r="L64" s="139"/>
      <c r="M64" s="139"/>
      <c r="N64" s="139"/>
      <c r="O64" s="139"/>
      <c r="P64" s="139"/>
      <c r="Q64" s="139"/>
      <c r="R64" s="139"/>
      <c r="S64" s="139"/>
      <c r="T64" s="139"/>
      <c r="U64" s="139"/>
      <c r="V64" s="207" t="s">
        <v>75</v>
      </c>
      <c r="W64" s="154"/>
      <c r="X64" s="355" t="s">
        <v>83</v>
      </c>
      <c r="Y64" s="139" t="s">
        <v>6142</v>
      </c>
      <c r="Z64" s="139" t="s">
        <v>6140</v>
      </c>
      <c r="AA64" s="209" t="s">
        <v>6141</v>
      </c>
    </row>
    <row r="65" spans="1:27" ht="36" x14ac:dyDescent="0.3">
      <c r="A65" s="274">
        <v>40503690</v>
      </c>
      <c r="B65" s="360" t="s">
        <v>6110</v>
      </c>
      <c r="C65" s="139"/>
      <c r="D65" s="139"/>
      <c r="E65" s="139"/>
      <c r="F65" s="139"/>
      <c r="G65" s="139"/>
      <c r="H65" s="139"/>
      <c r="I65" s="139"/>
      <c r="J65" s="139">
        <v>40503690</v>
      </c>
      <c r="K65" s="360" t="s">
        <v>4831</v>
      </c>
      <c r="L65" s="139"/>
      <c r="M65" s="139"/>
      <c r="N65" s="139"/>
      <c r="O65" s="139"/>
      <c r="P65" s="139"/>
      <c r="Q65" s="139"/>
      <c r="R65" s="139"/>
      <c r="S65" s="139"/>
      <c r="T65" s="139"/>
      <c r="U65" s="139"/>
      <c r="V65" s="207" t="s">
        <v>75</v>
      </c>
      <c r="W65" s="154"/>
      <c r="X65" s="355" t="s">
        <v>83</v>
      </c>
      <c r="Y65" s="139" t="s">
        <v>6142</v>
      </c>
      <c r="Z65" s="139" t="s">
        <v>6140</v>
      </c>
      <c r="AA65" s="209" t="s">
        <v>6141</v>
      </c>
    </row>
    <row r="66" spans="1:27" ht="36" x14ac:dyDescent="0.3">
      <c r="A66" s="274">
        <v>40503712</v>
      </c>
      <c r="B66" s="360" t="s">
        <v>6111</v>
      </c>
      <c r="C66" s="139"/>
      <c r="D66" s="139"/>
      <c r="E66" s="139"/>
      <c r="F66" s="139"/>
      <c r="G66" s="139"/>
      <c r="H66" s="139"/>
      <c r="I66" s="139"/>
      <c r="J66" s="139">
        <v>40503712</v>
      </c>
      <c r="K66" s="360" t="s">
        <v>4832</v>
      </c>
      <c r="L66" s="139"/>
      <c r="M66" s="139"/>
      <c r="N66" s="139"/>
      <c r="O66" s="139"/>
      <c r="P66" s="139"/>
      <c r="Q66" s="139"/>
      <c r="R66" s="139"/>
      <c r="S66" s="139"/>
      <c r="T66" s="139"/>
      <c r="U66" s="139"/>
      <c r="V66" s="207" t="s">
        <v>75</v>
      </c>
      <c r="W66" s="154"/>
      <c r="X66" s="355" t="s">
        <v>83</v>
      </c>
      <c r="Y66" s="139" t="s">
        <v>6142</v>
      </c>
      <c r="Z66" s="139" t="s">
        <v>6140</v>
      </c>
      <c r="AA66" s="209" t="s">
        <v>6141</v>
      </c>
    </row>
    <row r="67" spans="1:27" ht="36" x14ac:dyDescent="0.3">
      <c r="A67" s="274">
        <v>40503739</v>
      </c>
      <c r="B67" s="360" t="s">
        <v>6112</v>
      </c>
      <c r="C67" s="139"/>
      <c r="D67" s="139"/>
      <c r="E67" s="139"/>
      <c r="F67" s="139"/>
      <c r="G67" s="139"/>
      <c r="H67" s="139"/>
      <c r="I67" s="139"/>
      <c r="J67" s="139">
        <v>40503739</v>
      </c>
      <c r="K67" s="360" t="s">
        <v>4833</v>
      </c>
      <c r="L67" s="139"/>
      <c r="M67" s="139"/>
      <c r="N67" s="139"/>
      <c r="O67" s="139"/>
      <c r="P67" s="139"/>
      <c r="Q67" s="139"/>
      <c r="R67" s="139"/>
      <c r="S67" s="139"/>
      <c r="T67" s="139"/>
      <c r="U67" s="139"/>
      <c r="V67" s="207" t="s">
        <v>75</v>
      </c>
      <c r="W67" s="154"/>
      <c r="X67" s="355" t="s">
        <v>83</v>
      </c>
      <c r="Y67" s="139" t="s">
        <v>6142</v>
      </c>
      <c r="Z67" s="139" t="s">
        <v>6140</v>
      </c>
      <c r="AA67" s="209" t="s">
        <v>6141</v>
      </c>
    </row>
    <row r="68" spans="1:27" ht="36" x14ac:dyDescent="0.3">
      <c r="A68" s="274">
        <v>40503747</v>
      </c>
      <c r="B68" s="360" t="s">
        <v>6113</v>
      </c>
      <c r="C68" s="139"/>
      <c r="D68" s="139"/>
      <c r="E68" s="139"/>
      <c r="F68" s="139"/>
      <c r="G68" s="139"/>
      <c r="H68" s="139"/>
      <c r="I68" s="139"/>
      <c r="J68" s="139">
        <v>40503747</v>
      </c>
      <c r="K68" s="360" t="s">
        <v>4834</v>
      </c>
      <c r="L68" s="139"/>
      <c r="M68" s="139"/>
      <c r="N68" s="139"/>
      <c r="O68" s="139"/>
      <c r="P68" s="139"/>
      <c r="Q68" s="139"/>
      <c r="R68" s="139"/>
      <c r="S68" s="139"/>
      <c r="T68" s="139"/>
      <c r="U68" s="139"/>
      <c r="V68" s="207" t="s">
        <v>75</v>
      </c>
      <c r="W68" s="154"/>
      <c r="X68" s="355" t="s">
        <v>83</v>
      </c>
      <c r="Y68" s="139" t="s">
        <v>6142</v>
      </c>
      <c r="Z68" s="139" t="s">
        <v>6140</v>
      </c>
      <c r="AA68" s="209" t="s">
        <v>6141</v>
      </c>
    </row>
    <row r="69" spans="1:27" ht="36" x14ac:dyDescent="0.3">
      <c r="A69" s="274">
        <v>40503763</v>
      </c>
      <c r="B69" s="360" t="s">
        <v>6114</v>
      </c>
      <c r="C69" s="139"/>
      <c r="D69" s="139"/>
      <c r="E69" s="139"/>
      <c r="F69" s="139"/>
      <c r="G69" s="139"/>
      <c r="H69" s="139"/>
      <c r="I69" s="139"/>
      <c r="J69" s="139">
        <v>40503763</v>
      </c>
      <c r="K69" s="360" t="s">
        <v>4835</v>
      </c>
      <c r="L69" s="139"/>
      <c r="M69" s="139"/>
      <c r="N69" s="139"/>
      <c r="O69" s="139"/>
      <c r="P69" s="139"/>
      <c r="Q69" s="139"/>
      <c r="R69" s="139"/>
      <c r="S69" s="139"/>
      <c r="T69" s="139"/>
      <c r="U69" s="139"/>
      <c r="V69" s="207" t="s">
        <v>75</v>
      </c>
      <c r="W69" s="154"/>
      <c r="X69" s="355" t="s">
        <v>83</v>
      </c>
      <c r="Y69" s="139" t="s">
        <v>6142</v>
      </c>
      <c r="Z69" s="139" t="s">
        <v>6140</v>
      </c>
      <c r="AA69" s="209" t="s">
        <v>6141</v>
      </c>
    </row>
    <row r="70" spans="1:27" ht="36" x14ac:dyDescent="0.3">
      <c r="A70" s="274">
        <v>40503771</v>
      </c>
      <c r="B70" s="360" t="s">
        <v>6115</v>
      </c>
      <c r="C70" s="139"/>
      <c r="D70" s="139"/>
      <c r="E70" s="139"/>
      <c r="F70" s="139"/>
      <c r="G70" s="139"/>
      <c r="H70" s="139"/>
      <c r="I70" s="139"/>
      <c r="J70" s="139">
        <v>40503771</v>
      </c>
      <c r="K70" s="360" t="s">
        <v>4836</v>
      </c>
      <c r="L70" s="139"/>
      <c r="M70" s="139"/>
      <c r="N70" s="139"/>
      <c r="O70" s="139"/>
      <c r="P70" s="139"/>
      <c r="Q70" s="139"/>
      <c r="R70" s="139"/>
      <c r="S70" s="139"/>
      <c r="T70" s="139"/>
      <c r="U70" s="139"/>
      <c r="V70" s="207" t="s">
        <v>75</v>
      </c>
      <c r="W70" s="154"/>
      <c r="X70" s="355" t="s">
        <v>83</v>
      </c>
      <c r="Y70" s="139" t="s">
        <v>6142</v>
      </c>
      <c r="Z70" s="139" t="s">
        <v>6140</v>
      </c>
      <c r="AA70" s="209" t="s">
        <v>6141</v>
      </c>
    </row>
    <row r="71" spans="1:27" ht="36" x14ac:dyDescent="0.3">
      <c r="A71" s="274">
        <v>40503780</v>
      </c>
      <c r="B71" s="360" t="s">
        <v>6116</v>
      </c>
      <c r="C71" s="139"/>
      <c r="D71" s="139"/>
      <c r="E71" s="139"/>
      <c r="F71" s="139"/>
      <c r="G71" s="139"/>
      <c r="H71" s="139"/>
      <c r="I71" s="139"/>
      <c r="J71" s="139">
        <v>40503780</v>
      </c>
      <c r="K71" s="360" t="s">
        <v>4837</v>
      </c>
      <c r="L71" s="139"/>
      <c r="M71" s="139"/>
      <c r="N71" s="139"/>
      <c r="O71" s="139"/>
      <c r="P71" s="139"/>
      <c r="Q71" s="139"/>
      <c r="R71" s="139"/>
      <c r="S71" s="139"/>
      <c r="T71" s="139"/>
      <c r="U71" s="139"/>
      <c r="V71" s="207" t="s">
        <v>75</v>
      </c>
      <c r="W71" s="154"/>
      <c r="X71" s="355" t="s">
        <v>83</v>
      </c>
      <c r="Y71" s="139" t="s">
        <v>6142</v>
      </c>
      <c r="Z71" s="139" t="s">
        <v>6140</v>
      </c>
      <c r="AA71" s="209" t="s">
        <v>6141</v>
      </c>
    </row>
    <row r="72" spans="1:27" ht="36" x14ac:dyDescent="0.3">
      <c r="A72" s="274">
        <v>40503798</v>
      </c>
      <c r="B72" s="360" t="s">
        <v>6117</v>
      </c>
      <c r="C72" s="139"/>
      <c r="D72" s="139"/>
      <c r="E72" s="139"/>
      <c r="F72" s="139"/>
      <c r="G72" s="139"/>
      <c r="H72" s="139"/>
      <c r="I72" s="139"/>
      <c r="J72" s="139">
        <v>40503798</v>
      </c>
      <c r="K72" s="360" t="s">
        <v>4838</v>
      </c>
      <c r="L72" s="139"/>
      <c r="M72" s="139"/>
      <c r="N72" s="139"/>
      <c r="O72" s="139"/>
      <c r="P72" s="139"/>
      <c r="Q72" s="139"/>
      <c r="R72" s="139"/>
      <c r="S72" s="139"/>
      <c r="T72" s="139"/>
      <c r="U72" s="139"/>
      <c r="V72" s="207" t="s">
        <v>75</v>
      </c>
      <c r="W72" s="154"/>
      <c r="X72" s="355" t="s">
        <v>83</v>
      </c>
      <c r="Y72" s="139" t="s">
        <v>6142</v>
      </c>
      <c r="Z72" s="139" t="s">
        <v>6140</v>
      </c>
      <c r="AA72" s="209" t="s">
        <v>6141</v>
      </c>
    </row>
    <row r="73" spans="1:27" ht="48" x14ac:dyDescent="0.3">
      <c r="A73" s="274">
        <v>40503801</v>
      </c>
      <c r="B73" s="360" t="s">
        <v>6118</v>
      </c>
      <c r="C73" s="139"/>
      <c r="D73" s="139"/>
      <c r="E73" s="139"/>
      <c r="F73" s="139"/>
      <c r="G73" s="139"/>
      <c r="H73" s="139"/>
      <c r="I73" s="139"/>
      <c r="J73" s="139">
        <v>40503801</v>
      </c>
      <c r="K73" s="360" t="s">
        <v>4839</v>
      </c>
      <c r="L73" s="139"/>
      <c r="M73" s="139"/>
      <c r="N73" s="139"/>
      <c r="O73" s="139"/>
      <c r="P73" s="139"/>
      <c r="Q73" s="139"/>
      <c r="R73" s="139"/>
      <c r="S73" s="139"/>
      <c r="T73" s="139"/>
      <c r="U73" s="139"/>
      <c r="V73" s="207" t="s">
        <v>75</v>
      </c>
      <c r="W73" s="154"/>
      <c r="X73" s="355" t="s">
        <v>83</v>
      </c>
      <c r="Y73" s="139" t="s">
        <v>6142</v>
      </c>
      <c r="Z73" s="139" t="s">
        <v>6140</v>
      </c>
      <c r="AA73" s="209" t="s">
        <v>6141</v>
      </c>
    </row>
    <row r="74" spans="1:27" ht="48" x14ac:dyDescent="0.3">
      <c r="A74" s="274">
        <v>40503810</v>
      </c>
      <c r="B74" s="360" t="s">
        <v>6119</v>
      </c>
      <c r="C74" s="139"/>
      <c r="D74" s="139"/>
      <c r="E74" s="139"/>
      <c r="F74" s="139"/>
      <c r="G74" s="139"/>
      <c r="H74" s="139"/>
      <c r="I74" s="139"/>
      <c r="J74" s="139">
        <v>40503810</v>
      </c>
      <c r="K74" s="360" t="s">
        <v>4840</v>
      </c>
      <c r="L74" s="139"/>
      <c r="M74" s="139"/>
      <c r="N74" s="139"/>
      <c r="O74" s="139"/>
      <c r="P74" s="139"/>
      <c r="Q74" s="139"/>
      <c r="R74" s="139"/>
      <c r="S74" s="139"/>
      <c r="T74" s="139"/>
      <c r="U74" s="139"/>
      <c r="V74" s="207" t="s">
        <v>75</v>
      </c>
      <c r="W74" s="154"/>
      <c r="X74" s="355" t="s">
        <v>83</v>
      </c>
      <c r="Y74" s="139" t="s">
        <v>6135</v>
      </c>
      <c r="Z74" s="139" t="s">
        <v>6136</v>
      </c>
      <c r="AA74" s="208" t="s">
        <v>6137</v>
      </c>
    </row>
    <row r="75" spans="1:27" s="116" customFormat="1" ht="24" x14ac:dyDescent="0.3">
      <c r="A75" s="280">
        <v>40503828</v>
      </c>
      <c r="B75" s="322" t="s">
        <v>6154</v>
      </c>
      <c r="C75" s="283"/>
      <c r="D75" s="283"/>
      <c r="E75" s="283"/>
      <c r="F75" s="283"/>
      <c r="G75" s="283"/>
      <c r="H75" s="283"/>
      <c r="I75" s="283"/>
      <c r="J75" s="283">
        <v>40503828</v>
      </c>
      <c r="K75" s="322" t="s">
        <v>6155</v>
      </c>
      <c r="L75" s="283"/>
      <c r="M75" s="283"/>
      <c r="N75" s="283"/>
      <c r="O75" s="283"/>
      <c r="P75" s="283"/>
      <c r="Q75" s="283"/>
      <c r="R75" s="283"/>
      <c r="S75" s="283"/>
      <c r="T75" s="283"/>
      <c r="U75" s="283"/>
      <c r="V75" s="281" t="s">
        <v>75</v>
      </c>
      <c r="W75" s="282"/>
      <c r="X75" s="317" t="s">
        <v>3033</v>
      </c>
      <c r="Y75" s="283" t="s">
        <v>6135</v>
      </c>
      <c r="Z75" s="283" t="s">
        <v>6136</v>
      </c>
      <c r="AA75" s="284" t="s">
        <v>6137</v>
      </c>
    </row>
    <row r="76" spans="1:27" ht="36" x14ac:dyDescent="0.3">
      <c r="A76" s="274">
        <v>40503836</v>
      </c>
      <c r="B76" s="360" t="s">
        <v>6120</v>
      </c>
      <c r="C76" s="139"/>
      <c r="D76" s="139"/>
      <c r="E76" s="139"/>
      <c r="F76" s="139"/>
      <c r="G76" s="139"/>
      <c r="H76" s="139"/>
      <c r="I76" s="139"/>
      <c r="J76" s="139">
        <v>40503836</v>
      </c>
      <c r="K76" s="360" t="s">
        <v>4841</v>
      </c>
      <c r="L76" s="139"/>
      <c r="M76" s="139"/>
      <c r="N76" s="139"/>
      <c r="O76" s="139"/>
      <c r="P76" s="139"/>
      <c r="Q76" s="139"/>
      <c r="R76" s="139"/>
      <c r="S76" s="139"/>
      <c r="T76" s="139"/>
      <c r="U76" s="139"/>
      <c r="V76" s="207" t="s">
        <v>75</v>
      </c>
      <c r="W76" s="139"/>
      <c r="X76" s="355" t="s">
        <v>83</v>
      </c>
      <c r="Y76" s="139" t="s">
        <v>6142</v>
      </c>
      <c r="Z76" s="139" t="s">
        <v>6140</v>
      </c>
      <c r="AA76" s="209" t="s">
        <v>6141</v>
      </c>
    </row>
    <row r="77" spans="1:27" ht="36" x14ac:dyDescent="0.3">
      <c r="A77" s="274">
        <v>40503844</v>
      </c>
      <c r="B77" s="360" t="s">
        <v>6121</v>
      </c>
      <c r="C77" s="139"/>
      <c r="D77" s="139"/>
      <c r="E77" s="139"/>
      <c r="F77" s="139"/>
      <c r="G77" s="139"/>
      <c r="H77" s="139"/>
      <c r="I77" s="139"/>
      <c r="J77" s="139">
        <v>40503844</v>
      </c>
      <c r="K77" s="360" t="s">
        <v>4842</v>
      </c>
      <c r="L77" s="139"/>
      <c r="M77" s="139"/>
      <c r="N77" s="139"/>
      <c r="O77" s="139"/>
      <c r="P77" s="139"/>
      <c r="Q77" s="139"/>
      <c r="R77" s="139"/>
      <c r="S77" s="139"/>
      <c r="T77" s="139"/>
      <c r="U77" s="139"/>
      <c r="V77" s="207" t="s">
        <v>75</v>
      </c>
      <c r="W77" s="139"/>
      <c r="X77" s="355" t="s">
        <v>83</v>
      </c>
      <c r="Y77" s="139" t="s">
        <v>6142</v>
      </c>
      <c r="Z77" s="139" t="s">
        <v>6140</v>
      </c>
      <c r="AA77" s="209" t="s">
        <v>6141</v>
      </c>
    </row>
    <row r="78" spans="1:27" ht="36" x14ac:dyDescent="0.3">
      <c r="A78" s="274">
        <v>40701158</v>
      </c>
      <c r="B78" s="360" t="s">
        <v>6122</v>
      </c>
      <c r="C78" s="139"/>
      <c r="D78" s="139"/>
      <c r="E78" s="139"/>
      <c r="F78" s="139"/>
      <c r="G78" s="139"/>
      <c r="H78" s="139"/>
      <c r="I78" s="139"/>
      <c r="J78" s="139">
        <v>40701158</v>
      </c>
      <c r="K78" s="360" t="s">
        <v>4843</v>
      </c>
      <c r="L78" s="139"/>
      <c r="M78" s="139"/>
      <c r="N78" s="139"/>
      <c r="O78" s="139"/>
      <c r="P78" s="139"/>
      <c r="Q78" s="139"/>
      <c r="R78" s="139"/>
      <c r="S78" s="139"/>
      <c r="T78" s="139"/>
      <c r="U78" s="139"/>
      <c r="V78" s="207" t="s">
        <v>75</v>
      </c>
      <c r="W78" s="139"/>
      <c r="X78" s="355" t="s">
        <v>83</v>
      </c>
      <c r="Y78" s="139" t="s">
        <v>6142</v>
      </c>
      <c r="Z78" s="139" t="s">
        <v>6140</v>
      </c>
      <c r="AA78" s="209" t="s">
        <v>6141</v>
      </c>
    </row>
    <row r="79" spans="1:27" x14ac:dyDescent="0.3">
      <c r="A79" s="274">
        <v>40702146</v>
      </c>
      <c r="B79" s="360" t="s">
        <v>3036</v>
      </c>
      <c r="C79" s="139"/>
      <c r="D79" s="139"/>
      <c r="E79" s="139"/>
      <c r="F79" s="139"/>
      <c r="G79" s="139"/>
      <c r="H79" s="139"/>
      <c r="I79" s="139"/>
      <c r="J79" s="139">
        <v>40702146</v>
      </c>
      <c r="K79" s="360" t="s">
        <v>3036</v>
      </c>
      <c r="L79" s="139"/>
      <c r="M79" s="139"/>
      <c r="N79" s="139"/>
      <c r="O79" s="139"/>
      <c r="P79" s="139"/>
      <c r="Q79" s="139"/>
      <c r="R79" s="139"/>
      <c r="S79" s="139"/>
      <c r="T79" s="139"/>
      <c r="U79" s="139"/>
      <c r="V79" s="207" t="s">
        <v>75</v>
      </c>
      <c r="W79" s="139"/>
      <c r="X79" s="355" t="s">
        <v>200</v>
      </c>
      <c r="Y79" s="139" t="s">
        <v>6142</v>
      </c>
      <c r="Z79" s="139" t="s">
        <v>6140</v>
      </c>
      <c r="AA79" s="209" t="s">
        <v>6141</v>
      </c>
    </row>
    <row r="80" spans="1:27" ht="24" x14ac:dyDescent="0.3">
      <c r="A80" s="274">
        <v>40703096</v>
      </c>
      <c r="B80" s="360" t="s">
        <v>3037</v>
      </c>
      <c r="C80" s="139"/>
      <c r="D80" s="139"/>
      <c r="E80" s="139"/>
      <c r="F80" s="139"/>
      <c r="G80" s="139"/>
      <c r="H80" s="139"/>
      <c r="I80" s="139"/>
      <c r="J80" s="139">
        <v>40703096</v>
      </c>
      <c r="K80" s="360" t="s">
        <v>3037</v>
      </c>
      <c r="L80" s="139"/>
      <c r="M80" s="139"/>
      <c r="N80" s="139"/>
      <c r="O80" s="139"/>
      <c r="P80" s="139"/>
      <c r="Q80" s="139"/>
      <c r="R80" s="139"/>
      <c r="S80" s="139"/>
      <c r="T80" s="139"/>
      <c r="U80" s="139"/>
      <c r="V80" s="207" t="s">
        <v>75</v>
      </c>
      <c r="W80" s="139"/>
      <c r="X80" s="355" t="s">
        <v>200</v>
      </c>
      <c r="Y80" s="139" t="s">
        <v>6142</v>
      </c>
      <c r="Z80" s="139" t="s">
        <v>6140</v>
      </c>
      <c r="AA80" s="209" t="s">
        <v>6141</v>
      </c>
    </row>
    <row r="81" spans="1:27" ht="24" x14ac:dyDescent="0.3">
      <c r="A81" s="274">
        <v>40703100</v>
      </c>
      <c r="B81" s="360" t="s">
        <v>3038</v>
      </c>
      <c r="C81" s="139"/>
      <c r="D81" s="139"/>
      <c r="E81" s="139"/>
      <c r="F81" s="139"/>
      <c r="G81" s="139"/>
      <c r="H81" s="139"/>
      <c r="I81" s="139"/>
      <c r="J81" s="139">
        <v>40703100</v>
      </c>
      <c r="K81" s="360" t="s">
        <v>3038</v>
      </c>
      <c r="L81" s="139"/>
      <c r="M81" s="139"/>
      <c r="N81" s="139"/>
      <c r="O81" s="139"/>
      <c r="P81" s="139"/>
      <c r="Q81" s="139"/>
      <c r="R81" s="139"/>
      <c r="S81" s="139"/>
      <c r="T81" s="139"/>
      <c r="U81" s="139"/>
      <c r="V81" s="207" t="s">
        <v>75</v>
      </c>
      <c r="W81" s="139"/>
      <c r="X81" s="355" t="s">
        <v>200</v>
      </c>
      <c r="Y81" s="139" t="s">
        <v>6142</v>
      </c>
      <c r="Z81" s="139" t="s">
        <v>6140</v>
      </c>
      <c r="AA81" s="209" t="s">
        <v>6141</v>
      </c>
    </row>
    <row r="82" spans="1:27" x14ac:dyDescent="0.3">
      <c r="A82" s="274">
        <v>40710106</v>
      </c>
      <c r="B82" s="360" t="s">
        <v>3039</v>
      </c>
      <c r="C82" s="139"/>
      <c r="D82" s="139"/>
      <c r="E82" s="139"/>
      <c r="F82" s="139"/>
      <c r="G82" s="139"/>
      <c r="H82" s="139"/>
      <c r="I82" s="139"/>
      <c r="J82" s="139">
        <v>40710106</v>
      </c>
      <c r="K82" s="360" t="s">
        <v>3039</v>
      </c>
      <c r="L82" s="139"/>
      <c r="M82" s="139"/>
      <c r="N82" s="139"/>
      <c r="O82" s="139"/>
      <c r="P82" s="139"/>
      <c r="Q82" s="139"/>
      <c r="R82" s="139"/>
      <c r="S82" s="139"/>
      <c r="T82" s="139"/>
      <c r="U82" s="139"/>
      <c r="V82" s="207" t="s">
        <v>75</v>
      </c>
      <c r="W82" s="139"/>
      <c r="X82" s="355" t="s">
        <v>200</v>
      </c>
      <c r="Y82" s="139" t="s">
        <v>6142</v>
      </c>
      <c r="Z82" s="139" t="s">
        <v>6140</v>
      </c>
      <c r="AA82" s="209" t="s">
        <v>6141</v>
      </c>
    </row>
    <row r="83" spans="1:27" ht="36" x14ac:dyDescent="0.3">
      <c r="A83" s="274">
        <v>50000675</v>
      </c>
      <c r="B83" s="360" t="s">
        <v>6123</v>
      </c>
      <c r="C83" s="139"/>
      <c r="D83" s="139"/>
      <c r="E83" s="139"/>
      <c r="F83" s="139"/>
      <c r="G83" s="139"/>
      <c r="H83" s="139"/>
      <c r="I83" s="139"/>
      <c r="J83" s="139">
        <v>50000675</v>
      </c>
      <c r="K83" s="360" t="s">
        <v>4844</v>
      </c>
      <c r="L83" s="139"/>
      <c r="M83" s="139"/>
      <c r="N83" s="139"/>
      <c r="O83" s="139"/>
      <c r="P83" s="139"/>
      <c r="Q83" s="139"/>
      <c r="R83" s="139"/>
      <c r="S83" s="139"/>
      <c r="T83" s="139"/>
      <c r="U83" s="139"/>
      <c r="V83" s="207" t="s">
        <v>75</v>
      </c>
      <c r="W83" s="139"/>
      <c r="X83" s="355" t="s">
        <v>83</v>
      </c>
      <c r="Y83" s="131" t="s">
        <v>6135</v>
      </c>
      <c r="Z83" s="131" t="s">
        <v>6136</v>
      </c>
      <c r="AA83" s="208" t="s">
        <v>6137</v>
      </c>
    </row>
    <row r="84" spans="1:27" ht="36" x14ac:dyDescent="0.3">
      <c r="A84" s="274">
        <v>50000713</v>
      </c>
      <c r="B84" s="360" t="s">
        <v>3040</v>
      </c>
      <c r="C84" s="139"/>
      <c r="D84" s="139"/>
      <c r="E84" s="139"/>
      <c r="F84" s="139"/>
      <c r="G84" s="139"/>
      <c r="H84" s="139"/>
      <c r="I84" s="139"/>
      <c r="J84" s="139">
        <v>50000713</v>
      </c>
      <c r="K84" s="360" t="s">
        <v>3040</v>
      </c>
      <c r="L84" s="139"/>
      <c r="M84" s="139"/>
      <c r="N84" s="139"/>
      <c r="O84" s="139"/>
      <c r="P84" s="139"/>
      <c r="Q84" s="139"/>
      <c r="R84" s="139"/>
      <c r="S84" s="139"/>
      <c r="T84" s="139"/>
      <c r="U84" s="139"/>
      <c r="V84" s="207" t="s">
        <v>75</v>
      </c>
      <c r="W84" s="139"/>
      <c r="X84" s="355" t="s">
        <v>3026</v>
      </c>
      <c r="Y84" s="131" t="s">
        <v>6135</v>
      </c>
      <c r="Z84" s="131" t="s">
        <v>6136</v>
      </c>
      <c r="AA84" s="208" t="s">
        <v>6137</v>
      </c>
    </row>
    <row r="85" spans="1:27" ht="36" x14ac:dyDescent="0.3">
      <c r="A85" s="274">
        <v>50000721</v>
      </c>
      <c r="B85" s="360" t="s">
        <v>3041</v>
      </c>
      <c r="C85" s="139"/>
      <c r="D85" s="139"/>
      <c r="E85" s="139"/>
      <c r="F85" s="139"/>
      <c r="G85" s="139"/>
      <c r="H85" s="139"/>
      <c r="I85" s="139"/>
      <c r="J85" s="139">
        <v>50000721</v>
      </c>
      <c r="K85" s="360" t="s">
        <v>3041</v>
      </c>
      <c r="L85" s="139"/>
      <c r="M85" s="139"/>
      <c r="N85" s="139"/>
      <c r="O85" s="139"/>
      <c r="P85" s="139"/>
      <c r="Q85" s="139"/>
      <c r="R85" s="139"/>
      <c r="S85" s="139"/>
      <c r="T85" s="139"/>
      <c r="U85" s="139"/>
      <c r="V85" s="207" t="s">
        <v>75</v>
      </c>
      <c r="W85" s="139"/>
      <c r="X85" s="355" t="s">
        <v>3026</v>
      </c>
      <c r="Y85" s="131" t="s">
        <v>6135</v>
      </c>
      <c r="Z85" s="131" t="s">
        <v>6136</v>
      </c>
      <c r="AA85" s="208" t="s">
        <v>6137</v>
      </c>
    </row>
    <row r="86" spans="1:27" ht="36" x14ac:dyDescent="0.3">
      <c r="A86" s="274">
        <v>50000730</v>
      </c>
      <c r="B86" s="360" t="s">
        <v>3042</v>
      </c>
      <c r="C86" s="139"/>
      <c r="D86" s="139"/>
      <c r="E86" s="139"/>
      <c r="F86" s="139"/>
      <c r="G86" s="139"/>
      <c r="H86" s="139"/>
      <c r="I86" s="139"/>
      <c r="J86" s="139">
        <v>50000730</v>
      </c>
      <c r="K86" s="360" t="s">
        <v>3042</v>
      </c>
      <c r="L86" s="139"/>
      <c r="M86" s="139"/>
      <c r="N86" s="139"/>
      <c r="O86" s="139"/>
      <c r="P86" s="139"/>
      <c r="Q86" s="139"/>
      <c r="R86" s="139"/>
      <c r="S86" s="139"/>
      <c r="T86" s="139"/>
      <c r="U86" s="139"/>
      <c r="V86" s="207" t="s">
        <v>75</v>
      </c>
      <c r="W86" s="139"/>
      <c r="X86" s="355" t="s">
        <v>3026</v>
      </c>
      <c r="Y86" s="131" t="s">
        <v>6135</v>
      </c>
      <c r="Z86" s="131" t="s">
        <v>6136</v>
      </c>
      <c r="AA86" s="208" t="s">
        <v>6137</v>
      </c>
    </row>
    <row r="87" spans="1:27" ht="36" x14ac:dyDescent="0.3">
      <c r="A87" s="274">
        <v>50000748</v>
      </c>
      <c r="B87" s="360" t="s">
        <v>3043</v>
      </c>
      <c r="C87" s="139"/>
      <c r="D87" s="139"/>
      <c r="E87" s="139"/>
      <c r="F87" s="139"/>
      <c r="G87" s="139"/>
      <c r="H87" s="139"/>
      <c r="I87" s="139"/>
      <c r="J87" s="139">
        <v>50000748</v>
      </c>
      <c r="K87" s="360" t="s">
        <v>3043</v>
      </c>
      <c r="L87" s="139"/>
      <c r="M87" s="139"/>
      <c r="N87" s="139"/>
      <c r="O87" s="139"/>
      <c r="P87" s="139"/>
      <c r="Q87" s="139"/>
      <c r="R87" s="139"/>
      <c r="S87" s="139"/>
      <c r="T87" s="139"/>
      <c r="U87" s="139"/>
      <c r="V87" s="207" t="s">
        <v>75</v>
      </c>
      <c r="W87" s="139"/>
      <c r="X87" s="355" t="s">
        <v>3026</v>
      </c>
      <c r="Y87" s="131" t="s">
        <v>6135</v>
      </c>
      <c r="Z87" s="131" t="s">
        <v>6136</v>
      </c>
      <c r="AA87" s="208" t="s">
        <v>6137</v>
      </c>
    </row>
    <row r="88" spans="1:27" ht="36" x14ac:dyDescent="0.3">
      <c r="A88" s="274">
        <v>50000756</v>
      </c>
      <c r="B88" s="360" t="s">
        <v>3044</v>
      </c>
      <c r="C88" s="139"/>
      <c r="D88" s="139"/>
      <c r="E88" s="139"/>
      <c r="F88" s="139"/>
      <c r="G88" s="139"/>
      <c r="H88" s="139"/>
      <c r="I88" s="139"/>
      <c r="J88" s="139">
        <v>50000756</v>
      </c>
      <c r="K88" s="360" t="s">
        <v>3044</v>
      </c>
      <c r="L88" s="139"/>
      <c r="M88" s="139"/>
      <c r="N88" s="139"/>
      <c r="O88" s="139"/>
      <c r="P88" s="139"/>
      <c r="Q88" s="139"/>
      <c r="R88" s="139"/>
      <c r="S88" s="139"/>
      <c r="T88" s="139"/>
      <c r="U88" s="139"/>
      <c r="V88" s="207" t="s">
        <v>75</v>
      </c>
      <c r="W88" s="139"/>
      <c r="X88" s="355" t="s">
        <v>3026</v>
      </c>
      <c r="Y88" s="131" t="s">
        <v>6135</v>
      </c>
      <c r="Z88" s="131" t="s">
        <v>6136</v>
      </c>
      <c r="AA88" s="208" t="s">
        <v>6137</v>
      </c>
    </row>
    <row r="89" spans="1:27" ht="36" x14ac:dyDescent="0.3">
      <c r="A89" s="274">
        <v>50000764</v>
      </c>
      <c r="B89" s="360" t="s">
        <v>3045</v>
      </c>
      <c r="C89" s="139"/>
      <c r="D89" s="139"/>
      <c r="E89" s="139"/>
      <c r="F89" s="139"/>
      <c r="G89" s="139"/>
      <c r="H89" s="139"/>
      <c r="I89" s="139"/>
      <c r="J89" s="139">
        <v>50000764</v>
      </c>
      <c r="K89" s="360" t="s">
        <v>3045</v>
      </c>
      <c r="L89" s="139"/>
      <c r="M89" s="139"/>
      <c r="N89" s="139"/>
      <c r="O89" s="139"/>
      <c r="P89" s="139"/>
      <c r="Q89" s="139"/>
      <c r="R89" s="139"/>
      <c r="S89" s="139"/>
      <c r="T89" s="139"/>
      <c r="U89" s="139"/>
      <c r="V89" s="207" t="s">
        <v>75</v>
      </c>
      <c r="W89" s="139"/>
      <c r="X89" s="355" t="s">
        <v>3026</v>
      </c>
      <c r="Y89" s="131" t="s">
        <v>6135</v>
      </c>
      <c r="Z89" s="131" t="s">
        <v>6136</v>
      </c>
      <c r="AA89" s="208" t="s">
        <v>6137</v>
      </c>
    </row>
    <row r="90" spans="1:27" ht="24" x14ac:dyDescent="0.3">
      <c r="A90" s="274">
        <v>50000772</v>
      </c>
      <c r="B90" s="360" t="s">
        <v>3046</v>
      </c>
      <c r="C90" s="139"/>
      <c r="D90" s="139"/>
      <c r="E90" s="139"/>
      <c r="F90" s="139"/>
      <c r="G90" s="139"/>
      <c r="H90" s="139"/>
      <c r="I90" s="139"/>
      <c r="J90" s="139">
        <v>50000772</v>
      </c>
      <c r="K90" s="360" t="s">
        <v>3046</v>
      </c>
      <c r="L90" s="139"/>
      <c r="M90" s="139"/>
      <c r="N90" s="139"/>
      <c r="O90" s="139"/>
      <c r="P90" s="139"/>
      <c r="Q90" s="139"/>
      <c r="R90" s="139"/>
      <c r="S90" s="139"/>
      <c r="T90" s="139"/>
      <c r="U90" s="139"/>
      <c r="V90" s="207" t="s">
        <v>75</v>
      </c>
      <c r="W90" s="139"/>
      <c r="X90" s="355" t="s">
        <v>3026</v>
      </c>
      <c r="Y90" s="131" t="s">
        <v>6135</v>
      </c>
      <c r="Z90" s="131" t="s">
        <v>6136</v>
      </c>
      <c r="AA90" s="208" t="s">
        <v>6137</v>
      </c>
    </row>
    <row r="91" spans="1:27" ht="24" x14ac:dyDescent="0.3">
      <c r="A91" s="274">
        <v>50000780</v>
      </c>
      <c r="B91" s="360" t="s">
        <v>3047</v>
      </c>
      <c r="C91" s="139"/>
      <c r="D91" s="139"/>
      <c r="E91" s="139"/>
      <c r="F91" s="139"/>
      <c r="G91" s="139"/>
      <c r="H91" s="139"/>
      <c r="I91" s="139"/>
      <c r="J91" s="139">
        <v>50000780</v>
      </c>
      <c r="K91" s="360" t="s">
        <v>3047</v>
      </c>
      <c r="L91" s="139"/>
      <c r="M91" s="139"/>
      <c r="N91" s="139"/>
      <c r="O91" s="139"/>
      <c r="P91" s="139"/>
      <c r="Q91" s="139"/>
      <c r="R91" s="139"/>
      <c r="S91" s="139"/>
      <c r="T91" s="139"/>
      <c r="U91" s="139"/>
      <c r="V91" s="207" t="s">
        <v>75</v>
      </c>
      <c r="W91" s="139"/>
      <c r="X91" s="355" t="s">
        <v>3026</v>
      </c>
      <c r="Y91" s="131" t="s">
        <v>6135</v>
      </c>
      <c r="Z91" s="131" t="s">
        <v>6136</v>
      </c>
      <c r="AA91" s="208" t="s">
        <v>6137</v>
      </c>
    </row>
    <row r="92" spans="1:27" ht="36" x14ac:dyDescent="0.3">
      <c r="A92" s="274">
        <v>50000799</v>
      </c>
      <c r="B92" s="360" t="s">
        <v>3048</v>
      </c>
      <c r="C92" s="139"/>
      <c r="D92" s="139"/>
      <c r="E92" s="139"/>
      <c r="F92" s="139"/>
      <c r="G92" s="139"/>
      <c r="H92" s="139"/>
      <c r="I92" s="139"/>
      <c r="J92" s="139">
        <v>50000799</v>
      </c>
      <c r="K92" s="360" t="s">
        <v>3048</v>
      </c>
      <c r="L92" s="139"/>
      <c r="M92" s="139"/>
      <c r="N92" s="139"/>
      <c r="O92" s="139"/>
      <c r="P92" s="139"/>
      <c r="Q92" s="139"/>
      <c r="R92" s="139"/>
      <c r="S92" s="139"/>
      <c r="T92" s="139"/>
      <c r="U92" s="139"/>
      <c r="V92" s="207" t="s">
        <v>75</v>
      </c>
      <c r="W92" s="139"/>
      <c r="X92" s="355" t="s">
        <v>3026</v>
      </c>
      <c r="Y92" s="139" t="s">
        <v>6142</v>
      </c>
      <c r="Z92" s="139" t="s">
        <v>6140</v>
      </c>
      <c r="AA92" s="209" t="s">
        <v>6141</v>
      </c>
    </row>
    <row r="93" spans="1:27" ht="36" x14ac:dyDescent="0.3">
      <c r="A93" s="274">
        <v>50000802</v>
      </c>
      <c r="B93" s="360" t="s">
        <v>3049</v>
      </c>
      <c r="C93" s="139"/>
      <c r="D93" s="139"/>
      <c r="E93" s="139"/>
      <c r="F93" s="139"/>
      <c r="G93" s="139"/>
      <c r="H93" s="139"/>
      <c r="I93" s="139"/>
      <c r="J93" s="139">
        <v>50000802</v>
      </c>
      <c r="K93" s="360" t="s">
        <v>3049</v>
      </c>
      <c r="L93" s="139"/>
      <c r="M93" s="139"/>
      <c r="N93" s="139"/>
      <c r="O93" s="139"/>
      <c r="P93" s="139"/>
      <c r="Q93" s="139"/>
      <c r="R93" s="139"/>
      <c r="S93" s="139"/>
      <c r="T93" s="139"/>
      <c r="U93" s="139"/>
      <c r="V93" s="207" t="s">
        <v>75</v>
      </c>
      <c r="W93" s="139"/>
      <c r="X93" s="355" t="s">
        <v>3026</v>
      </c>
      <c r="Y93" s="139" t="s">
        <v>6142</v>
      </c>
      <c r="Z93" s="139" t="s">
        <v>6140</v>
      </c>
      <c r="AA93" s="209" t="s">
        <v>6141</v>
      </c>
    </row>
    <row r="94" spans="1:27" ht="36" x14ac:dyDescent="0.3">
      <c r="A94" s="274">
        <v>50000810</v>
      </c>
      <c r="B94" s="360" t="s">
        <v>3050</v>
      </c>
      <c r="C94" s="139"/>
      <c r="D94" s="139"/>
      <c r="E94" s="139"/>
      <c r="F94" s="139"/>
      <c r="G94" s="139"/>
      <c r="H94" s="139"/>
      <c r="I94" s="139"/>
      <c r="J94" s="139">
        <v>50000810</v>
      </c>
      <c r="K94" s="360" t="s">
        <v>3050</v>
      </c>
      <c r="L94" s="139"/>
      <c r="M94" s="139"/>
      <c r="N94" s="139"/>
      <c r="O94" s="139"/>
      <c r="P94" s="139"/>
      <c r="Q94" s="139"/>
      <c r="R94" s="139"/>
      <c r="S94" s="139"/>
      <c r="T94" s="139"/>
      <c r="U94" s="139"/>
      <c r="V94" s="207" t="s">
        <v>75</v>
      </c>
      <c r="W94" s="139"/>
      <c r="X94" s="355" t="s">
        <v>3026</v>
      </c>
      <c r="Y94" s="139" t="s">
        <v>6142</v>
      </c>
      <c r="Z94" s="139" t="s">
        <v>6140</v>
      </c>
      <c r="AA94" s="209" t="s">
        <v>6141</v>
      </c>
    </row>
    <row r="95" spans="1:27" ht="36" x14ac:dyDescent="0.3">
      <c r="A95" s="274">
        <v>50000829</v>
      </c>
      <c r="B95" s="360" t="s">
        <v>3051</v>
      </c>
      <c r="C95" s="139"/>
      <c r="D95" s="139"/>
      <c r="E95" s="139"/>
      <c r="F95" s="139"/>
      <c r="G95" s="139"/>
      <c r="H95" s="139"/>
      <c r="I95" s="139"/>
      <c r="J95" s="139">
        <v>50000829</v>
      </c>
      <c r="K95" s="360" t="s">
        <v>3051</v>
      </c>
      <c r="L95" s="139"/>
      <c r="M95" s="139"/>
      <c r="N95" s="139"/>
      <c r="O95" s="139"/>
      <c r="P95" s="139"/>
      <c r="Q95" s="139"/>
      <c r="R95" s="139"/>
      <c r="S95" s="139"/>
      <c r="T95" s="139"/>
      <c r="U95" s="139"/>
      <c r="V95" s="207" t="s">
        <v>75</v>
      </c>
      <c r="W95" s="139"/>
      <c r="X95" s="355" t="s">
        <v>3026</v>
      </c>
      <c r="Y95" s="139" t="s">
        <v>6142</v>
      </c>
      <c r="Z95" s="139" t="s">
        <v>6140</v>
      </c>
      <c r="AA95" s="209" t="s">
        <v>6141</v>
      </c>
    </row>
    <row r="96" spans="1:27" x14ac:dyDescent="0.3">
      <c r="A96" s="274">
        <v>50000900</v>
      </c>
      <c r="B96" s="360" t="s">
        <v>3052</v>
      </c>
      <c r="C96" s="139"/>
      <c r="D96" s="139"/>
      <c r="E96" s="139"/>
      <c r="F96" s="139"/>
      <c r="G96" s="139"/>
      <c r="H96" s="139"/>
      <c r="I96" s="139"/>
      <c r="J96" s="139">
        <v>50000900</v>
      </c>
      <c r="K96" s="360" t="s">
        <v>3052</v>
      </c>
      <c r="L96" s="139"/>
      <c r="M96" s="139"/>
      <c r="N96" s="139"/>
      <c r="O96" s="139"/>
      <c r="P96" s="139"/>
      <c r="Q96" s="139"/>
      <c r="R96" s="139"/>
      <c r="S96" s="139"/>
      <c r="T96" s="139"/>
      <c r="U96" s="139"/>
      <c r="V96" s="207" t="s">
        <v>75</v>
      </c>
      <c r="W96" s="139"/>
      <c r="X96" s="355" t="s">
        <v>3026</v>
      </c>
      <c r="Y96" s="131" t="s">
        <v>6135</v>
      </c>
      <c r="Z96" s="131" t="s">
        <v>6136</v>
      </c>
      <c r="AA96" s="208" t="s">
        <v>6137</v>
      </c>
    </row>
    <row r="97" spans="1:27" ht="36" x14ac:dyDescent="0.3">
      <c r="A97" s="274">
        <v>50000926</v>
      </c>
      <c r="B97" s="360" t="s">
        <v>3053</v>
      </c>
      <c r="C97" s="139"/>
      <c r="D97" s="139"/>
      <c r="E97" s="139"/>
      <c r="F97" s="139"/>
      <c r="G97" s="139"/>
      <c r="H97" s="139"/>
      <c r="I97" s="139"/>
      <c r="J97" s="139">
        <v>50000926</v>
      </c>
      <c r="K97" s="360" t="s">
        <v>3053</v>
      </c>
      <c r="L97" s="139"/>
      <c r="M97" s="139"/>
      <c r="N97" s="139"/>
      <c r="O97" s="139"/>
      <c r="P97" s="139"/>
      <c r="Q97" s="139"/>
      <c r="R97" s="139"/>
      <c r="S97" s="139"/>
      <c r="T97" s="139"/>
      <c r="U97" s="139"/>
      <c r="V97" s="207" t="s">
        <v>75</v>
      </c>
      <c r="W97" s="139"/>
      <c r="X97" s="355" t="s">
        <v>3026</v>
      </c>
      <c r="Y97" s="131" t="s">
        <v>6135</v>
      </c>
      <c r="Z97" s="131" t="s">
        <v>6136</v>
      </c>
      <c r="AA97" s="208" t="s">
        <v>6137</v>
      </c>
    </row>
    <row r="98" spans="1:27" ht="36" x14ac:dyDescent="0.3">
      <c r="A98" s="274">
        <v>50000934</v>
      </c>
      <c r="B98" s="360" t="s">
        <v>3054</v>
      </c>
      <c r="C98" s="139"/>
      <c r="D98" s="139"/>
      <c r="E98" s="139"/>
      <c r="F98" s="139"/>
      <c r="G98" s="139"/>
      <c r="H98" s="139"/>
      <c r="I98" s="139"/>
      <c r="J98" s="139">
        <v>50000934</v>
      </c>
      <c r="K98" s="360" t="s">
        <v>3054</v>
      </c>
      <c r="L98" s="139"/>
      <c r="M98" s="139"/>
      <c r="N98" s="139"/>
      <c r="O98" s="139"/>
      <c r="P98" s="139"/>
      <c r="Q98" s="139"/>
      <c r="R98" s="139"/>
      <c r="S98" s="139"/>
      <c r="T98" s="139"/>
      <c r="U98" s="139"/>
      <c r="V98" s="207" t="s">
        <v>75</v>
      </c>
      <c r="W98" s="139"/>
      <c r="X98" s="355" t="s">
        <v>3026</v>
      </c>
      <c r="Y98" s="131" t="s">
        <v>6135</v>
      </c>
      <c r="Z98" s="131" t="s">
        <v>6136</v>
      </c>
      <c r="AA98" s="208" t="s">
        <v>6137</v>
      </c>
    </row>
    <row r="99" spans="1:27" ht="36" x14ac:dyDescent="0.3">
      <c r="A99" s="274">
        <v>50001000</v>
      </c>
      <c r="B99" s="360" t="s">
        <v>3055</v>
      </c>
      <c r="C99" s="139"/>
      <c r="D99" s="139"/>
      <c r="E99" s="139"/>
      <c r="F99" s="139"/>
      <c r="G99" s="139"/>
      <c r="H99" s="139"/>
      <c r="I99" s="139"/>
      <c r="J99" s="139">
        <v>50001000</v>
      </c>
      <c r="K99" s="360" t="s">
        <v>3055</v>
      </c>
      <c r="L99" s="139"/>
      <c r="M99" s="139"/>
      <c r="N99" s="139"/>
      <c r="O99" s="139"/>
      <c r="P99" s="139"/>
      <c r="Q99" s="139"/>
      <c r="R99" s="139"/>
      <c r="S99" s="139"/>
      <c r="T99" s="139"/>
      <c r="U99" s="139"/>
      <c r="V99" s="207" t="s">
        <v>75</v>
      </c>
      <c r="W99" s="139"/>
      <c r="X99" s="355" t="s">
        <v>3026</v>
      </c>
      <c r="Y99" s="139" t="s">
        <v>6142</v>
      </c>
      <c r="Z99" s="139" t="s">
        <v>6140</v>
      </c>
      <c r="AA99" s="209" t="s">
        <v>6141</v>
      </c>
    </row>
    <row r="100" spans="1:27" ht="36" x14ac:dyDescent="0.3">
      <c r="A100" s="274">
        <v>50001019</v>
      </c>
      <c r="B100" s="360" t="s">
        <v>3056</v>
      </c>
      <c r="C100" s="139"/>
      <c r="D100" s="139"/>
      <c r="E100" s="139"/>
      <c r="F100" s="139"/>
      <c r="G100" s="139"/>
      <c r="H100" s="139"/>
      <c r="I100" s="139"/>
      <c r="J100" s="139">
        <v>50001019</v>
      </c>
      <c r="K100" s="360" t="s">
        <v>3056</v>
      </c>
      <c r="L100" s="139"/>
      <c r="M100" s="139"/>
      <c r="N100" s="139"/>
      <c r="O100" s="139"/>
      <c r="P100" s="139"/>
      <c r="Q100" s="139"/>
      <c r="R100" s="139"/>
      <c r="S100" s="139"/>
      <c r="T100" s="139"/>
      <c r="U100" s="139"/>
      <c r="V100" s="207" t="s">
        <v>75</v>
      </c>
      <c r="W100" s="139"/>
      <c r="X100" s="355" t="s">
        <v>3026</v>
      </c>
      <c r="Y100" s="139" t="s">
        <v>6142</v>
      </c>
      <c r="Z100" s="139" t="s">
        <v>6140</v>
      </c>
      <c r="AA100" s="209" t="s">
        <v>6141</v>
      </c>
    </row>
    <row r="101" spans="1:27" ht="36" x14ac:dyDescent="0.3">
      <c r="A101" s="274">
        <v>50001043</v>
      </c>
      <c r="B101" s="360" t="s">
        <v>3057</v>
      </c>
      <c r="C101" s="139"/>
      <c r="D101" s="139"/>
      <c r="E101" s="139"/>
      <c r="F101" s="139"/>
      <c r="G101" s="139"/>
      <c r="H101" s="139"/>
      <c r="I101" s="139"/>
      <c r="J101" s="139">
        <v>50001043</v>
      </c>
      <c r="K101" s="360" t="s">
        <v>3057</v>
      </c>
      <c r="L101" s="139"/>
      <c r="M101" s="139"/>
      <c r="N101" s="139"/>
      <c r="O101" s="139"/>
      <c r="P101" s="139"/>
      <c r="Q101" s="139"/>
      <c r="R101" s="139"/>
      <c r="S101" s="139"/>
      <c r="T101" s="139"/>
      <c r="U101" s="139"/>
      <c r="V101" s="207" t="s">
        <v>75</v>
      </c>
      <c r="W101" s="139"/>
      <c r="X101" s="355" t="s">
        <v>3026</v>
      </c>
      <c r="Y101" s="139" t="s">
        <v>6142</v>
      </c>
      <c r="Z101" s="139" t="s">
        <v>6140</v>
      </c>
      <c r="AA101" s="209" t="s">
        <v>6141</v>
      </c>
    </row>
    <row r="102" spans="1:27" ht="36" x14ac:dyDescent="0.3">
      <c r="A102" s="274">
        <v>50001051</v>
      </c>
      <c r="B102" s="360" t="s">
        <v>3058</v>
      </c>
      <c r="C102" s="139"/>
      <c r="D102" s="139"/>
      <c r="E102" s="139"/>
      <c r="F102" s="139"/>
      <c r="G102" s="139"/>
      <c r="H102" s="139"/>
      <c r="I102" s="139"/>
      <c r="J102" s="139">
        <v>50001051</v>
      </c>
      <c r="K102" s="360" t="s">
        <v>3058</v>
      </c>
      <c r="L102" s="139"/>
      <c r="M102" s="139"/>
      <c r="N102" s="139"/>
      <c r="O102" s="139"/>
      <c r="P102" s="139"/>
      <c r="Q102" s="139"/>
      <c r="R102" s="139"/>
      <c r="S102" s="139"/>
      <c r="T102" s="139"/>
      <c r="U102" s="139"/>
      <c r="V102" s="207" t="s">
        <v>75</v>
      </c>
      <c r="W102" s="139"/>
      <c r="X102" s="355" t="s">
        <v>3026</v>
      </c>
      <c r="Y102" s="139" t="s">
        <v>6142</v>
      </c>
      <c r="Z102" s="139" t="s">
        <v>6140</v>
      </c>
      <c r="AA102" s="209" t="s">
        <v>6141</v>
      </c>
    </row>
    <row r="103" spans="1:27" ht="36" x14ac:dyDescent="0.3">
      <c r="A103" s="274">
        <v>50001060</v>
      </c>
      <c r="B103" s="360" t="s">
        <v>3059</v>
      </c>
      <c r="C103" s="139"/>
      <c r="D103" s="139"/>
      <c r="E103" s="139"/>
      <c r="F103" s="139"/>
      <c r="G103" s="139"/>
      <c r="H103" s="139"/>
      <c r="I103" s="139"/>
      <c r="J103" s="139">
        <v>50001060</v>
      </c>
      <c r="K103" s="360" t="s">
        <v>3059</v>
      </c>
      <c r="L103" s="139"/>
      <c r="M103" s="139"/>
      <c r="N103" s="139"/>
      <c r="O103" s="139"/>
      <c r="P103" s="139"/>
      <c r="Q103" s="139"/>
      <c r="R103" s="139"/>
      <c r="S103" s="139"/>
      <c r="T103" s="139"/>
      <c r="U103" s="139"/>
      <c r="V103" s="207" t="s">
        <v>75</v>
      </c>
      <c r="W103" s="139"/>
      <c r="X103" s="355" t="s">
        <v>3026</v>
      </c>
      <c r="Y103" s="131" t="s">
        <v>6135</v>
      </c>
      <c r="Z103" s="131" t="s">
        <v>6136</v>
      </c>
      <c r="AA103" s="208" t="s">
        <v>6137</v>
      </c>
    </row>
    <row r="104" spans="1:27" ht="36.6" thickBot="1" x14ac:dyDescent="0.35">
      <c r="A104" s="275">
        <v>50001078</v>
      </c>
      <c r="B104" s="361" t="s">
        <v>3060</v>
      </c>
      <c r="C104" s="143"/>
      <c r="D104" s="143"/>
      <c r="E104" s="143"/>
      <c r="F104" s="143"/>
      <c r="G104" s="143"/>
      <c r="H104" s="143"/>
      <c r="I104" s="143"/>
      <c r="J104" s="143">
        <v>50001078</v>
      </c>
      <c r="K104" s="361" t="s">
        <v>3060</v>
      </c>
      <c r="L104" s="143"/>
      <c r="M104" s="143"/>
      <c r="N104" s="143"/>
      <c r="O104" s="143"/>
      <c r="P104" s="143"/>
      <c r="Q104" s="143"/>
      <c r="R104" s="143"/>
      <c r="S104" s="143"/>
      <c r="T104" s="143"/>
      <c r="U104" s="143"/>
      <c r="V104" s="210" t="s">
        <v>75</v>
      </c>
      <c r="W104" s="143"/>
      <c r="X104" s="356" t="s">
        <v>3026</v>
      </c>
      <c r="Y104" s="141" t="s">
        <v>6135</v>
      </c>
      <c r="Z104" s="141" t="s">
        <v>6136</v>
      </c>
      <c r="AA104" s="211" t="s">
        <v>6137</v>
      </c>
    </row>
    <row r="105" spans="1:27" ht="15.6" thickTop="1" thickBot="1" x14ac:dyDescent="0.35">
      <c r="W105" s="257"/>
      <c r="X105" s="369"/>
      <c r="Y105" s="258"/>
      <c r="Z105" s="259"/>
      <c r="AA105" s="107"/>
    </row>
    <row r="106" spans="1:27" ht="62.4" customHeight="1" thickTop="1" thickBot="1" x14ac:dyDescent="0.35">
      <c r="A106" s="375" t="s">
        <v>3061</v>
      </c>
      <c r="B106" s="376" t="s">
        <v>3062</v>
      </c>
      <c r="W106" s="261"/>
      <c r="X106" s="370"/>
      <c r="Y106" s="262"/>
      <c r="Z106" s="262"/>
    </row>
    <row r="107" spans="1:27" ht="15" thickTop="1" x14ac:dyDescent="0.3">
      <c r="W107" s="261"/>
      <c r="X107" s="370"/>
      <c r="Y107" s="262"/>
      <c r="Z107" s="262"/>
    </row>
    <row r="108" spans="1:27" ht="15.75" customHeight="1" thickBot="1" x14ac:dyDescent="0.35">
      <c r="A108" s="442" t="s">
        <v>3063</v>
      </c>
      <c r="B108" s="443"/>
      <c r="C108" s="133"/>
      <c r="D108" s="133"/>
      <c r="E108" s="133"/>
      <c r="F108" s="133"/>
      <c r="G108" s="133"/>
      <c r="H108" s="133"/>
      <c r="I108" s="133"/>
      <c r="J108" s="133"/>
      <c r="K108" s="366"/>
      <c r="L108" s="133"/>
      <c r="M108" s="133"/>
      <c r="N108" s="133"/>
      <c r="O108" s="133"/>
      <c r="P108" s="133"/>
      <c r="Q108" s="133"/>
      <c r="R108" s="133"/>
      <c r="S108" s="133"/>
      <c r="T108" s="133"/>
      <c r="U108" s="133"/>
      <c r="V108" s="133"/>
      <c r="W108" s="133"/>
      <c r="X108" s="365"/>
      <c r="Y108" s="133"/>
      <c r="Z108" s="133"/>
      <c r="AA108" s="133"/>
    </row>
    <row r="109" spans="1:27" ht="15" thickTop="1" x14ac:dyDescent="0.3">
      <c r="A109" s="215">
        <v>20103158</v>
      </c>
      <c r="B109" s="216" t="s">
        <v>3064</v>
      </c>
      <c r="C109" s="217">
        <v>16.6584</v>
      </c>
      <c r="D109" s="218" t="s">
        <v>9</v>
      </c>
      <c r="E109" s="219">
        <v>0.42</v>
      </c>
      <c r="F109" s="220"/>
      <c r="G109" s="220"/>
      <c r="H109" s="220"/>
      <c r="I109" s="221"/>
      <c r="J109" s="220">
        <v>20103158</v>
      </c>
      <c r="K109" s="216" t="s">
        <v>3064</v>
      </c>
      <c r="L109" s="222">
        <v>69.410000000000011</v>
      </c>
      <c r="M109" s="220">
        <v>0</v>
      </c>
      <c r="N109" s="217">
        <v>16.6584</v>
      </c>
      <c r="O109" s="220">
        <v>53.33</v>
      </c>
      <c r="P109" s="217">
        <v>12.799199999999999</v>
      </c>
      <c r="Q109" s="223">
        <v>16.079999999999998</v>
      </c>
      <c r="R109" s="217">
        <v>3.8591999999999995</v>
      </c>
      <c r="S109" s="221"/>
      <c r="T109" s="220"/>
      <c r="U109" s="224"/>
      <c r="V109" s="155" t="s">
        <v>75</v>
      </c>
      <c r="W109" s="155"/>
      <c r="X109" s="371" t="s">
        <v>3065</v>
      </c>
      <c r="Y109" s="134" t="s">
        <v>6138</v>
      </c>
      <c r="Z109" s="134" t="s">
        <v>6136</v>
      </c>
      <c r="AA109" s="212" t="s">
        <v>6137</v>
      </c>
    </row>
    <row r="110" spans="1:27" x14ac:dyDescent="0.3">
      <c r="A110" s="225">
        <v>20103166</v>
      </c>
      <c r="B110" s="230" t="s">
        <v>3066</v>
      </c>
      <c r="C110" s="227">
        <v>74.304000000000002</v>
      </c>
      <c r="D110" s="134" t="s">
        <v>12</v>
      </c>
      <c r="E110" s="134">
        <v>6.3</v>
      </c>
      <c r="F110" s="134"/>
      <c r="G110" s="134"/>
      <c r="H110" s="134"/>
      <c r="I110" s="134"/>
      <c r="J110" s="134">
        <v>25090020</v>
      </c>
      <c r="K110" s="230" t="s">
        <v>3067</v>
      </c>
      <c r="L110" s="232">
        <v>300</v>
      </c>
      <c r="M110" s="134">
        <v>0</v>
      </c>
      <c r="N110" s="227">
        <f>72*(1+3.2%)</f>
        <v>74.304000000000002</v>
      </c>
      <c r="O110" s="233"/>
      <c r="P110" s="234"/>
      <c r="Q110" s="134"/>
      <c r="R110" s="227"/>
      <c r="S110" s="229"/>
      <c r="T110" s="229"/>
      <c r="U110" s="231"/>
      <c r="V110" s="155" t="s">
        <v>75</v>
      </c>
      <c r="W110" s="155"/>
      <c r="X110" s="371" t="s">
        <v>3065</v>
      </c>
      <c r="Y110" s="134" t="s">
        <v>6138</v>
      </c>
      <c r="Z110" s="134" t="s">
        <v>6136</v>
      </c>
      <c r="AA110" s="212" t="s">
        <v>6137</v>
      </c>
    </row>
    <row r="111" spans="1:27" x14ac:dyDescent="0.3">
      <c r="A111" s="225">
        <v>20103174</v>
      </c>
      <c r="B111" s="226" t="s">
        <v>3068</v>
      </c>
      <c r="C111" s="227">
        <v>61.92</v>
      </c>
      <c r="D111" s="134" t="s">
        <v>9</v>
      </c>
      <c r="E111" s="228">
        <v>5.5</v>
      </c>
      <c r="F111" s="134"/>
      <c r="G111" s="134"/>
      <c r="H111" s="134"/>
      <c r="I111" s="229"/>
      <c r="J111" s="134">
        <v>25090038</v>
      </c>
      <c r="K111" s="226" t="s">
        <v>3069</v>
      </c>
      <c r="L111" s="134">
        <v>250</v>
      </c>
      <c r="M111" s="134">
        <v>0</v>
      </c>
      <c r="N111" s="227">
        <f>60*(1+3.2%)</f>
        <v>61.92</v>
      </c>
      <c r="O111" s="233"/>
      <c r="P111" s="227"/>
      <c r="Q111" s="134"/>
      <c r="R111" s="227"/>
      <c r="S111" s="229"/>
      <c r="T111" s="134"/>
      <c r="U111" s="231"/>
      <c r="V111" s="155" t="s">
        <v>75</v>
      </c>
      <c r="W111" s="155"/>
      <c r="X111" s="371" t="s">
        <v>3065</v>
      </c>
      <c r="Y111" s="134" t="s">
        <v>6138</v>
      </c>
      <c r="Z111" s="134" t="s">
        <v>6136</v>
      </c>
      <c r="AA111" s="212" t="s">
        <v>6137</v>
      </c>
    </row>
    <row r="112" spans="1:27" x14ac:dyDescent="0.3">
      <c r="A112" s="225">
        <v>40103013</v>
      </c>
      <c r="B112" s="230" t="s">
        <v>3070</v>
      </c>
      <c r="C112" s="227">
        <v>54</v>
      </c>
      <c r="D112" s="134" t="s">
        <v>15</v>
      </c>
      <c r="E112" s="134">
        <v>3.0870000000000002</v>
      </c>
      <c r="F112" s="134"/>
      <c r="G112" s="134"/>
      <c r="H112" s="134"/>
      <c r="I112" s="134"/>
      <c r="J112" s="134">
        <v>40103013</v>
      </c>
      <c r="K112" s="230" t="s">
        <v>3070</v>
      </c>
      <c r="L112" s="232">
        <v>225</v>
      </c>
      <c r="M112" s="134">
        <v>0</v>
      </c>
      <c r="N112" s="227">
        <v>54</v>
      </c>
      <c r="O112" s="233">
        <v>107</v>
      </c>
      <c r="P112" s="234">
        <v>25.68</v>
      </c>
      <c r="Q112" s="134">
        <v>118</v>
      </c>
      <c r="R112" s="227">
        <v>28.32</v>
      </c>
      <c r="S112" s="229"/>
      <c r="T112" s="229"/>
      <c r="U112" s="231"/>
      <c r="V112" s="155" t="s">
        <v>75</v>
      </c>
      <c r="W112" s="155"/>
      <c r="X112" s="371" t="s">
        <v>3071</v>
      </c>
      <c r="Y112" s="134" t="s">
        <v>6138</v>
      </c>
      <c r="Z112" s="134" t="s">
        <v>6136</v>
      </c>
      <c r="AA112" s="212" t="s">
        <v>6137</v>
      </c>
    </row>
    <row r="113" spans="1:27" x14ac:dyDescent="0.3">
      <c r="A113" s="225">
        <v>40103161</v>
      </c>
      <c r="B113" s="230" t="s">
        <v>3072</v>
      </c>
      <c r="C113" s="227">
        <v>20.64</v>
      </c>
      <c r="D113" s="134" t="s">
        <v>12</v>
      </c>
      <c r="E113" s="134">
        <v>0.158</v>
      </c>
      <c r="F113" s="134"/>
      <c r="G113" s="134"/>
      <c r="H113" s="134"/>
      <c r="I113" s="134"/>
      <c r="J113" s="134">
        <v>40103161</v>
      </c>
      <c r="K113" s="230" t="s">
        <v>3072</v>
      </c>
      <c r="L113" s="232">
        <v>86</v>
      </c>
      <c r="M113" s="134">
        <v>0</v>
      </c>
      <c r="N113" s="227">
        <v>20.64</v>
      </c>
      <c r="O113" s="233">
        <v>80</v>
      </c>
      <c r="P113" s="234">
        <v>19.2</v>
      </c>
      <c r="Q113" s="134">
        <v>6</v>
      </c>
      <c r="R113" s="227">
        <v>1.44</v>
      </c>
      <c r="S113" s="229"/>
      <c r="T113" s="229"/>
      <c r="U113" s="231"/>
      <c r="V113" s="155" t="s">
        <v>75</v>
      </c>
      <c r="W113" s="155"/>
      <c r="X113" s="371" t="s">
        <v>3033</v>
      </c>
      <c r="Y113" s="134" t="s">
        <v>6138</v>
      </c>
      <c r="Z113" s="134" t="s">
        <v>6136</v>
      </c>
      <c r="AA113" s="212" t="s">
        <v>6137</v>
      </c>
    </row>
    <row r="114" spans="1:27" ht="24" x14ac:dyDescent="0.3">
      <c r="A114" s="225">
        <v>40310590</v>
      </c>
      <c r="B114" s="226" t="s">
        <v>3073</v>
      </c>
      <c r="C114" s="227">
        <v>133.27000000000001</v>
      </c>
      <c r="D114" s="134" t="s">
        <v>888</v>
      </c>
      <c r="E114" s="228">
        <v>14.311999999999999</v>
      </c>
      <c r="F114" s="134"/>
      <c r="G114" s="134"/>
      <c r="H114" s="134"/>
      <c r="I114" s="229"/>
      <c r="J114" s="134">
        <v>40310590</v>
      </c>
      <c r="K114" s="226" t="s">
        <v>3073</v>
      </c>
      <c r="L114" s="134">
        <v>556</v>
      </c>
      <c r="M114" s="134"/>
      <c r="N114" s="227">
        <v>133.27000000000001</v>
      </c>
      <c r="O114" s="233">
        <v>7</v>
      </c>
      <c r="P114" s="227">
        <v>1.6</v>
      </c>
      <c r="Q114" s="134">
        <v>549</v>
      </c>
      <c r="R114" s="227">
        <v>131.66999999999999</v>
      </c>
      <c r="S114" s="229"/>
      <c r="T114" s="134"/>
      <c r="U114" s="231"/>
      <c r="V114" s="155" t="s">
        <v>75</v>
      </c>
      <c r="W114" s="155"/>
      <c r="X114" s="371" t="s">
        <v>3033</v>
      </c>
      <c r="Y114" s="134" t="s">
        <v>6134</v>
      </c>
      <c r="Z114" s="134" t="s">
        <v>6138</v>
      </c>
      <c r="AA114" s="212" t="s">
        <v>6136</v>
      </c>
    </row>
    <row r="115" spans="1:27" ht="24" x14ac:dyDescent="0.3">
      <c r="A115" s="225">
        <v>40310728</v>
      </c>
      <c r="B115" s="226" t="s">
        <v>3074</v>
      </c>
      <c r="C115" s="227">
        <v>36.01</v>
      </c>
      <c r="D115" s="134" t="s">
        <v>1259</v>
      </c>
      <c r="E115" s="228">
        <v>3.8860000000000001</v>
      </c>
      <c r="F115" s="134"/>
      <c r="G115" s="134"/>
      <c r="H115" s="134"/>
      <c r="I115" s="229"/>
      <c r="J115" s="134">
        <v>40310728</v>
      </c>
      <c r="K115" s="226" t="s">
        <v>3074</v>
      </c>
      <c r="L115" s="232">
        <v>150</v>
      </c>
      <c r="M115" s="134"/>
      <c r="N115" s="227">
        <v>36.01</v>
      </c>
      <c r="O115" s="233">
        <v>1</v>
      </c>
      <c r="P115" s="227">
        <v>0.26</v>
      </c>
      <c r="Q115" s="134">
        <v>149</v>
      </c>
      <c r="R115" s="227">
        <v>35.75</v>
      </c>
      <c r="S115" s="229"/>
      <c r="T115" s="134"/>
      <c r="U115" s="231"/>
      <c r="V115" s="155" t="s">
        <v>75</v>
      </c>
      <c r="W115" s="155"/>
      <c r="X115" s="371" t="s">
        <v>1751</v>
      </c>
      <c r="Y115" s="134" t="s">
        <v>6133</v>
      </c>
      <c r="Z115" s="134" t="s">
        <v>6138</v>
      </c>
      <c r="AA115" s="212" t="s">
        <v>6136</v>
      </c>
    </row>
    <row r="116" spans="1:27" ht="24" x14ac:dyDescent="0.3">
      <c r="A116" s="225">
        <v>40310736</v>
      </c>
      <c r="B116" s="230" t="s">
        <v>3075</v>
      </c>
      <c r="C116" s="227">
        <v>60.37</v>
      </c>
      <c r="D116" s="134" t="s">
        <v>1259</v>
      </c>
      <c r="E116" s="134">
        <v>6.5339999999999998</v>
      </c>
      <c r="F116" s="134"/>
      <c r="G116" s="134"/>
      <c r="H116" s="134"/>
      <c r="I116" s="134"/>
      <c r="J116" s="134">
        <v>40310736</v>
      </c>
      <c r="K116" s="230" t="s">
        <v>3075</v>
      </c>
      <c r="L116" s="232">
        <v>251</v>
      </c>
      <c r="M116" s="134"/>
      <c r="N116" s="227">
        <v>60.37</v>
      </c>
      <c r="O116" s="233">
        <v>1</v>
      </c>
      <c r="P116" s="234">
        <v>0.26</v>
      </c>
      <c r="Q116" s="134">
        <v>250</v>
      </c>
      <c r="R116" s="227">
        <v>60.11</v>
      </c>
      <c r="S116" s="229"/>
      <c r="T116" s="229"/>
      <c r="U116" s="231"/>
      <c r="V116" s="155" t="s">
        <v>75</v>
      </c>
      <c r="W116" s="155"/>
      <c r="X116" s="371" t="s">
        <v>1751</v>
      </c>
      <c r="Y116" s="134" t="s">
        <v>6134</v>
      </c>
      <c r="Z116" s="134" t="s">
        <v>6138</v>
      </c>
      <c r="AA116" s="212" t="s">
        <v>6136</v>
      </c>
    </row>
    <row r="117" spans="1:27" ht="24" x14ac:dyDescent="0.3">
      <c r="A117" s="225">
        <v>40311031</v>
      </c>
      <c r="B117" s="226" t="s">
        <v>3076</v>
      </c>
      <c r="C117" s="227">
        <v>3.72</v>
      </c>
      <c r="D117" s="134" t="s">
        <v>430</v>
      </c>
      <c r="E117" s="228">
        <v>0.60299999999999998</v>
      </c>
      <c r="F117" s="134"/>
      <c r="G117" s="134"/>
      <c r="H117" s="134"/>
      <c r="I117" s="229"/>
      <c r="J117" s="134">
        <v>28130421</v>
      </c>
      <c r="K117" s="226" t="s">
        <v>3077</v>
      </c>
      <c r="L117" s="134">
        <v>15</v>
      </c>
      <c r="M117" s="134">
        <v>0</v>
      </c>
      <c r="N117" s="227">
        <v>3.72</v>
      </c>
      <c r="O117" s="233"/>
      <c r="P117" s="227"/>
      <c r="Q117" s="134"/>
      <c r="R117" s="227"/>
      <c r="S117" s="229"/>
      <c r="T117" s="134"/>
      <c r="U117" s="231"/>
      <c r="V117" s="155" t="s">
        <v>75</v>
      </c>
      <c r="W117" s="155"/>
      <c r="X117" s="371" t="s">
        <v>1751</v>
      </c>
      <c r="Y117" s="134" t="s">
        <v>6142</v>
      </c>
      <c r="Z117" s="134" t="s">
        <v>6140</v>
      </c>
      <c r="AA117" s="212" t="s">
        <v>6141</v>
      </c>
    </row>
    <row r="118" spans="1:27" ht="24" x14ac:dyDescent="0.3">
      <c r="A118" s="225">
        <v>40311066</v>
      </c>
      <c r="B118" s="230" t="s">
        <v>3078</v>
      </c>
      <c r="C118" s="227">
        <f>3.6*(1+3.2%)</f>
        <v>3.7152000000000003</v>
      </c>
      <c r="D118" s="134" t="s">
        <v>441</v>
      </c>
      <c r="E118" s="134">
        <v>0.81</v>
      </c>
      <c r="F118" s="134"/>
      <c r="G118" s="134"/>
      <c r="H118" s="134"/>
      <c r="I118" s="134"/>
      <c r="J118" s="134">
        <v>28130138</v>
      </c>
      <c r="K118" s="230" t="s">
        <v>3079</v>
      </c>
      <c r="L118" s="232">
        <v>15</v>
      </c>
      <c r="M118" s="134">
        <v>0</v>
      </c>
      <c r="N118" s="227">
        <f>3.6*(1+3.2%)</f>
        <v>3.7152000000000003</v>
      </c>
      <c r="O118" s="233"/>
      <c r="P118" s="234"/>
      <c r="Q118" s="134"/>
      <c r="R118" s="227"/>
      <c r="S118" s="229"/>
      <c r="T118" s="229"/>
      <c r="U118" s="231"/>
      <c r="V118" s="155" t="s">
        <v>75</v>
      </c>
      <c r="W118" s="155"/>
      <c r="X118" s="371" t="s">
        <v>1751</v>
      </c>
      <c r="Y118" s="134" t="s">
        <v>6142</v>
      </c>
      <c r="Z118" s="134" t="s">
        <v>6140</v>
      </c>
      <c r="AA118" s="212" t="s">
        <v>6141</v>
      </c>
    </row>
    <row r="119" spans="1:27" ht="24" x14ac:dyDescent="0.3">
      <c r="A119" s="225">
        <v>40311465</v>
      </c>
      <c r="B119" s="226" t="s">
        <v>3080</v>
      </c>
      <c r="C119" s="227">
        <v>47.29</v>
      </c>
      <c r="D119" s="134" t="s">
        <v>1259</v>
      </c>
      <c r="E119" s="228">
        <v>5.1120000000000001</v>
      </c>
      <c r="F119" s="134"/>
      <c r="G119" s="134"/>
      <c r="H119" s="134"/>
      <c r="I119" s="229"/>
      <c r="J119" s="134">
        <v>40311465</v>
      </c>
      <c r="K119" s="226" t="s">
        <v>3080</v>
      </c>
      <c r="L119" s="232">
        <v>197</v>
      </c>
      <c r="M119" s="134"/>
      <c r="N119" s="227">
        <v>47.29</v>
      </c>
      <c r="O119" s="233">
        <v>1</v>
      </c>
      <c r="P119" s="227">
        <v>0.26</v>
      </c>
      <c r="Q119" s="134">
        <v>196</v>
      </c>
      <c r="R119" s="227">
        <v>47.03</v>
      </c>
      <c r="S119" s="229"/>
      <c r="T119" s="134"/>
      <c r="U119" s="231"/>
      <c r="V119" s="155" t="s">
        <v>75</v>
      </c>
      <c r="W119" s="155"/>
      <c r="X119" s="371" t="s">
        <v>1751</v>
      </c>
      <c r="Y119" s="134" t="s">
        <v>6142</v>
      </c>
      <c r="Z119" s="134" t="s">
        <v>6140</v>
      </c>
      <c r="AA119" s="212" t="s">
        <v>6141</v>
      </c>
    </row>
    <row r="120" spans="1:27" ht="24" x14ac:dyDescent="0.3">
      <c r="A120" s="225">
        <v>40312194</v>
      </c>
      <c r="B120" s="226" t="s">
        <v>3081</v>
      </c>
      <c r="C120" s="227">
        <v>41.66</v>
      </c>
      <c r="D120" s="134" t="s">
        <v>1259</v>
      </c>
      <c r="E120" s="228">
        <v>4.5</v>
      </c>
      <c r="F120" s="134"/>
      <c r="G120" s="134"/>
      <c r="H120" s="134"/>
      <c r="I120" s="229"/>
      <c r="J120" s="134">
        <v>40312194</v>
      </c>
      <c r="K120" s="226" t="s">
        <v>3081</v>
      </c>
      <c r="L120" s="232">
        <v>173</v>
      </c>
      <c r="M120" s="134"/>
      <c r="N120" s="227">
        <v>41.66</v>
      </c>
      <c r="O120" s="233">
        <v>1</v>
      </c>
      <c r="P120" s="227">
        <v>0.26</v>
      </c>
      <c r="Q120" s="134">
        <v>172</v>
      </c>
      <c r="R120" s="227">
        <v>41.4</v>
      </c>
      <c r="S120" s="229"/>
      <c r="T120" s="134"/>
      <c r="U120" s="231"/>
      <c r="V120" s="155" t="s">
        <v>75</v>
      </c>
      <c r="W120" s="155"/>
      <c r="X120" s="371" t="s">
        <v>1751</v>
      </c>
      <c r="Y120" s="134" t="s">
        <v>6133</v>
      </c>
      <c r="Z120" s="134" t="s">
        <v>6138</v>
      </c>
      <c r="AA120" s="212" t="s">
        <v>6136</v>
      </c>
    </row>
    <row r="121" spans="1:27" ht="24" x14ac:dyDescent="0.3">
      <c r="A121" s="225">
        <v>40312232</v>
      </c>
      <c r="B121" s="226" t="s">
        <v>3082</v>
      </c>
      <c r="C121" s="227">
        <v>27.76</v>
      </c>
      <c r="D121" s="134" t="s">
        <v>1259</v>
      </c>
      <c r="E121" s="228">
        <v>2.9889999999999999</v>
      </c>
      <c r="F121" s="134"/>
      <c r="G121" s="134"/>
      <c r="H121" s="134"/>
      <c r="I121" s="229"/>
      <c r="J121" s="134">
        <v>40312232</v>
      </c>
      <c r="K121" s="226" t="s">
        <v>3082</v>
      </c>
      <c r="L121" s="232">
        <v>115</v>
      </c>
      <c r="M121" s="134"/>
      <c r="N121" s="227">
        <v>27.76</v>
      </c>
      <c r="O121" s="233">
        <v>1</v>
      </c>
      <c r="P121" s="227">
        <v>0.26</v>
      </c>
      <c r="Q121" s="134">
        <v>114</v>
      </c>
      <c r="R121" s="227">
        <v>27.5</v>
      </c>
      <c r="S121" s="229"/>
      <c r="T121" s="134"/>
      <c r="U121" s="231"/>
      <c r="V121" s="155" t="s">
        <v>75</v>
      </c>
      <c r="W121" s="155"/>
      <c r="X121" s="371" t="s">
        <v>1751</v>
      </c>
      <c r="Y121" s="134" t="s">
        <v>6134</v>
      </c>
      <c r="Z121" s="134" t="s">
        <v>6138</v>
      </c>
      <c r="AA121" s="212" t="s">
        <v>6136</v>
      </c>
    </row>
    <row r="122" spans="1:27" ht="24" x14ac:dyDescent="0.3">
      <c r="A122" s="225">
        <v>40312240</v>
      </c>
      <c r="B122" s="226" t="s">
        <v>3083</v>
      </c>
      <c r="C122" s="227">
        <v>108.28</v>
      </c>
      <c r="D122" s="134" t="s">
        <v>1396</v>
      </c>
      <c r="E122" s="228">
        <v>11.7</v>
      </c>
      <c r="F122" s="134"/>
      <c r="G122" s="134"/>
      <c r="H122" s="134"/>
      <c r="I122" s="229"/>
      <c r="J122" s="134">
        <v>40312240</v>
      </c>
      <c r="K122" s="226" t="s">
        <v>3083</v>
      </c>
      <c r="L122" s="232">
        <v>451</v>
      </c>
      <c r="M122" s="134"/>
      <c r="N122" s="227">
        <v>108.28</v>
      </c>
      <c r="O122" s="233">
        <v>3</v>
      </c>
      <c r="P122" s="227">
        <v>0.64</v>
      </c>
      <c r="Q122" s="134">
        <v>448</v>
      </c>
      <c r="R122" s="227">
        <v>107.64</v>
      </c>
      <c r="S122" s="229"/>
      <c r="T122" s="134"/>
      <c r="U122" s="231"/>
      <c r="V122" s="155" t="s">
        <v>75</v>
      </c>
      <c r="W122" s="155"/>
      <c r="X122" s="371" t="s">
        <v>2222</v>
      </c>
      <c r="Y122" s="134" t="s">
        <v>6133</v>
      </c>
      <c r="Z122" s="134" t="s">
        <v>6138</v>
      </c>
      <c r="AA122" s="212" t="s">
        <v>6136</v>
      </c>
    </row>
    <row r="123" spans="1:27" ht="24" x14ac:dyDescent="0.3">
      <c r="A123" s="235">
        <v>40314308</v>
      </c>
      <c r="B123" s="230" t="s">
        <v>3084</v>
      </c>
      <c r="C123" s="227">
        <v>277.44</v>
      </c>
      <c r="D123" s="134" t="s">
        <v>438</v>
      </c>
      <c r="E123" s="228">
        <v>29.97</v>
      </c>
      <c r="F123" s="134"/>
      <c r="G123" s="134"/>
      <c r="H123" s="134"/>
      <c r="I123" s="229"/>
      <c r="J123" s="233">
        <v>40314308</v>
      </c>
      <c r="K123" s="230" t="s">
        <v>3084</v>
      </c>
      <c r="L123" s="232">
        <v>1156</v>
      </c>
      <c r="M123" s="134">
        <v>0</v>
      </c>
      <c r="N123" s="227">
        <v>277.44</v>
      </c>
      <c r="O123" s="233">
        <v>7</v>
      </c>
      <c r="P123" s="227">
        <v>1.68</v>
      </c>
      <c r="Q123" s="134">
        <v>1149</v>
      </c>
      <c r="R123" s="227">
        <v>275.76</v>
      </c>
      <c r="S123" s="229"/>
      <c r="T123" s="134"/>
      <c r="U123" s="231"/>
      <c r="V123" s="155" t="s">
        <v>75</v>
      </c>
      <c r="W123" s="155"/>
      <c r="X123" s="371" t="s">
        <v>2222</v>
      </c>
      <c r="Y123" s="134" t="s">
        <v>6142</v>
      </c>
      <c r="Z123" s="134" t="s">
        <v>6140</v>
      </c>
      <c r="AA123" s="212" t="s">
        <v>6141</v>
      </c>
    </row>
    <row r="124" spans="1:27" ht="24" x14ac:dyDescent="0.3">
      <c r="A124" s="225">
        <v>40319199</v>
      </c>
      <c r="B124" s="226" t="s">
        <v>3085</v>
      </c>
      <c r="C124" s="227">
        <v>12.34</v>
      </c>
      <c r="D124" s="134" t="s">
        <v>744</v>
      </c>
      <c r="E124" s="228">
        <v>1.335</v>
      </c>
      <c r="F124" s="134"/>
      <c r="G124" s="134"/>
      <c r="H124" s="134"/>
      <c r="I124" s="229"/>
      <c r="J124" s="134">
        <v>40319199</v>
      </c>
      <c r="K124" s="226" t="s">
        <v>3085</v>
      </c>
      <c r="L124" s="232">
        <v>51.25</v>
      </c>
      <c r="M124" s="134"/>
      <c r="N124" s="227">
        <v>12.34</v>
      </c>
      <c r="O124" s="233">
        <v>0.25</v>
      </c>
      <c r="P124" s="227">
        <v>0.06</v>
      </c>
      <c r="Q124" s="134">
        <v>51</v>
      </c>
      <c r="R124" s="227">
        <v>12.28</v>
      </c>
      <c r="S124" s="229"/>
      <c r="T124" s="134"/>
      <c r="U124" s="231"/>
      <c r="V124" s="155" t="s">
        <v>75</v>
      </c>
      <c r="W124" s="155"/>
      <c r="X124" s="371" t="s">
        <v>1751</v>
      </c>
      <c r="Y124" s="134" t="s">
        <v>6134</v>
      </c>
      <c r="Z124" s="134" t="s">
        <v>6138</v>
      </c>
      <c r="AA124" s="212" t="s">
        <v>6136</v>
      </c>
    </row>
    <row r="125" spans="1:27" ht="24" x14ac:dyDescent="0.3">
      <c r="A125" s="225">
        <v>40319229</v>
      </c>
      <c r="B125" s="226" t="s">
        <v>3086</v>
      </c>
      <c r="C125" s="227">
        <v>16.04</v>
      </c>
      <c r="D125" s="134" t="s">
        <v>744</v>
      </c>
      <c r="E125" s="228">
        <v>1.7370000000000001</v>
      </c>
      <c r="F125" s="134"/>
      <c r="G125" s="134"/>
      <c r="H125" s="134"/>
      <c r="I125" s="229"/>
      <c r="J125" s="134">
        <v>40319229</v>
      </c>
      <c r="K125" s="226" t="s">
        <v>3086</v>
      </c>
      <c r="L125" s="232">
        <v>66.239999999999995</v>
      </c>
      <c r="M125" s="134"/>
      <c r="N125" s="227">
        <v>16.04</v>
      </c>
      <c r="O125" s="233">
        <v>0.25</v>
      </c>
      <c r="P125" s="227">
        <v>0.06</v>
      </c>
      <c r="Q125" s="134">
        <v>66</v>
      </c>
      <c r="R125" s="227">
        <v>15.98</v>
      </c>
      <c r="S125" s="229"/>
      <c r="T125" s="134"/>
      <c r="U125" s="231"/>
      <c r="V125" s="155" t="s">
        <v>75</v>
      </c>
      <c r="W125" s="155"/>
      <c r="X125" s="371" t="s">
        <v>1751</v>
      </c>
      <c r="Y125" s="134" t="s">
        <v>6133</v>
      </c>
      <c r="Z125" s="134" t="s">
        <v>6138</v>
      </c>
      <c r="AA125" s="212" t="s">
        <v>6136</v>
      </c>
    </row>
    <row r="126" spans="1:27" ht="24" x14ac:dyDescent="0.3">
      <c r="A126" s="225">
        <v>40319253</v>
      </c>
      <c r="B126" s="226" t="s">
        <v>3087</v>
      </c>
      <c r="C126" s="227">
        <v>591.35</v>
      </c>
      <c r="D126" s="134" t="s">
        <v>708</v>
      </c>
      <c r="E126" s="228">
        <v>63.93</v>
      </c>
      <c r="F126" s="134"/>
      <c r="G126" s="134"/>
      <c r="H126" s="134"/>
      <c r="I126" s="229"/>
      <c r="J126" s="134">
        <v>40319253</v>
      </c>
      <c r="K126" s="226" t="s">
        <v>3087</v>
      </c>
      <c r="L126" s="232">
        <v>2464</v>
      </c>
      <c r="M126" s="134"/>
      <c r="N126" s="227">
        <v>591.35</v>
      </c>
      <c r="O126" s="233">
        <v>13</v>
      </c>
      <c r="P126" s="227">
        <v>3.2</v>
      </c>
      <c r="Q126" s="134">
        <v>2451</v>
      </c>
      <c r="R126" s="227">
        <v>588.15</v>
      </c>
      <c r="S126" s="229"/>
      <c r="T126" s="134"/>
      <c r="U126" s="231"/>
      <c r="V126" s="155" t="s">
        <v>75</v>
      </c>
      <c r="W126" s="155"/>
      <c r="X126" s="371" t="s">
        <v>2222</v>
      </c>
      <c r="Y126" s="134" t="s">
        <v>6134</v>
      </c>
      <c r="Z126" s="134" t="s">
        <v>6138</v>
      </c>
      <c r="AA126" s="212" t="s">
        <v>6136</v>
      </c>
    </row>
    <row r="127" spans="1:27" x14ac:dyDescent="0.3">
      <c r="A127" s="225">
        <v>40319261</v>
      </c>
      <c r="B127" s="226" t="s">
        <v>3137</v>
      </c>
      <c r="C127" s="227">
        <v>668.39</v>
      </c>
      <c r="D127" s="134" t="s">
        <v>17</v>
      </c>
      <c r="E127" s="228">
        <v>59.781999999999996</v>
      </c>
      <c r="F127" s="134"/>
      <c r="G127" s="134"/>
      <c r="H127" s="134"/>
      <c r="I127" s="229"/>
      <c r="J127" s="134">
        <v>40319261</v>
      </c>
      <c r="K127" s="226" t="s">
        <v>3137</v>
      </c>
      <c r="L127" s="232">
        <v>2785</v>
      </c>
      <c r="M127" s="134"/>
      <c r="N127" s="227">
        <v>668.39</v>
      </c>
      <c r="O127" s="233">
        <v>493</v>
      </c>
      <c r="P127" s="227">
        <v>118.4</v>
      </c>
      <c r="Q127" s="134">
        <v>2292</v>
      </c>
      <c r="R127" s="227">
        <v>549.99</v>
      </c>
      <c r="S127" s="229"/>
      <c r="T127" s="134"/>
      <c r="U127" s="231"/>
      <c r="V127" s="155" t="s">
        <v>75</v>
      </c>
      <c r="W127" s="155"/>
      <c r="X127" s="371" t="s">
        <v>2222</v>
      </c>
      <c r="Y127" s="134" t="s">
        <v>6134</v>
      </c>
      <c r="Z127" s="134" t="s">
        <v>6135</v>
      </c>
      <c r="AA127" s="212" t="s">
        <v>6143</v>
      </c>
    </row>
    <row r="128" spans="1:27" ht="24" x14ac:dyDescent="0.3">
      <c r="A128" s="225">
        <v>40319393</v>
      </c>
      <c r="B128" s="226" t="s">
        <v>3088</v>
      </c>
      <c r="C128" s="227">
        <v>123.63</v>
      </c>
      <c r="D128" s="134" t="s">
        <v>1396</v>
      </c>
      <c r="E128" s="228">
        <v>13.369</v>
      </c>
      <c r="F128" s="134"/>
      <c r="G128" s="134"/>
      <c r="H128" s="134"/>
      <c r="I128" s="229"/>
      <c r="J128" s="134">
        <v>40319393</v>
      </c>
      <c r="K128" s="226" t="s">
        <v>3088</v>
      </c>
      <c r="L128" s="134">
        <v>515</v>
      </c>
      <c r="M128" s="134"/>
      <c r="N128" s="227">
        <v>123.63</v>
      </c>
      <c r="O128" s="233">
        <v>3</v>
      </c>
      <c r="P128" s="227">
        <v>0.64</v>
      </c>
      <c r="Q128" s="134">
        <v>512</v>
      </c>
      <c r="R128" s="227">
        <v>122.99</v>
      </c>
      <c r="S128" s="229"/>
      <c r="T128" s="134"/>
      <c r="U128" s="231"/>
      <c r="V128" s="155" t="s">
        <v>75</v>
      </c>
      <c r="W128" s="155"/>
      <c r="X128" s="371" t="s">
        <v>1751</v>
      </c>
      <c r="Y128" s="134" t="s">
        <v>6134</v>
      </c>
      <c r="Z128" s="134" t="s">
        <v>6138</v>
      </c>
      <c r="AA128" s="212" t="s">
        <v>6136</v>
      </c>
    </row>
    <row r="129" spans="1:27" ht="24" x14ac:dyDescent="0.3">
      <c r="A129" s="225">
        <v>40319407</v>
      </c>
      <c r="B129" s="226" t="s">
        <v>3089</v>
      </c>
      <c r="C129" s="227">
        <v>22.12</v>
      </c>
      <c r="D129" s="134" t="s">
        <v>744</v>
      </c>
      <c r="E129" s="228">
        <v>2.3980000000000001</v>
      </c>
      <c r="F129" s="134"/>
      <c r="G129" s="134"/>
      <c r="H129" s="134"/>
      <c r="I129" s="229"/>
      <c r="J129" s="134">
        <v>40319407</v>
      </c>
      <c r="K129" s="226" t="s">
        <v>3089</v>
      </c>
      <c r="L129" s="134">
        <v>92</v>
      </c>
      <c r="M129" s="134"/>
      <c r="N129" s="227">
        <v>22.12</v>
      </c>
      <c r="O129" s="233">
        <v>0.25</v>
      </c>
      <c r="P129" s="227">
        <v>0.06</v>
      </c>
      <c r="Q129" s="134">
        <v>92</v>
      </c>
      <c r="R129" s="227">
        <v>22.06</v>
      </c>
      <c r="S129" s="229"/>
      <c r="T129" s="134"/>
      <c r="U129" s="231"/>
      <c r="V129" s="155" t="s">
        <v>75</v>
      </c>
      <c r="W129" s="155"/>
      <c r="X129" s="371" t="s">
        <v>1751</v>
      </c>
      <c r="Y129" s="134" t="s">
        <v>6134</v>
      </c>
      <c r="Z129" s="134" t="s">
        <v>6138</v>
      </c>
      <c r="AA129" s="212" t="s">
        <v>6136</v>
      </c>
    </row>
    <row r="130" spans="1:27" ht="24" x14ac:dyDescent="0.3">
      <c r="A130" s="225">
        <v>40319415</v>
      </c>
      <c r="B130" s="226" t="s">
        <v>3090</v>
      </c>
      <c r="C130" s="227">
        <v>123.63</v>
      </c>
      <c r="D130" s="134" t="s">
        <v>1396</v>
      </c>
      <c r="E130" s="228">
        <v>13.369</v>
      </c>
      <c r="F130" s="134"/>
      <c r="G130" s="134"/>
      <c r="H130" s="134"/>
      <c r="I130" s="229"/>
      <c r="J130" s="134">
        <v>40319415</v>
      </c>
      <c r="K130" s="226" t="s">
        <v>3090</v>
      </c>
      <c r="L130" s="134">
        <v>515</v>
      </c>
      <c r="M130" s="134"/>
      <c r="N130" s="227">
        <v>123.63</v>
      </c>
      <c r="O130" s="233">
        <v>3</v>
      </c>
      <c r="P130" s="227">
        <v>0.64</v>
      </c>
      <c r="Q130" s="134">
        <v>512</v>
      </c>
      <c r="R130" s="227">
        <v>122.99</v>
      </c>
      <c r="S130" s="229"/>
      <c r="T130" s="134"/>
      <c r="U130" s="231"/>
      <c r="V130" s="155" t="s">
        <v>75</v>
      </c>
      <c r="W130" s="155"/>
      <c r="X130" s="371" t="s">
        <v>1751</v>
      </c>
      <c r="Y130" s="134" t="s">
        <v>6142</v>
      </c>
      <c r="Z130" s="134" t="s">
        <v>6140</v>
      </c>
      <c r="AA130" s="212" t="s">
        <v>6141</v>
      </c>
    </row>
    <row r="131" spans="1:27" ht="24" x14ac:dyDescent="0.3">
      <c r="A131" s="225">
        <v>40319431</v>
      </c>
      <c r="B131" s="226" t="s">
        <v>3091</v>
      </c>
      <c r="C131" s="227">
        <v>118.36</v>
      </c>
      <c r="D131" s="134" t="s">
        <v>1396</v>
      </c>
      <c r="E131" s="228">
        <v>12.795999999999999</v>
      </c>
      <c r="F131" s="134"/>
      <c r="G131" s="134"/>
      <c r="H131" s="134"/>
      <c r="I131" s="229"/>
      <c r="J131" s="134">
        <v>40319431</v>
      </c>
      <c r="K131" s="226" t="s">
        <v>3091</v>
      </c>
      <c r="L131" s="134">
        <v>493</v>
      </c>
      <c r="M131" s="134"/>
      <c r="N131" s="227">
        <v>118.36</v>
      </c>
      <c r="O131" s="233">
        <v>3</v>
      </c>
      <c r="P131" s="227">
        <v>0.64</v>
      </c>
      <c r="Q131" s="134">
        <v>490</v>
      </c>
      <c r="R131" s="227">
        <v>117.72</v>
      </c>
      <c r="S131" s="229"/>
      <c r="T131" s="134"/>
      <c r="U131" s="231"/>
      <c r="V131" s="155" t="s">
        <v>75</v>
      </c>
      <c r="W131" s="155"/>
      <c r="X131" s="371" t="s">
        <v>1751</v>
      </c>
      <c r="Y131" s="134" t="s">
        <v>6134</v>
      </c>
      <c r="Z131" s="134" t="s">
        <v>6138</v>
      </c>
      <c r="AA131" s="212" t="s">
        <v>6136</v>
      </c>
    </row>
    <row r="132" spans="1:27" ht="24" x14ac:dyDescent="0.3">
      <c r="A132" s="225">
        <v>40321096</v>
      </c>
      <c r="B132" s="226" t="s">
        <v>3092</v>
      </c>
      <c r="C132" s="227">
        <v>437.69</v>
      </c>
      <c r="D132" s="134" t="s">
        <v>708</v>
      </c>
      <c r="E132" s="228">
        <v>47.226999999999997</v>
      </c>
      <c r="F132" s="134"/>
      <c r="G132" s="134"/>
      <c r="H132" s="134"/>
      <c r="I132" s="229"/>
      <c r="J132" s="134">
        <v>40321096</v>
      </c>
      <c r="K132" s="226" t="s">
        <v>3092</v>
      </c>
      <c r="L132" s="134">
        <v>1823</v>
      </c>
      <c r="M132" s="134"/>
      <c r="N132" s="227">
        <v>437.69</v>
      </c>
      <c r="O132" s="233">
        <v>13</v>
      </c>
      <c r="P132" s="227">
        <v>3.2</v>
      </c>
      <c r="Q132" s="134">
        <v>1810</v>
      </c>
      <c r="R132" s="227">
        <v>434.49</v>
      </c>
      <c r="S132" s="229"/>
      <c r="T132" s="134"/>
      <c r="U132" s="231"/>
      <c r="V132" s="155" t="s">
        <v>75</v>
      </c>
      <c r="W132" s="155"/>
      <c r="X132" s="371" t="s">
        <v>2222</v>
      </c>
      <c r="Y132" s="134" t="s">
        <v>6134</v>
      </c>
      <c r="Z132" s="134" t="s">
        <v>6138</v>
      </c>
      <c r="AA132" s="212" t="s">
        <v>6136</v>
      </c>
    </row>
    <row r="133" spans="1:27" ht="24" x14ac:dyDescent="0.3">
      <c r="A133" s="225">
        <v>40321207</v>
      </c>
      <c r="B133" s="226" t="s">
        <v>3093</v>
      </c>
      <c r="C133" s="227">
        <v>24.58</v>
      </c>
      <c r="D133" s="134" t="s">
        <v>1259</v>
      </c>
      <c r="E133" s="228">
        <v>2.6429999999999998</v>
      </c>
      <c r="F133" s="134"/>
      <c r="G133" s="134"/>
      <c r="H133" s="134"/>
      <c r="I133" s="229"/>
      <c r="J133" s="134">
        <v>40321207</v>
      </c>
      <c r="K133" s="226" t="s">
        <v>3093</v>
      </c>
      <c r="L133" s="134">
        <v>102</v>
      </c>
      <c r="M133" s="134"/>
      <c r="N133" s="227">
        <v>24.58</v>
      </c>
      <c r="O133" s="233">
        <v>1</v>
      </c>
      <c r="P133" s="227">
        <v>0.26</v>
      </c>
      <c r="Q133" s="134">
        <v>101</v>
      </c>
      <c r="R133" s="227">
        <v>24.32</v>
      </c>
      <c r="S133" s="229"/>
      <c r="T133" s="134"/>
      <c r="U133" s="231"/>
      <c r="V133" s="155" t="s">
        <v>75</v>
      </c>
      <c r="W133" s="155"/>
      <c r="X133" s="371" t="s">
        <v>1751</v>
      </c>
      <c r="Y133" s="134" t="s">
        <v>6134</v>
      </c>
      <c r="Z133" s="134" t="s">
        <v>6138</v>
      </c>
      <c r="AA133" s="212" t="s">
        <v>6136</v>
      </c>
    </row>
    <row r="134" spans="1:27" ht="24" x14ac:dyDescent="0.3">
      <c r="A134" s="225">
        <v>40321231</v>
      </c>
      <c r="B134" s="226" t="s">
        <v>3094</v>
      </c>
      <c r="C134" s="227">
        <v>10.48</v>
      </c>
      <c r="D134" s="134" t="s">
        <v>744</v>
      </c>
      <c r="E134" s="228">
        <v>1.133</v>
      </c>
      <c r="F134" s="134"/>
      <c r="G134" s="134"/>
      <c r="H134" s="134"/>
      <c r="I134" s="229"/>
      <c r="J134" s="134">
        <v>40321231</v>
      </c>
      <c r="K134" s="226" t="s">
        <v>3094</v>
      </c>
      <c r="L134" s="134">
        <v>43</v>
      </c>
      <c r="M134" s="134"/>
      <c r="N134" s="227">
        <v>10.48</v>
      </c>
      <c r="O134" s="233">
        <v>0.25</v>
      </c>
      <c r="P134" s="227">
        <v>0.06</v>
      </c>
      <c r="Q134" s="134">
        <v>43</v>
      </c>
      <c r="R134" s="227">
        <v>10.42</v>
      </c>
      <c r="S134" s="229"/>
      <c r="T134" s="134"/>
      <c r="U134" s="231"/>
      <c r="V134" s="155" t="s">
        <v>75</v>
      </c>
      <c r="W134" s="155"/>
      <c r="X134" s="371" t="s">
        <v>1751</v>
      </c>
      <c r="Y134" s="134" t="s">
        <v>6134</v>
      </c>
      <c r="Z134" s="134" t="s">
        <v>6138</v>
      </c>
      <c r="AA134" s="212" t="s">
        <v>6136</v>
      </c>
    </row>
    <row r="135" spans="1:27" ht="24" x14ac:dyDescent="0.3">
      <c r="A135" s="225">
        <v>40321380</v>
      </c>
      <c r="B135" s="226" t="s">
        <v>3095</v>
      </c>
      <c r="C135" s="227">
        <v>195.82</v>
      </c>
      <c r="D135" s="134" t="s">
        <v>888</v>
      </c>
      <c r="E135" s="228">
        <v>21.111000000000001</v>
      </c>
      <c r="F135" s="134"/>
      <c r="G135" s="134"/>
      <c r="H135" s="134"/>
      <c r="I135" s="229"/>
      <c r="J135" s="134">
        <v>40321380</v>
      </c>
      <c r="K135" s="226" t="s">
        <v>3095</v>
      </c>
      <c r="L135" s="134">
        <v>816</v>
      </c>
      <c r="M135" s="134"/>
      <c r="N135" s="227">
        <v>195.82</v>
      </c>
      <c r="O135" s="233">
        <v>7</v>
      </c>
      <c r="P135" s="227">
        <v>1.6</v>
      </c>
      <c r="Q135" s="134">
        <v>809</v>
      </c>
      <c r="R135" s="227">
        <v>194.22</v>
      </c>
      <c r="S135" s="229"/>
      <c r="T135" s="134"/>
      <c r="U135" s="231"/>
      <c r="V135" s="155" t="s">
        <v>75</v>
      </c>
      <c r="W135" s="155"/>
      <c r="X135" s="371" t="s">
        <v>1751</v>
      </c>
      <c r="Y135" s="134" t="s">
        <v>6134</v>
      </c>
      <c r="Z135" s="134" t="s">
        <v>6138</v>
      </c>
      <c r="AA135" s="212" t="s">
        <v>6136</v>
      </c>
    </row>
    <row r="136" spans="1:27" ht="24" x14ac:dyDescent="0.3">
      <c r="A136" s="225">
        <v>40321762</v>
      </c>
      <c r="B136" s="226" t="s">
        <v>3096</v>
      </c>
      <c r="C136" s="227">
        <v>252.01</v>
      </c>
      <c r="D136" s="134" t="s">
        <v>888</v>
      </c>
      <c r="E136" s="228">
        <v>27.219000000000001</v>
      </c>
      <c r="F136" s="134"/>
      <c r="G136" s="134"/>
      <c r="H136" s="134"/>
      <c r="I136" s="229"/>
      <c r="J136" s="134">
        <v>40321762</v>
      </c>
      <c r="K136" s="226" t="s">
        <v>3096</v>
      </c>
      <c r="L136" s="134">
        <v>1050</v>
      </c>
      <c r="M136" s="134"/>
      <c r="N136" s="227">
        <v>252.01</v>
      </c>
      <c r="O136" s="233">
        <v>7</v>
      </c>
      <c r="P136" s="227">
        <v>1.6</v>
      </c>
      <c r="Q136" s="134">
        <v>1043</v>
      </c>
      <c r="R136" s="227">
        <v>250.41</v>
      </c>
      <c r="S136" s="229"/>
      <c r="T136" s="134"/>
      <c r="U136" s="231"/>
      <c r="V136" s="155" t="s">
        <v>75</v>
      </c>
      <c r="W136" s="155"/>
      <c r="X136" s="371" t="s">
        <v>2222</v>
      </c>
      <c r="Y136" s="134" t="s">
        <v>6134</v>
      </c>
      <c r="Z136" s="134" t="s">
        <v>6138</v>
      </c>
      <c r="AA136" s="212" t="s">
        <v>6136</v>
      </c>
    </row>
    <row r="137" spans="1:27" x14ac:dyDescent="0.3">
      <c r="A137" s="225">
        <v>40322157</v>
      </c>
      <c r="B137" s="226" t="s">
        <v>3097</v>
      </c>
      <c r="C137" s="227">
        <v>1085.6300000000001</v>
      </c>
      <c r="D137" s="134" t="s">
        <v>17</v>
      </c>
      <c r="E137" s="228">
        <v>105.134</v>
      </c>
      <c r="F137" s="134"/>
      <c r="G137" s="134"/>
      <c r="H137" s="134"/>
      <c r="I137" s="229"/>
      <c r="J137" s="134">
        <v>40322157</v>
      </c>
      <c r="K137" s="226" t="s">
        <v>3097</v>
      </c>
      <c r="L137" s="134">
        <v>4523</v>
      </c>
      <c r="M137" s="134"/>
      <c r="N137" s="227">
        <v>1085.6300000000001</v>
      </c>
      <c r="O137" s="233">
        <v>493</v>
      </c>
      <c r="P137" s="227">
        <v>118.4</v>
      </c>
      <c r="Q137" s="134">
        <v>4030</v>
      </c>
      <c r="R137" s="227">
        <v>967.23</v>
      </c>
      <c r="S137" s="229"/>
      <c r="T137" s="134"/>
      <c r="U137" s="231"/>
      <c r="V137" s="155" t="s">
        <v>75</v>
      </c>
      <c r="W137" s="155"/>
      <c r="X137" s="371" t="s">
        <v>2222</v>
      </c>
      <c r="Y137" s="134" t="s">
        <v>6134</v>
      </c>
      <c r="Z137" s="134" t="s">
        <v>6138</v>
      </c>
      <c r="AA137" s="212" t="s">
        <v>6136</v>
      </c>
    </row>
    <row r="138" spans="1:27" ht="24" x14ac:dyDescent="0.3">
      <c r="A138" s="225">
        <v>40322181</v>
      </c>
      <c r="B138" s="226" t="s">
        <v>3098</v>
      </c>
      <c r="C138" s="227">
        <v>108.45</v>
      </c>
      <c r="D138" s="134" t="s">
        <v>1396</v>
      </c>
      <c r="E138" s="228">
        <v>11.718999999999999</v>
      </c>
      <c r="F138" s="134"/>
      <c r="G138" s="134"/>
      <c r="H138" s="134"/>
      <c r="I138" s="229"/>
      <c r="J138" s="134">
        <v>40322181</v>
      </c>
      <c r="K138" s="226" t="s">
        <v>3098</v>
      </c>
      <c r="L138" s="134">
        <v>452</v>
      </c>
      <c r="M138" s="134"/>
      <c r="N138" s="227">
        <v>108.45</v>
      </c>
      <c r="O138" s="233">
        <v>3</v>
      </c>
      <c r="P138" s="227">
        <v>0.64</v>
      </c>
      <c r="Q138" s="134">
        <v>449</v>
      </c>
      <c r="R138" s="227">
        <v>107.81</v>
      </c>
      <c r="S138" s="229"/>
      <c r="T138" s="134"/>
      <c r="U138" s="231"/>
      <c r="V138" s="155" t="s">
        <v>75</v>
      </c>
      <c r="W138" s="155"/>
      <c r="X138" s="371" t="s">
        <v>2222</v>
      </c>
      <c r="Y138" s="134" t="s">
        <v>6142</v>
      </c>
      <c r="Z138" s="134" t="s">
        <v>6140</v>
      </c>
      <c r="AA138" s="212" t="s">
        <v>6141</v>
      </c>
    </row>
    <row r="139" spans="1:27" ht="24" x14ac:dyDescent="0.3">
      <c r="A139" s="225">
        <v>40322220</v>
      </c>
      <c r="B139" s="226" t="s">
        <v>3099</v>
      </c>
      <c r="C139" s="227">
        <v>94.01</v>
      </c>
      <c r="D139" s="134" t="s">
        <v>1396</v>
      </c>
      <c r="E139" s="228">
        <v>10.148999999999999</v>
      </c>
      <c r="F139" s="134"/>
      <c r="G139" s="134"/>
      <c r="H139" s="134"/>
      <c r="I139" s="229"/>
      <c r="J139" s="134">
        <v>40322220</v>
      </c>
      <c r="K139" s="226" t="s">
        <v>3099</v>
      </c>
      <c r="L139" s="134">
        <v>392</v>
      </c>
      <c r="M139" s="134"/>
      <c r="N139" s="227">
        <v>94.01</v>
      </c>
      <c r="O139" s="233">
        <v>3</v>
      </c>
      <c r="P139" s="227">
        <v>0.64</v>
      </c>
      <c r="Q139" s="134">
        <v>389</v>
      </c>
      <c r="R139" s="227">
        <v>93.37</v>
      </c>
      <c r="S139" s="229"/>
      <c r="T139" s="134"/>
      <c r="U139" s="231"/>
      <c r="V139" s="155" t="s">
        <v>75</v>
      </c>
      <c r="W139" s="155"/>
      <c r="X139" s="371" t="s">
        <v>1751</v>
      </c>
      <c r="Y139" s="134" t="s">
        <v>6134</v>
      </c>
      <c r="Z139" s="134" t="s">
        <v>6138</v>
      </c>
      <c r="AA139" s="212" t="s">
        <v>6136</v>
      </c>
    </row>
    <row r="140" spans="1:27" ht="24" x14ac:dyDescent="0.3">
      <c r="A140" s="225">
        <v>40322246</v>
      </c>
      <c r="B140" s="226" t="s">
        <v>3100</v>
      </c>
      <c r="C140" s="227">
        <v>204.32</v>
      </c>
      <c r="D140" s="134" t="s">
        <v>888</v>
      </c>
      <c r="E140" s="228">
        <v>22.035</v>
      </c>
      <c r="F140" s="134"/>
      <c r="G140" s="134"/>
      <c r="H140" s="134"/>
      <c r="I140" s="229"/>
      <c r="J140" s="134">
        <v>40322246</v>
      </c>
      <c r="K140" s="226" t="s">
        <v>3100</v>
      </c>
      <c r="L140" s="134">
        <v>852</v>
      </c>
      <c r="M140" s="134"/>
      <c r="N140" s="227">
        <v>204.32</v>
      </c>
      <c r="O140" s="233">
        <v>7</v>
      </c>
      <c r="P140" s="227">
        <v>1.6</v>
      </c>
      <c r="Q140" s="134">
        <v>845</v>
      </c>
      <c r="R140" s="227">
        <v>202.72</v>
      </c>
      <c r="S140" s="229"/>
      <c r="T140" s="134"/>
      <c r="U140" s="231"/>
      <c r="V140" s="155" t="s">
        <v>75</v>
      </c>
      <c r="W140" s="155"/>
      <c r="X140" s="371" t="s">
        <v>1751</v>
      </c>
      <c r="Y140" s="134" t="s">
        <v>6134</v>
      </c>
      <c r="Z140" s="134" t="s">
        <v>6138</v>
      </c>
      <c r="AA140" s="212" t="s">
        <v>6136</v>
      </c>
    </row>
    <row r="141" spans="1:27" ht="24" x14ac:dyDescent="0.3">
      <c r="A141" s="225">
        <v>40322394</v>
      </c>
      <c r="B141" s="226" t="s">
        <v>3101</v>
      </c>
      <c r="C141" s="227">
        <v>192.14</v>
      </c>
      <c r="D141" s="134" t="s">
        <v>888</v>
      </c>
      <c r="E141" s="228">
        <v>20.710999999999999</v>
      </c>
      <c r="F141" s="134"/>
      <c r="G141" s="134"/>
      <c r="H141" s="134"/>
      <c r="I141" s="229"/>
      <c r="J141" s="134">
        <v>40322394</v>
      </c>
      <c r="K141" s="226" t="s">
        <v>3101</v>
      </c>
      <c r="L141" s="134">
        <v>801</v>
      </c>
      <c r="M141" s="134"/>
      <c r="N141" s="227">
        <v>192.14</v>
      </c>
      <c r="O141" s="233">
        <v>7</v>
      </c>
      <c r="P141" s="227">
        <v>1.6</v>
      </c>
      <c r="Q141" s="134">
        <v>794</v>
      </c>
      <c r="R141" s="227">
        <v>190.54</v>
      </c>
      <c r="S141" s="229"/>
      <c r="T141" s="134"/>
      <c r="U141" s="231"/>
      <c r="V141" s="155" t="s">
        <v>75</v>
      </c>
      <c r="W141" s="155"/>
      <c r="X141" s="371" t="s">
        <v>1751</v>
      </c>
      <c r="Y141" s="134" t="s">
        <v>6142</v>
      </c>
      <c r="Z141" s="134" t="s">
        <v>6140</v>
      </c>
      <c r="AA141" s="212" t="s">
        <v>6141</v>
      </c>
    </row>
    <row r="142" spans="1:27" ht="24" x14ac:dyDescent="0.3">
      <c r="A142" s="225">
        <v>40322432</v>
      </c>
      <c r="B142" s="226" t="s">
        <v>3102</v>
      </c>
      <c r="C142" s="227">
        <v>38.22</v>
      </c>
      <c r="D142" s="134" t="s">
        <v>1259</v>
      </c>
      <c r="E142" s="228">
        <v>4.1260000000000003</v>
      </c>
      <c r="F142" s="134"/>
      <c r="G142" s="134"/>
      <c r="H142" s="134"/>
      <c r="I142" s="229"/>
      <c r="J142" s="134">
        <v>40322432</v>
      </c>
      <c r="K142" s="226" t="s">
        <v>3102</v>
      </c>
      <c r="L142" s="134">
        <v>159</v>
      </c>
      <c r="M142" s="134"/>
      <c r="N142" s="227">
        <v>38.22</v>
      </c>
      <c r="O142" s="233">
        <v>1</v>
      </c>
      <c r="P142" s="227">
        <v>0.26</v>
      </c>
      <c r="Q142" s="134">
        <v>158</v>
      </c>
      <c r="R142" s="227">
        <v>37.96</v>
      </c>
      <c r="S142" s="229"/>
      <c r="T142" s="134"/>
      <c r="U142" s="231"/>
      <c r="V142" s="155" t="s">
        <v>75</v>
      </c>
      <c r="W142" s="155"/>
      <c r="X142" s="371" t="s">
        <v>1751</v>
      </c>
      <c r="Y142" s="134" t="s">
        <v>6134</v>
      </c>
      <c r="Z142" s="134" t="s">
        <v>6138</v>
      </c>
      <c r="AA142" s="212" t="s">
        <v>6136</v>
      </c>
    </row>
    <row r="143" spans="1:27" ht="24" x14ac:dyDescent="0.3">
      <c r="A143" s="225">
        <v>40322467</v>
      </c>
      <c r="B143" s="226" t="s">
        <v>3103</v>
      </c>
      <c r="C143" s="227">
        <v>10.92</v>
      </c>
      <c r="D143" s="134" t="s">
        <v>744</v>
      </c>
      <c r="E143" s="228">
        <v>1.18</v>
      </c>
      <c r="F143" s="134"/>
      <c r="G143" s="134"/>
      <c r="H143" s="134"/>
      <c r="I143" s="229"/>
      <c r="J143" s="134">
        <v>40322467</v>
      </c>
      <c r="K143" s="226" t="s">
        <v>3103</v>
      </c>
      <c r="L143" s="134">
        <v>45</v>
      </c>
      <c r="M143" s="134"/>
      <c r="N143" s="227">
        <v>10.92</v>
      </c>
      <c r="O143" s="233">
        <v>0.25</v>
      </c>
      <c r="P143" s="227">
        <v>0.06</v>
      </c>
      <c r="Q143" s="134">
        <v>45</v>
      </c>
      <c r="R143" s="227">
        <v>10.86</v>
      </c>
      <c r="S143" s="229"/>
      <c r="T143" s="134"/>
      <c r="U143" s="231"/>
      <c r="V143" s="155" t="s">
        <v>75</v>
      </c>
      <c r="W143" s="155"/>
      <c r="X143" s="371" t="s">
        <v>1751</v>
      </c>
      <c r="Y143" s="134" t="s">
        <v>6133</v>
      </c>
      <c r="Z143" s="134" t="s">
        <v>6138</v>
      </c>
      <c r="AA143" s="212" t="s">
        <v>6136</v>
      </c>
    </row>
    <row r="144" spans="1:27" ht="24" x14ac:dyDescent="0.3">
      <c r="A144" s="225">
        <v>40322475</v>
      </c>
      <c r="B144" s="226" t="s">
        <v>3104</v>
      </c>
      <c r="C144" s="227">
        <v>11.68</v>
      </c>
      <c r="D144" s="134" t="s">
        <v>744</v>
      </c>
      <c r="E144" s="228">
        <v>1.2629999999999999</v>
      </c>
      <c r="F144" s="134"/>
      <c r="G144" s="134"/>
      <c r="H144" s="134"/>
      <c r="I144" s="229"/>
      <c r="J144" s="134">
        <v>40322475</v>
      </c>
      <c r="K144" s="226" t="s">
        <v>3104</v>
      </c>
      <c r="L144" s="134">
        <v>48</v>
      </c>
      <c r="M144" s="134"/>
      <c r="N144" s="227">
        <v>11.68</v>
      </c>
      <c r="O144" s="233">
        <v>0.25</v>
      </c>
      <c r="P144" s="227">
        <v>0.06</v>
      </c>
      <c r="Q144" s="134">
        <v>48</v>
      </c>
      <c r="R144" s="227">
        <v>11.62</v>
      </c>
      <c r="S144" s="229"/>
      <c r="T144" s="134"/>
      <c r="U144" s="231"/>
      <c r="V144" s="155" t="s">
        <v>75</v>
      </c>
      <c r="W144" s="155"/>
      <c r="X144" s="371" t="s">
        <v>1751</v>
      </c>
      <c r="Y144" s="134" t="s">
        <v>6133</v>
      </c>
      <c r="Z144" s="134" t="s">
        <v>6138</v>
      </c>
      <c r="AA144" s="212" t="s">
        <v>6136</v>
      </c>
    </row>
    <row r="145" spans="1:27" ht="24" x14ac:dyDescent="0.3">
      <c r="A145" s="225">
        <v>40322483</v>
      </c>
      <c r="B145" s="226" t="s">
        <v>3105</v>
      </c>
      <c r="C145" s="227">
        <v>11.17</v>
      </c>
      <c r="D145" s="134" t="s">
        <v>744</v>
      </c>
      <c r="E145" s="228">
        <v>1.208</v>
      </c>
      <c r="F145" s="134"/>
      <c r="G145" s="134"/>
      <c r="H145" s="134"/>
      <c r="I145" s="229"/>
      <c r="J145" s="134">
        <v>40322483</v>
      </c>
      <c r="K145" s="226" t="s">
        <v>3105</v>
      </c>
      <c r="L145" s="134">
        <v>46</v>
      </c>
      <c r="M145" s="134"/>
      <c r="N145" s="227">
        <v>11.17</v>
      </c>
      <c r="O145" s="233">
        <v>0.25</v>
      </c>
      <c r="P145" s="227">
        <v>0.06</v>
      </c>
      <c r="Q145" s="134">
        <v>46</v>
      </c>
      <c r="R145" s="227">
        <v>11.11</v>
      </c>
      <c r="S145" s="229"/>
      <c r="T145" s="134"/>
      <c r="U145" s="231"/>
      <c r="V145" s="155" t="s">
        <v>75</v>
      </c>
      <c r="W145" s="155"/>
      <c r="X145" s="371" t="s">
        <v>1751</v>
      </c>
      <c r="Y145" s="134" t="s">
        <v>6133</v>
      </c>
      <c r="Z145" s="134" t="s">
        <v>6138</v>
      </c>
      <c r="AA145" s="212" t="s">
        <v>6136</v>
      </c>
    </row>
    <row r="146" spans="1:27" ht="24" x14ac:dyDescent="0.3">
      <c r="A146" s="225">
        <v>40322491</v>
      </c>
      <c r="B146" s="226" t="s">
        <v>3106</v>
      </c>
      <c r="C146" s="227">
        <v>40.96</v>
      </c>
      <c r="D146" s="134" t="s">
        <v>1259</v>
      </c>
      <c r="E146" s="228">
        <v>4.4240000000000004</v>
      </c>
      <c r="F146" s="134"/>
      <c r="G146" s="134"/>
      <c r="H146" s="134"/>
      <c r="I146" s="229"/>
      <c r="J146" s="134">
        <v>40322491</v>
      </c>
      <c r="K146" s="226" t="s">
        <v>3106</v>
      </c>
      <c r="L146" s="134">
        <v>170</v>
      </c>
      <c r="M146" s="134"/>
      <c r="N146" s="227">
        <v>40.96</v>
      </c>
      <c r="O146" s="233">
        <v>1</v>
      </c>
      <c r="P146" s="227">
        <v>0.26</v>
      </c>
      <c r="Q146" s="134">
        <v>169</v>
      </c>
      <c r="R146" s="227">
        <v>40.700000000000003</v>
      </c>
      <c r="S146" s="229"/>
      <c r="T146" s="134"/>
      <c r="U146" s="231"/>
      <c r="V146" s="155" t="s">
        <v>75</v>
      </c>
      <c r="W146" s="155"/>
      <c r="X146" s="371" t="s">
        <v>1751</v>
      </c>
      <c r="Y146" s="134" t="s">
        <v>6133</v>
      </c>
      <c r="Z146" s="134" t="s">
        <v>6138</v>
      </c>
      <c r="AA146" s="212" t="s">
        <v>6136</v>
      </c>
    </row>
    <row r="147" spans="1:27" ht="24" x14ac:dyDescent="0.3">
      <c r="A147" s="225">
        <v>40323471</v>
      </c>
      <c r="B147" s="226" t="s">
        <v>3107</v>
      </c>
      <c r="C147" s="227">
        <v>246.21</v>
      </c>
      <c r="D147" s="134" t="s">
        <v>888</v>
      </c>
      <c r="E147" s="228">
        <v>26.588000000000001</v>
      </c>
      <c r="F147" s="134"/>
      <c r="G147" s="134"/>
      <c r="H147" s="134"/>
      <c r="I147" s="229"/>
      <c r="J147" s="134">
        <v>40323471</v>
      </c>
      <c r="K147" s="226" t="s">
        <v>3107</v>
      </c>
      <c r="L147" s="236">
        <v>1026</v>
      </c>
      <c r="M147" s="134"/>
      <c r="N147" s="227">
        <v>246.21</v>
      </c>
      <c r="O147" s="233">
        <v>7</v>
      </c>
      <c r="P147" s="227">
        <v>1.6</v>
      </c>
      <c r="Q147" s="236">
        <v>1019</v>
      </c>
      <c r="R147" s="227">
        <v>244.61</v>
      </c>
      <c r="S147" s="229"/>
      <c r="T147" s="134"/>
      <c r="U147" s="231"/>
      <c r="V147" s="155" t="s">
        <v>75</v>
      </c>
      <c r="W147" s="155"/>
      <c r="X147" s="371" t="s">
        <v>2222</v>
      </c>
      <c r="Y147" s="134" t="s">
        <v>6133</v>
      </c>
      <c r="Z147" s="134" t="s">
        <v>6138</v>
      </c>
      <c r="AA147" s="212" t="s">
        <v>6136</v>
      </c>
    </row>
    <row r="148" spans="1:27" ht="24" x14ac:dyDescent="0.3">
      <c r="A148" s="225">
        <v>40323510</v>
      </c>
      <c r="B148" s="226" t="s">
        <v>3108</v>
      </c>
      <c r="C148" s="227">
        <v>544.52</v>
      </c>
      <c r="D148" s="134" t="s">
        <v>708</v>
      </c>
      <c r="E148" s="228">
        <v>58.838999999999999</v>
      </c>
      <c r="F148" s="134"/>
      <c r="G148" s="134"/>
      <c r="H148" s="134"/>
      <c r="I148" s="229"/>
      <c r="J148" s="134">
        <v>40323510</v>
      </c>
      <c r="K148" s="226" t="s">
        <v>3108</v>
      </c>
      <c r="L148" s="236">
        <v>2268</v>
      </c>
      <c r="M148" s="134"/>
      <c r="N148" s="227">
        <v>544.52</v>
      </c>
      <c r="O148" s="233">
        <v>13</v>
      </c>
      <c r="P148" s="227">
        <v>3.2</v>
      </c>
      <c r="Q148" s="236">
        <v>2255</v>
      </c>
      <c r="R148" s="227">
        <v>541.32000000000005</v>
      </c>
      <c r="S148" s="229"/>
      <c r="T148" s="134"/>
      <c r="U148" s="231"/>
      <c r="V148" s="155" t="s">
        <v>75</v>
      </c>
      <c r="W148" s="155"/>
      <c r="X148" s="371" t="s">
        <v>2222</v>
      </c>
      <c r="Y148" s="134" t="s">
        <v>6133</v>
      </c>
      <c r="Z148" s="134" t="s">
        <v>6138</v>
      </c>
      <c r="AA148" s="212" t="s">
        <v>6136</v>
      </c>
    </row>
    <row r="149" spans="1:27" ht="24" x14ac:dyDescent="0.3">
      <c r="A149" s="225">
        <v>40323889</v>
      </c>
      <c r="B149" s="226" t="s">
        <v>3109</v>
      </c>
      <c r="C149" s="227">
        <v>424.36</v>
      </c>
      <c r="D149" s="134" t="s">
        <v>708</v>
      </c>
      <c r="E149" s="228">
        <v>45.777999999999999</v>
      </c>
      <c r="F149" s="134"/>
      <c r="G149" s="134"/>
      <c r="H149" s="134"/>
      <c r="I149" s="229"/>
      <c r="J149" s="134">
        <v>40323889</v>
      </c>
      <c r="K149" s="226" t="s">
        <v>3109</v>
      </c>
      <c r="L149" s="134">
        <v>1768</v>
      </c>
      <c r="M149" s="134"/>
      <c r="N149" s="227">
        <v>424.36</v>
      </c>
      <c r="O149" s="233">
        <v>13</v>
      </c>
      <c r="P149" s="227">
        <v>3.2</v>
      </c>
      <c r="Q149" s="236">
        <v>1755</v>
      </c>
      <c r="R149" s="227">
        <v>421.16</v>
      </c>
      <c r="S149" s="229"/>
      <c r="T149" s="134"/>
      <c r="U149" s="231"/>
      <c r="V149" s="155" t="s">
        <v>75</v>
      </c>
      <c r="W149" s="155"/>
      <c r="X149" s="371" t="s">
        <v>2222</v>
      </c>
      <c r="Y149" s="134" t="s">
        <v>6142</v>
      </c>
      <c r="Z149" s="134" t="s">
        <v>6140</v>
      </c>
      <c r="AA149" s="212" t="s">
        <v>6141</v>
      </c>
    </row>
    <row r="150" spans="1:27" ht="24" x14ac:dyDescent="0.3">
      <c r="A150" s="225">
        <v>40324389</v>
      </c>
      <c r="B150" s="226" t="s">
        <v>3110</v>
      </c>
      <c r="C150" s="227">
        <v>541.27</v>
      </c>
      <c r="D150" s="134" t="s">
        <v>708</v>
      </c>
      <c r="E150" s="228">
        <v>58.485999999999997</v>
      </c>
      <c r="F150" s="134"/>
      <c r="G150" s="134"/>
      <c r="H150" s="134"/>
      <c r="I150" s="229"/>
      <c r="J150" s="134">
        <v>40324389</v>
      </c>
      <c r="K150" s="226" t="s">
        <v>3110</v>
      </c>
      <c r="L150" s="236">
        <v>2255</v>
      </c>
      <c r="M150" s="134"/>
      <c r="N150" s="227">
        <v>541.27</v>
      </c>
      <c r="O150" s="233">
        <v>13</v>
      </c>
      <c r="P150" s="227">
        <v>3.2</v>
      </c>
      <c r="Q150" s="236">
        <v>2242</v>
      </c>
      <c r="R150" s="227">
        <v>538.07000000000005</v>
      </c>
      <c r="S150" s="229"/>
      <c r="T150" s="134"/>
      <c r="U150" s="231"/>
      <c r="V150" s="155" t="s">
        <v>75</v>
      </c>
      <c r="W150" s="155"/>
      <c r="X150" s="371" t="s">
        <v>2222</v>
      </c>
      <c r="Y150" s="134" t="s">
        <v>6134</v>
      </c>
      <c r="Z150" s="134" t="s">
        <v>6138</v>
      </c>
      <c r="AA150" s="212" t="s">
        <v>6136</v>
      </c>
    </row>
    <row r="151" spans="1:27" ht="24" x14ac:dyDescent="0.3">
      <c r="A151" s="225">
        <v>40403840</v>
      </c>
      <c r="B151" s="226" t="s">
        <v>3111</v>
      </c>
      <c r="C151" s="227">
        <f>1.68*(1+3.2%)</f>
        <v>1.73376</v>
      </c>
      <c r="D151" s="134" t="s">
        <v>419</v>
      </c>
      <c r="E151" s="228">
        <v>0.51</v>
      </c>
      <c r="F151" s="134"/>
      <c r="G151" s="134"/>
      <c r="H151" s="134"/>
      <c r="I151" s="229"/>
      <c r="J151" s="134">
        <v>27040399</v>
      </c>
      <c r="K151" s="226" t="s">
        <v>3112</v>
      </c>
      <c r="L151" s="236">
        <v>7</v>
      </c>
      <c r="M151" s="134">
        <v>0</v>
      </c>
      <c r="N151" s="227">
        <f>1.68*(1+3.2%)</f>
        <v>1.73376</v>
      </c>
      <c r="O151" s="233"/>
      <c r="P151" s="227"/>
      <c r="Q151" s="236"/>
      <c r="R151" s="227"/>
      <c r="S151" s="229"/>
      <c r="T151" s="134"/>
      <c r="U151" s="231"/>
      <c r="V151" s="155" t="s">
        <v>75</v>
      </c>
      <c r="W151" s="155"/>
      <c r="X151" s="371" t="s">
        <v>1751</v>
      </c>
      <c r="Y151" s="134" t="s">
        <v>6134</v>
      </c>
      <c r="Z151" s="134" t="s">
        <v>6138</v>
      </c>
      <c r="AA151" s="212" t="s">
        <v>6136</v>
      </c>
    </row>
    <row r="152" spans="1:27" ht="24" x14ac:dyDescent="0.3">
      <c r="A152" s="225">
        <v>40501221</v>
      </c>
      <c r="B152" s="226" t="s">
        <v>3114</v>
      </c>
      <c r="C152" s="227">
        <v>607.20000000000005</v>
      </c>
      <c r="D152" s="134" t="s">
        <v>11</v>
      </c>
      <c r="E152" s="228">
        <v>60</v>
      </c>
      <c r="F152" s="134"/>
      <c r="G152" s="134"/>
      <c r="H152" s="134"/>
      <c r="I152" s="229"/>
      <c r="J152" s="134">
        <v>40501221</v>
      </c>
      <c r="K152" s="226" t="s">
        <v>3114</v>
      </c>
      <c r="L152" s="236">
        <v>2530</v>
      </c>
      <c r="M152" s="134"/>
      <c r="N152" s="227">
        <v>607.20000000000005</v>
      </c>
      <c r="O152" s="233">
        <v>230</v>
      </c>
      <c r="P152" s="227">
        <v>55.2</v>
      </c>
      <c r="Q152" s="236">
        <v>2300</v>
      </c>
      <c r="R152" s="227">
        <v>552</v>
      </c>
      <c r="S152" s="229"/>
      <c r="T152" s="134"/>
      <c r="U152" s="231"/>
      <c r="V152" s="155" t="s">
        <v>75</v>
      </c>
      <c r="W152" s="155"/>
      <c r="X152" s="371" t="s">
        <v>2222</v>
      </c>
      <c r="Y152" s="134" t="s">
        <v>6134</v>
      </c>
      <c r="Z152" s="134" t="s">
        <v>6138</v>
      </c>
      <c r="AA152" s="212" t="s">
        <v>6136</v>
      </c>
    </row>
    <row r="153" spans="1:27" ht="24" x14ac:dyDescent="0.3">
      <c r="A153" s="225">
        <v>40502082</v>
      </c>
      <c r="B153" s="226" t="s">
        <v>3115</v>
      </c>
      <c r="C153" s="227">
        <v>800.23680000000002</v>
      </c>
      <c r="D153" s="134" t="s">
        <v>18</v>
      </c>
      <c r="E153" s="228">
        <v>83.33</v>
      </c>
      <c r="F153" s="134"/>
      <c r="G153" s="134"/>
      <c r="H153" s="134"/>
      <c r="I153" s="229"/>
      <c r="J153" s="134">
        <v>40502082</v>
      </c>
      <c r="K153" s="230" t="s">
        <v>3115</v>
      </c>
      <c r="L153" s="237">
        <v>3334.32</v>
      </c>
      <c r="M153" s="134">
        <v>0</v>
      </c>
      <c r="N153" s="227">
        <v>800.23680000000002</v>
      </c>
      <c r="O153" s="233">
        <v>140</v>
      </c>
      <c r="P153" s="227">
        <v>33.6</v>
      </c>
      <c r="Q153" s="134">
        <v>3194.32</v>
      </c>
      <c r="R153" s="227">
        <v>766.63679999999999</v>
      </c>
      <c r="S153" s="229"/>
      <c r="T153" s="134"/>
      <c r="U153" s="231"/>
      <c r="V153" s="155" t="s">
        <v>75</v>
      </c>
      <c r="W153" s="155"/>
      <c r="X153" s="371" t="s">
        <v>2222</v>
      </c>
      <c r="Y153" s="134" t="s">
        <v>6142</v>
      </c>
      <c r="Z153" s="134" t="s">
        <v>6140</v>
      </c>
      <c r="AA153" s="212" t="s">
        <v>6141</v>
      </c>
    </row>
    <row r="154" spans="1:27" ht="24" x14ac:dyDescent="0.3">
      <c r="A154" s="225">
        <v>40502228</v>
      </c>
      <c r="B154" s="226" t="s">
        <v>3116</v>
      </c>
      <c r="C154" s="227">
        <v>773.04</v>
      </c>
      <c r="D154" s="134" t="s">
        <v>6</v>
      </c>
      <c r="E154" s="228">
        <v>83.33</v>
      </c>
      <c r="F154" s="134"/>
      <c r="G154" s="134"/>
      <c r="H154" s="134"/>
      <c r="I154" s="229"/>
      <c r="J154" s="134">
        <v>40502228</v>
      </c>
      <c r="K154" s="226" t="s">
        <v>3116</v>
      </c>
      <c r="L154" s="134">
        <v>3221</v>
      </c>
      <c r="M154" s="134"/>
      <c r="N154" s="227">
        <v>773.04</v>
      </c>
      <c r="O154" s="233">
        <v>27</v>
      </c>
      <c r="P154" s="227">
        <v>6.4</v>
      </c>
      <c r="Q154" s="134">
        <v>3194</v>
      </c>
      <c r="R154" s="227">
        <v>766.64</v>
      </c>
      <c r="S154" s="229"/>
      <c r="T154" s="134"/>
      <c r="U154" s="231"/>
      <c r="V154" s="155" t="s">
        <v>75</v>
      </c>
      <c r="W154" s="155"/>
      <c r="X154" s="371" t="s">
        <v>2222</v>
      </c>
      <c r="Y154" s="134" t="s">
        <v>6134</v>
      </c>
      <c r="Z154" s="134" t="s">
        <v>6138</v>
      </c>
      <c r="AA154" s="212" t="s">
        <v>6136</v>
      </c>
    </row>
    <row r="155" spans="1:27" ht="24" x14ac:dyDescent="0.3">
      <c r="A155" s="225">
        <v>40601382</v>
      </c>
      <c r="B155" s="226" t="s">
        <v>3117</v>
      </c>
      <c r="C155" s="227">
        <v>236.44</v>
      </c>
      <c r="D155" s="134" t="s">
        <v>888</v>
      </c>
      <c r="E155" s="228">
        <v>25.526</v>
      </c>
      <c r="F155" s="134"/>
      <c r="G155" s="134"/>
      <c r="H155" s="134"/>
      <c r="I155" s="229"/>
      <c r="J155" s="134">
        <v>40601382</v>
      </c>
      <c r="K155" s="226" t="s">
        <v>3117</v>
      </c>
      <c r="L155" s="232">
        <v>985</v>
      </c>
      <c r="M155" s="134"/>
      <c r="N155" s="227">
        <v>236.44</v>
      </c>
      <c r="O155" s="233">
        <v>7</v>
      </c>
      <c r="P155" s="227">
        <v>1.6</v>
      </c>
      <c r="Q155" s="134">
        <v>978</v>
      </c>
      <c r="R155" s="227">
        <v>234.84</v>
      </c>
      <c r="S155" s="229"/>
      <c r="T155" s="134"/>
      <c r="U155" s="231"/>
      <c r="V155" s="155" t="s">
        <v>75</v>
      </c>
      <c r="W155" s="155"/>
      <c r="X155" s="371" t="s">
        <v>1751</v>
      </c>
      <c r="Y155" s="134" t="s">
        <v>6142</v>
      </c>
      <c r="Z155" s="134" t="s">
        <v>6140</v>
      </c>
      <c r="AA155" s="212" t="s">
        <v>6141</v>
      </c>
    </row>
    <row r="156" spans="1:27" x14ac:dyDescent="0.3">
      <c r="A156" s="225">
        <v>40704092</v>
      </c>
      <c r="B156" s="226" t="s">
        <v>3118</v>
      </c>
      <c r="C156" s="227">
        <f>78*(1+3.2%)</f>
        <v>80.496000000000009</v>
      </c>
      <c r="D156" s="134"/>
      <c r="E156" s="228"/>
      <c r="F156" s="134"/>
      <c r="G156" s="134"/>
      <c r="H156" s="134"/>
      <c r="I156" s="229"/>
      <c r="J156" s="134">
        <v>31040098</v>
      </c>
      <c r="K156" s="226" t="s">
        <v>3118</v>
      </c>
      <c r="L156" s="134">
        <v>325</v>
      </c>
      <c r="M156" s="134">
        <v>0</v>
      </c>
      <c r="N156" s="227">
        <f>78*(1+3.2%)</f>
        <v>80.496000000000009</v>
      </c>
      <c r="O156" s="233">
        <v>100</v>
      </c>
      <c r="P156" s="227">
        <f>24*(1+3.2%)</f>
        <v>24.768000000000001</v>
      </c>
      <c r="Q156" s="134">
        <v>225</v>
      </c>
      <c r="R156" s="227">
        <f>54*(1+3.2%)</f>
        <v>55.728000000000002</v>
      </c>
      <c r="S156" s="229">
        <v>0.19</v>
      </c>
      <c r="T156" s="134"/>
      <c r="U156" s="231"/>
      <c r="V156" s="155" t="s">
        <v>75</v>
      </c>
      <c r="W156" s="155"/>
      <c r="X156" s="371" t="s">
        <v>1751</v>
      </c>
      <c r="Y156" s="134" t="s">
        <v>6142</v>
      </c>
      <c r="Z156" s="134" t="s">
        <v>6140</v>
      </c>
      <c r="AA156" s="212" t="s">
        <v>6141</v>
      </c>
    </row>
    <row r="157" spans="1:27" x14ac:dyDescent="0.3">
      <c r="A157" s="225">
        <v>40806200</v>
      </c>
      <c r="B157" s="226" t="s">
        <v>3119</v>
      </c>
      <c r="C157" s="227">
        <v>107.94</v>
      </c>
      <c r="D157" s="134" t="s">
        <v>26</v>
      </c>
      <c r="E157" s="228">
        <v>4.08</v>
      </c>
      <c r="F157" s="134">
        <v>8</v>
      </c>
      <c r="G157" s="134"/>
      <c r="H157" s="134"/>
      <c r="I157" s="229">
        <v>0.23039999999999999</v>
      </c>
      <c r="J157" s="134">
        <v>40806200</v>
      </c>
      <c r="K157" s="226" t="s">
        <v>3119</v>
      </c>
      <c r="L157" s="232">
        <v>449</v>
      </c>
      <c r="M157" s="134">
        <v>8</v>
      </c>
      <c r="N157" s="227">
        <v>107.94</v>
      </c>
      <c r="O157" s="233">
        <v>293</v>
      </c>
      <c r="P157" s="227">
        <v>70.400000000000006</v>
      </c>
      <c r="Q157" s="134">
        <v>156</v>
      </c>
      <c r="R157" s="227">
        <v>37.54</v>
      </c>
      <c r="S157" s="229">
        <v>0.23039999999999999</v>
      </c>
      <c r="T157" s="134"/>
      <c r="U157" s="231"/>
      <c r="V157" s="155" t="s">
        <v>75</v>
      </c>
      <c r="W157" s="155"/>
      <c r="X157" s="371" t="s">
        <v>2222</v>
      </c>
      <c r="Y157" s="134" t="s">
        <v>6138</v>
      </c>
      <c r="Z157" s="134" t="s">
        <v>6136</v>
      </c>
      <c r="AA157" s="212" t="s">
        <v>6137</v>
      </c>
    </row>
    <row r="158" spans="1:27" x14ac:dyDescent="0.3">
      <c r="A158" s="225">
        <v>40807088</v>
      </c>
      <c r="B158" s="226" t="s">
        <v>3120</v>
      </c>
      <c r="C158" s="227">
        <v>24.02</v>
      </c>
      <c r="D158" s="134" t="s">
        <v>9</v>
      </c>
      <c r="E158" s="228">
        <v>1.22</v>
      </c>
      <c r="F158" s="134">
        <v>2</v>
      </c>
      <c r="G158" s="134"/>
      <c r="H158" s="134"/>
      <c r="I158" s="229">
        <v>0.17280000000000001</v>
      </c>
      <c r="J158" s="134">
        <v>40807088</v>
      </c>
      <c r="K158" s="226" t="s">
        <v>3120</v>
      </c>
      <c r="L158" s="134">
        <v>100</v>
      </c>
      <c r="M158" s="134">
        <v>2</v>
      </c>
      <c r="N158" s="227">
        <v>24.02</v>
      </c>
      <c r="O158" s="233">
        <v>53</v>
      </c>
      <c r="P158" s="227">
        <v>12.8</v>
      </c>
      <c r="Q158" s="134">
        <v>47</v>
      </c>
      <c r="R158" s="227">
        <v>11.22</v>
      </c>
      <c r="S158" s="229">
        <v>0.17280000000000001</v>
      </c>
      <c r="T158" s="134"/>
      <c r="U158" s="231"/>
      <c r="V158" s="155" t="s">
        <v>75</v>
      </c>
      <c r="W158" s="155"/>
      <c r="X158" s="371" t="s">
        <v>2222</v>
      </c>
      <c r="Y158" s="134" t="s">
        <v>6138</v>
      </c>
      <c r="Z158" s="134" t="s">
        <v>6136</v>
      </c>
      <c r="AA158" s="212" t="s">
        <v>6137</v>
      </c>
    </row>
    <row r="159" spans="1:27" ht="24" x14ac:dyDescent="0.3">
      <c r="A159" s="225">
        <v>40808114</v>
      </c>
      <c r="B159" s="226" t="s">
        <v>3121</v>
      </c>
      <c r="C159" s="227">
        <f>153.6*(1+10.66%)</f>
        <v>169.97376</v>
      </c>
      <c r="D159" s="134" t="s">
        <v>11</v>
      </c>
      <c r="E159" s="228">
        <v>16.34</v>
      </c>
      <c r="F159" s="134">
        <v>19</v>
      </c>
      <c r="G159" s="134"/>
      <c r="H159" s="134"/>
      <c r="I159" s="229">
        <v>3.0339999999999998</v>
      </c>
      <c r="J159" s="134">
        <v>32080093</v>
      </c>
      <c r="K159" s="226" t="s">
        <v>3122</v>
      </c>
      <c r="L159" s="232">
        <v>640</v>
      </c>
      <c r="M159" s="134">
        <v>19</v>
      </c>
      <c r="N159" s="227">
        <f>153.6*(1+10.66%)</f>
        <v>169.97376</v>
      </c>
      <c r="O159" s="233">
        <v>200</v>
      </c>
      <c r="P159" s="227">
        <f>48*(1+10.66%)</f>
        <v>53.116799999999998</v>
      </c>
      <c r="Q159" s="134">
        <v>440</v>
      </c>
      <c r="R159" s="227">
        <f>105.6*(1+10.66%)</f>
        <v>116.85696</v>
      </c>
      <c r="S159" s="229">
        <v>3.0339999999999998</v>
      </c>
      <c r="T159" s="134"/>
      <c r="U159" s="231"/>
      <c r="V159" s="155" t="s">
        <v>75</v>
      </c>
      <c r="W159" s="155"/>
      <c r="X159" s="371" t="s">
        <v>2222</v>
      </c>
      <c r="Y159" s="134" t="s">
        <v>6138</v>
      </c>
      <c r="Z159" s="134" t="s">
        <v>6136</v>
      </c>
      <c r="AA159" s="212" t="s">
        <v>6137</v>
      </c>
    </row>
    <row r="160" spans="1:27" ht="24" x14ac:dyDescent="0.3">
      <c r="A160" s="225">
        <v>40901629</v>
      </c>
      <c r="B160" s="226" t="s">
        <v>3123</v>
      </c>
      <c r="C160" s="227">
        <v>410.8</v>
      </c>
      <c r="D160" s="134" t="s">
        <v>26</v>
      </c>
      <c r="E160" s="228">
        <v>37</v>
      </c>
      <c r="F160" s="134">
        <v>2</v>
      </c>
      <c r="G160" s="134"/>
      <c r="H160" s="134"/>
      <c r="I160" s="229">
        <v>0.38</v>
      </c>
      <c r="J160" s="134">
        <v>40901629</v>
      </c>
      <c r="K160" s="226" t="s">
        <v>3123</v>
      </c>
      <c r="L160" s="134">
        <v>1711</v>
      </c>
      <c r="M160" s="134">
        <v>2</v>
      </c>
      <c r="N160" s="227">
        <v>410.8</v>
      </c>
      <c r="O160" s="233">
        <v>293</v>
      </c>
      <c r="P160" s="227">
        <v>70.400000000000006</v>
      </c>
      <c r="Q160" s="134">
        <v>1418</v>
      </c>
      <c r="R160" s="227">
        <v>340.4</v>
      </c>
      <c r="S160" s="229">
        <v>0.38</v>
      </c>
      <c r="T160" s="134"/>
      <c r="U160" s="231"/>
      <c r="V160" s="155" t="s">
        <v>75</v>
      </c>
      <c r="W160" s="155"/>
      <c r="X160" s="371" t="s">
        <v>2222</v>
      </c>
      <c r="Y160" s="134" t="s">
        <v>6138</v>
      </c>
      <c r="Z160" s="134" t="s">
        <v>6136</v>
      </c>
      <c r="AA160" s="212" t="s">
        <v>6137</v>
      </c>
    </row>
    <row r="161" spans="1:27" x14ac:dyDescent="0.3">
      <c r="A161" s="225">
        <v>40902137</v>
      </c>
      <c r="B161" s="226" t="s">
        <v>3124</v>
      </c>
      <c r="C161" s="227">
        <v>43.44</v>
      </c>
      <c r="D161" s="134" t="s">
        <v>9</v>
      </c>
      <c r="E161" s="228">
        <v>3.33</v>
      </c>
      <c r="F161" s="134"/>
      <c r="G161" s="134"/>
      <c r="H161" s="134"/>
      <c r="I161" s="229">
        <v>0.34</v>
      </c>
      <c r="J161" s="134">
        <v>40902137</v>
      </c>
      <c r="K161" s="230" t="s">
        <v>3124</v>
      </c>
      <c r="L161" s="232">
        <v>181</v>
      </c>
      <c r="M161" s="134"/>
      <c r="N161" s="227">
        <v>43.44</v>
      </c>
      <c r="O161" s="233">
        <v>53</v>
      </c>
      <c r="P161" s="227">
        <v>12.72</v>
      </c>
      <c r="Q161" s="134">
        <v>128</v>
      </c>
      <c r="R161" s="227">
        <v>30.72</v>
      </c>
      <c r="S161" s="229">
        <v>0.34</v>
      </c>
      <c r="T161" s="229"/>
      <c r="U161" s="231"/>
      <c r="V161" s="155" t="s">
        <v>75</v>
      </c>
      <c r="W161" s="155"/>
      <c r="X161" s="371" t="s">
        <v>2222</v>
      </c>
      <c r="Y161" s="134" t="s">
        <v>6138</v>
      </c>
      <c r="Z161" s="134" t="s">
        <v>6136</v>
      </c>
      <c r="AA161" s="212" t="s">
        <v>6137</v>
      </c>
    </row>
    <row r="162" spans="1:27" ht="24" x14ac:dyDescent="0.3">
      <c r="A162" s="225">
        <v>41002040</v>
      </c>
      <c r="B162" s="226" t="s">
        <v>3125</v>
      </c>
      <c r="C162" s="227">
        <v>55.2</v>
      </c>
      <c r="D162" s="134" t="s">
        <v>11</v>
      </c>
      <c r="E162" s="228"/>
      <c r="F162" s="134"/>
      <c r="G162" s="134"/>
      <c r="H162" s="134"/>
      <c r="I162" s="229"/>
      <c r="J162" s="134">
        <v>41002040</v>
      </c>
      <c r="K162" s="226" t="s">
        <v>3125</v>
      </c>
      <c r="L162" s="134">
        <v>230</v>
      </c>
      <c r="M162" s="134"/>
      <c r="N162" s="227">
        <v>55.2</v>
      </c>
      <c r="O162" s="233"/>
      <c r="P162" s="227"/>
      <c r="Q162" s="134"/>
      <c r="R162" s="227"/>
      <c r="S162" s="229"/>
      <c r="T162" s="134"/>
      <c r="U162" s="231"/>
      <c r="V162" s="155" t="s">
        <v>75</v>
      </c>
      <c r="W162" s="155"/>
      <c r="X162" s="371" t="s">
        <v>2222</v>
      </c>
      <c r="Y162" s="134" t="s">
        <v>6138</v>
      </c>
      <c r="Z162" s="134" t="s">
        <v>6136</v>
      </c>
      <c r="AA162" s="212" t="s">
        <v>6137</v>
      </c>
    </row>
    <row r="163" spans="1:27" x14ac:dyDescent="0.3">
      <c r="A163" s="225">
        <v>41203208</v>
      </c>
      <c r="B163" s="226" t="s">
        <v>3126</v>
      </c>
      <c r="C163" s="227">
        <v>63.91</v>
      </c>
      <c r="D163" s="134" t="s">
        <v>12</v>
      </c>
      <c r="E163" s="228">
        <v>4.8600000000000003</v>
      </c>
      <c r="F163" s="134"/>
      <c r="G163" s="134"/>
      <c r="H163" s="134"/>
      <c r="I163" s="229"/>
      <c r="J163" s="134">
        <v>41203208</v>
      </c>
      <c r="K163" s="226" t="s">
        <v>3126</v>
      </c>
      <c r="L163" s="134">
        <v>266</v>
      </c>
      <c r="M163" s="134"/>
      <c r="N163" s="227">
        <v>63.91</v>
      </c>
      <c r="O163" s="233">
        <v>80</v>
      </c>
      <c r="P163" s="227">
        <v>19.2</v>
      </c>
      <c r="Q163" s="134">
        <v>186</v>
      </c>
      <c r="R163" s="227">
        <v>44.71</v>
      </c>
      <c r="S163" s="229"/>
      <c r="T163" s="134"/>
      <c r="U163" s="231"/>
      <c r="V163" s="155" t="s">
        <v>75</v>
      </c>
      <c r="W163" s="155"/>
      <c r="X163" s="371" t="s">
        <v>2222</v>
      </c>
      <c r="Y163" s="134" t="s">
        <v>6138</v>
      </c>
      <c r="Z163" s="134" t="s">
        <v>6136</v>
      </c>
      <c r="AA163" s="212" t="s">
        <v>6137</v>
      </c>
    </row>
    <row r="164" spans="1:27" x14ac:dyDescent="0.3">
      <c r="A164" s="225">
        <v>41301552</v>
      </c>
      <c r="B164" s="226" t="s">
        <v>3128</v>
      </c>
      <c r="C164" s="227">
        <v>62.64</v>
      </c>
      <c r="D164" s="134" t="s">
        <v>12</v>
      </c>
      <c r="E164" s="228">
        <v>4.7119999999999997</v>
      </c>
      <c r="F164" s="134"/>
      <c r="G164" s="134"/>
      <c r="H164" s="134"/>
      <c r="I164" s="229"/>
      <c r="J164" s="134">
        <v>41301552</v>
      </c>
      <c r="K164" s="226" t="s">
        <v>3128</v>
      </c>
      <c r="L164" s="232">
        <v>261</v>
      </c>
      <c r="M164" s="134"/>
      <c r="N164" s="227">
        <v>62.64</v>
      </c>
      <c r="O164" s="233">
        <v>80</v>
      </c>
      <c r="P164" s="227">
        <v>19.2</v>
      </c>
      <c r="Q164" s="134">
        <v>181</v>
      </c>
      <c r="R164" s="227">
        <v>43.44</v>
      </c>
      <c r="S164" s="229"/>
      <c r="T164" s="134"/>
      <c r="U164" s="231"/>
      <c r="V164" s="155" t="s">
        <v>75</v>
      </c>
      <c r="W164" s="155"/>
      <c r="X164" s="371" t="s">
        <v>2222</v>
      </c>
      <c r="Y164" s="134" t="s">
        <v>6135</v>
      </c>
      <c r="Z164" s="134" t="s">
        <v>6136</v>
      </c>
      <c r="AA164" s="212" t="s">
        <v>6137</v>
      </c>
    </row>
    <row r="165" spans="1:27" ht="24" x14ac:dyDescent="0.3">
      <c r="A165" s="225">
        <v>41401018</v>
      </c>
      <c r="B165" s="226" t="s">
        <v>3129</v>
      </c>
      <c r="C165" s="227">
        <v>28.56</v>
      </c>
      <c r="D165" s="134" t="s">
        <v>12</v>
      </c>
      <c r="E165" s="228">
        <v>1.02</v>
      </c>
      <c r="F165" s="134"/>
      <c r="G165" s="134"/>
      <c r="H165" s="134"/>
      <c r="I165" s="229"/>
      <c r="J165" s="134">
        <v>41401018</v>
      </c>
      <c r="K165" s="226" t="s">
        <v>3129</v>
      </c>
      <c r="L165" s="232">
        <v>119</v>
      </c>
      <c r="M165" s="134">
        <v>0</v>
      </c>
      <c r="N165" s="227">
        <v>28.56</v>
      </c>
      <c r="O165" s="233">
        <v>80</v>
      </c>
      <c r="P165" s="227">
        <v>19.2</v>
      </c>
      <c r="Q165" s="134">
        <v>39</v>
      </c>
      <c r="R165" s="227">
        <v>9.36</v>
      </c>
      <c r="S165" s="229"/>
      <c r="T165" s="134"/>
      <c r="U165" s="231"/>
      <c r="V165" s="155" t="s">
        <v>75</v>
      </c>
      <c r="W165" s="155"/>
      <c r="X165" s="371" t="s">
        <v>2222</v>
      </c>
      <c r="Y165" s="134" t="s">
        <v>6135</v>
      </c>
      <c r="Z165" s="134" t="s">
        <v>6136</v>
      </c>
      <c r="AA165" s="212" t="s">
        <v>6137</v>
      </c>
    </row>
    <row r="166" spans="1:27" ht="24" x14ac:dyDescent="0.3">
      <c r="A166" s="225">
        <v>41401026</v>
      </c>
      <c r="B166" s="226" t="s">
        <v>3130</v>
      </c>
      <c r="C166" s="227">
        <v>19.2</v>
      </c>
      <c r="D166" s="134" t="s">
        <v>12</v>
      </c>
      <c r="E166" s="228">
        <v>0</v>
      </c>
      <c r="F166" s="134"/>
      <c r="G166" s="134"/>
      <c r="H166" s="134"/>
      <c r="I166" s="229"/>
      <c r="J166" s="134">
        <v>41401026</v>
      </c>
      <c r="K166" s="226" t="s">
        <v>3130</v>
      </c>
      <c r="L166" s="232">
        <v>80</v>
      </c>
      <c r="M166" s="134">
        <v>0</v>
      </c>
      <c r="N166" s="227">
        <v>19.2</v>
      </c>
      <c r="O166" s="233"/>
      <c r="P166" s="227"/>
      <c r="Q166" s="134"/>
      <c r="R166" s="227"/>
      <c r="S166" s="229"/>
      <c r="T166" s="134"/>
      <c r="U166" s="231"/>
      <c r="V166" s="155" t="s">
        <v>75</v>
      </c>
      <c r="W166" s="155"/>
      <c r="X166" s="371" t="s">
        <v>2222</v>
      </c>
      <c r="Y166" s="134" t="s">
        <v>6135</v>
      </c>
      <c r="Z166" s="134" t="s">
        <v>6136</v>
      </c>
      <c r="AA166" s="212" t="s">
        <v>6137</v>
      </c>
    </row>
    <row r="167" spans="1:27" x14ac:dyDescent="0.3">
      <c r="A167" s="225">
        <v>41401042</v>
      </c>
      <c r="B167" s="226" t="s">
        <v>3131</v>
      </c>
      <c r="C167" s="227">
        <v>70.56</v>
      </c>
      <c r="D167" s="134" t="s">
        <v>15</v>
      </c>
      <c r="E167" s="228">
        <v>4.875</v>
      </c>
      <c r="F167" s="134"/>
      <c r="G167" s="134"/>
      <c r="H167" s="134"/>
      <c r="I167" s="229"/>
      <c r="J167" s="134">
        <v>41401042</v>
      </c>
      <c r="K167" s="230" t="s">
        <v>3131</v>
      </c>
      <c r="L167" s="232">
        <v>294</v>
      </c>
      <c r="M167" s="134">
        <v>0</v>
      </c>
      <c r="N167" s="227">
        <v>70.56</v>
      </c>
      <c r="O167" s="233">
        <v>107</v>
      </c>
      <c r="P167" s="227">
        <v>25.68</v>
      </c>
      <c r="Q167" s="134">
        <v>187</v>
      </c>
      <c r="R167" s="227">
        <v>44.88</v>
      </c>
      <c r="S167" s="229"/>
      <c r="T167" s="134"/>
      <c r="U167" s="231"/>
      <c r="V167" s="155" t="s">
        <v>75</v>
      </c>
      <c r="W167" s="155"/>
      <c r="X167" s="371" t="s">
        <v>2222</v>
      </c>
      <c r="Y167" s="134" t="s">
        <v>6135</v>
      </c>
      <c r="Z167" s="113" t="s">
        <v>6136</v>
      </c>
      <c r="AA167" s="213" t="s">
        <v>6137</v>
      </c>
    </row>
    <row r="168" spans="1:27" ht="15" thickBot="1" x14ac:dyDescent="0.35">
      <c r="A168" s="238">
        <v>41401468</v>
      </c>
      <c r="B168" s="239" t="s">
        <v>3132</v>
      </c>
      <c r="C168" s="240">
        <v>12.8</v>
      </c>
      <c r="D168" s="135" t="s">
        <v>9</v>
      </c>
      <c r="E168" s="241">
        <v>0</v>
      </c>
      <c r="F168" s="135"/>
      <c r="G168" s="135"/>
      <c r="H168" s="135"/>
      <c r="I168" s="242"/>
      <c r="J168" s="135">
        <v>41401468</v>
      </c>
      <c r="K168" s="243" t="s">
        <v>3132</v>
      </c>
      <c r="L168" s="244">
        <v>53.333333333333336</v>
      </c>
      <c r="M168" s="135">
        <v>0</v>
      </c>
      <c r="N168" s="240">
        <v>12.8</v>
      </c>
      <c r="O168" s="245"/>
      <c r="P168" s="240"/>
      <c r="Q168" s="135"/>
      <c r="R168" s="240"/>
      <c r="S168" s="242"/>
      <c r="T168" s="135"/>
      <c r="U168" s="246"/>
      <c r="V168" s="156" t="s">
        <v>75</v>
      </c>
      <c r="W168" s="156"/>
      <c r="X168" s="372" t="s">
        <v>2222</v>
      </c>
      <c r="Y168" s="135" t="s">
        <v>6138</v>
      </c>
      <c r="Z168" s="114" t="s">
        <v>6136</v>
      </c>
      <c r="AA168" s="214" t="s">
        <v>6137</v>
      </c>
    </row>
    <row r="169" spans="1:27" ht="15.6" thickTop="1" thickBot="1" x14ac:dyDescent="0.35">
      <c r="A169" s="247"/>
      <c r="B169" s="248"/>
      <c r="C169" s="249"/>
      <c r="D169" s="247"/>
      <c r="E169" s="250"/>
      <c r="F169" s="247"/>
      <c r="G169" s="247"/>
      <c r="H169" s="247"/>
      <c r="I169" s="251"/>
      <c r="J169" s="247"/>
      <c r="K169" s="334"/>
      <c r="L169" s="252"/>
      <c r="M169" s="247"/>
      <c r="N169" s="249"/>
      <c r="O169" s="253"/>
      <c r="P169" s="249"/>
      <c r="Q169" s="247"/>
      <c r="R169" s="249"/>
      <c r="S169" s="251"/>
      <c r="T169" s="247"/>
      <c r="U169" s="247"/>
      <c r="W169" s="257"/>
      <c r="X169" s="369"/>
      <c r="Y169" s="258"/>
      <c r="Z169" s="259"/>
      <c r="AA169" s="107"/>
    </row>
    <row r="170" spans="1:27" ht="61.2" thickTop="1" thickBot="1" x14ac:dyDescent="0.35">
      <c r="A170" s="377"/>
      <c r="B170" s="376" t="s">
        <v>3133</v>
      </c>
      <c r="V170" s="255"/>
      <c r="W170" s="260"/>
      <c r="X170" s="373"/>
      <c r="Y170" s="247"/>
      <c r="Z170" s="256"/>
      <c r="AA170" s="254"/>
    </row>
    <row r="171" spans="1:27" ht="15" thickTop="1" x14ac:dyDescent="0.3">
      <c r="W171" s="261"/>
      <c r="X171" s="370"/>
      <c r="Y171" s="262"/>
    </row>
    <row r="172" spans="1:27" ht="14.4" customHeight="1" x14ac:dyDescent="0.3">
      <c r="A172" s="441" t="s">
        <v>3134</v>
      </c>
      <c r="B172" s="441"/>
      <c r="C172" s="157"/>
      <c r="D172" s="157"/>
      <c r="E172" s="157"/>
      <c r="F172" s="157"/>
      <c r="G172" s="157"/>
      <c r="H172" s="157"/>
      <c r="I172" s="157"/>
      <c r="J172" s="157"/>
      <c r="K172" s="367"/>
      <c r="L172" s="157"/>
      <c r="M172" s="157"/>
      <c r="N172" s="157"/>
      <c r="O172" s="157"/>
      <c r="P172" s="157"/>
      <c r="Q172" s="157"/>
      <c r="R172" s="157"/>
      <c r="S172" s="157"/>
      <c r="T172" s="157"/>
      <c r="U172" s="157"/>
      <c r="V172" s="157"/>
      <c r="W172" s="157"/>
      <c r="X172" s="374"/>
      <c r="Y172" s="136"/>
      <c r="Z172" s="136"/>
      <c r="AA172" s="136"/>
    </row>
    <row r="173" spans="1:27" x14ac:dyDescent="0.3">
      <c r="A173" s="276">
        <v>40302946</v>
      </c>
      <c r="B173" s="363" t="s">
        <v>3135</v>
      </c>
      <c r="C173" s="158"/>
      <c r="D173" s="158"/>
      <c r="E173" s="158"/>
      <c r="F173" s="158"/>
      <c r="G173" s="158"/>
      <c r="H173" s="158"/>
      <c r="I173" s="158"/>
      <c r="J173" s="158">
        <v>40302946</v>
      </c>
      <c r="K173" s="363" t="s">
        <v>3135</v>
      </c>
      <c r="L173" s="158"/>
      <c r="M173" s="158"/>
      <c r="N173" s="158"/>
      <c r="O173" s="158"/>
      <c r="P173" s="158"/>
      <c r="Q173" s="158"/>
      <c r="R173" s="158"/>
      <c r="S173" s="158"/>
      <c r="T173" s="158"/>
      <c r="U173" s="158"/>
      <c r="V173" s="158" t="s">
        <v>75</v>
      </c>
      <c r="W173" s="158"/>
      <c r="X173" s="357" t="s">
        <v>2222</v>
      </c>
      <c r="Y173" s="134" t="s">
        <v>6135</v>
      </c>
      <c r="Z173" s="134" t="s">
        <v>6143</v>
      </c>
      <c r="AA173" s="212" t="s">
        <v>6144</v>
      </c>
    </row>
    <row r="174" spans="1:27" x14ac:dyDescent="0.3">
      <c r="A174" s="276">
        <v>40312259</v>
      </c>
      <c r="B174" s="363" t="s">
        <v>3136</v>
      </c>
      <c r="C174" s="158"/>
      <c r="D174" s="158"/>
      <c r="E174" s="158"/>
      <c r="F174" s="158"/>
      <c r="G174" s="158"/>
      <c r="H174" s="158"/>
      <c r="I174" s="158"/>
      <c r="J174" s="158">
        <v>40312259</v>
      </c>
      <c r="K174" s="363" t="s">
        <v>3136</v>
      </c>
      <c r="L174" s="158"/>
      <c r="M174" s="158"/>
      <c r="N174" s="158"/>
      <c r="O174" s="158"/>
      <c r="P174" s="158"/>
      <c r="Q174" s="158"/>
      <c r="R174" s="158"/>
      <c r="S174" s="158"/>
      <c r="T174" s="158"/>
      <c r="U174" s="158"/>
      <c r="V174" s="158" t="s">
        <v>75</v>
      </c>
      <c r="W174" s="158"/>
      <c r="X174" s="357" t="s">
        <v>2222</v>
      </c>
      <c r="Y174" s="137" t="s">
        <v>6135</v>
      </c>
      <c r="Z174" s="140" t="s">
        <v>6143</v>
      </c>
      <c r="AA174" s="378" t="s">
        <v>6144</v>
      </c>
    </row>
    <row r="175" spans="1:27" x14ac:dyDescent="0.3">
      <c r="A175" s="276">
        <v>40404536</v>
      </c>
      <c r="B175" s="363" t="s">
        <v>3139</v>
      </c>
      <c r="C175" s="158"/>
      <c r="D175" s="158"/>
      <c r="E175" s="158"/>
      <c r="F175" s="158"/>
      <c r="G175" s="158"/>
      <c r="H175" s="158"/>
      <c r="I175" s="158"/>
      <c r="J175" s="158">
        <v>40404536</v>
      </c>
      <c r="K175" s="363" t="s">
        <v>3139</v>
      </c>
      <c r="L175" s="158"/>
      <c r="M175" s="158"/>
      <c r="N175" s="158"/>
      <c r="O175" s="158"/>
      <c r="P175" s="158"/>
      <c r="Q175" s="158"/>
      <c r="R175" s="158"/>
      <c r="S175" s="158"/>
      <c r="T175" s="158"/>
      <c r="U175" s="158"/>
      <c r="V175" s="158" t="s">
        <v>75</v>
      </c>
      <c r="W175" s="158"/>
      <c r="X175" s="357" t="s">
        <v>2222</v>
      </c>
      <c r="Y175" s="134" t="s">
        <v>6134</v>
      </c>
      <c r="Z175" s="134" t="s">
        <v>6135</v>
      </c>
      <c r="AA175" s="212" t="s">
        <v>6143</v>
      </c>
    </row>
    <row r="176" spans="1:27" x14ac:dyDescent="0.3">
      <c r="A176" s="276">
        <v>40601412</v>
      </c>
      <c r="B176" s="363" t="s">
        <v>3140</v>
      </c>
      <c r="C176" s="158"/>
      <c r="D176" s="158"/>
      <c r="E176" s="158"/>
      <c r="F176" s="158"/>
      <c r="G176" s="158"/>
      <c r="H176" s="158"/>
      <c r="I176" s="158"/>
      <c r="J176" s="158">
        <v>40601412</v>
      </c>
      <c r="K176" s="363" t="s">
        <v>3140</v>
      </c>
      <c r="L176" s="158"/>
      <c r="M176" s="158"/>
      <c r="N176" s="158"/>
      <c r="O176" s="158"/>
      <c r="P176" s="158"/>
      <c r="Q176" s="158"/>
      <c r="R176" s="158"/>
      <c r="S176" s="158"/>
      <c r="T176" s="158"/>
      <c r="U176" s="158"/>
      <c r="V176" s="158" t="s">
        <v>75</v>
      </c>
      <c r="W176" s="158"/>
      <c r="X176" s="357" t="s">
        <v>2222</v>
      </c>
      <c r="Y176" s="137" t="s">
        <v>6135</v>
      </c>
      <c r="Z176" s="140" t="s">
        <v>6143</v>
      </c>
      <c r="AA176" s="378" t="s">
        <v>6144</v>
      </c>
    </row>
    <row r="177" spans="1:27" x14ac:dyDescent="0.3">
      <c r="A177" s="276">
        <v>40601420</v>
      </c>
      <c r="B177" s="363" t="s">
        <v>3141</v>
      </c>
      <c r="C177" s="158"/>
      <c r="D177" s="158"/>
      <c r="E177" s="158"/>
      <c r="F177" s="158"/>
      <c r="G177" s="158"/>
      <c r="H177" s="158"/>
      <c r="I177" s="158"/>
      <c r="J177" s="158">
        <v>40601420</v>
      </c>
      <c r="K177" s="363" t="s">
        <v>3141</v>
      </c>
      <c r="L177" s="158"/>
      <c r="M177" s="158"/>
      <c r="N177" s="158"/>
      <c r="O177" s="158"/>
      <c r="P177" s="158"/>
      <c r="Q177" s="158"/>
      <c r="R177" s="158"/>
      <c r="S177" s="158"/>
      <c r="T177" s="158"/>
      <c r="U177" s="158"/>
      <c r="V177" s="158" t="s">
        <v>75</v>
      </c>
      <c r="W177" s="158"/>
      <c r="X177" s="357" t="s">
        <v>2222</v>
      </c>
      <c r="Y177" s="137" t="s">
        <v>6135</v>
      </c>
      <c r="Z177" s="140" t="s">
        <v>6143</v>
      </c>
      <c r="AA177" s="378" t="s">
        <v>6144</v>
      </c>
    </row>
    <row r="178" spans="1:27" x14ac:dyDescent="0.3">
      <c r="A178" s="276">
        <v>40803155</v>
      </c>
      <c r="B178" s="363" t="s">
        <v>3142</v>
      </c>
      <c r="C178" s="158"/>
      <c r="D178" s="158"/>
      <c r="E178" s="158"/>
      <c r="F178" s="158"/>
      <c r="G178" s="158"/>
      <c r="H178" s="158"/>
      <c r="I178" s="158"/>
      <c r="J178" s="158">
        <v>40803155</v>
      </c>
      <c r="K178" s="363" t="s">
        <v>3142</v>
      </c>
      <c r="L178" s="158"/>
      <c r="M178" s="158"/>
      <c r="N178" s="158"/>
      <c r="O178" s="158"/>
      <c r="P178" s="158"/>
      <c r="Q178" s="158"/>
      <c r="R178" s="158"/>
      <c r="S178" s="158"/>
      <c r="T178" s="158"/>
      <c r="U178" s="158"/>
      <c r="V178" s="158" t="s">
        <v>75</v>
      </c>
      <c r="W178" s="158"/>
      <c r="X178" s="357" t="s">
        <v>2222</v>
      </c>
      <c r="Y178" s="137" t="s">
        <v>6134</v>
      </c>
      <c r="Z178" s="140" t="s">
        <v>6135</v>
      </c>
      <c r="AA178" s="378" t="s">
        <v>6143</v>
      </c>
    </row>
    <row r="179" spans="1:27" x14ac:dyDescent="0.3">
      <c r="A179" s="276">
        <v>40806189</v>
      </c>
      <c r="B179" s="363" t="s">
        <v>3143</v>
      </c>
      <c r="C179" s="158"/>
      <c r="D179" s="158"/>
      <c r="E179" s="158"/>
      <c r="F179" s="158"/>
      <c r="G179" s="158"/>
      <c r="H179" s="158"/>
      <c r="I179" s="158"/>
      <c r="J179" s="158">
        <v>40806189</v>
      </c>
      <c r="K179" s="363" t="s">
        <v>3143</v>
      </c>
      <c r="L179" s="158"/>
      <c r="M179" s="158"/>
      <c r="N179" s="158"/>
      <c r="O179" s="158"/>
      <c r="P179" s="158"/>
      <c r="Q179" s="158"/>
      <c r="R179" s="158"/>
      <c r="S179" s="158"/>
      <c r="T179" s="158"/>
      <c r="U179" s="158"/>
      <c r="V179" s="158" t="s">
        <v>75</v>
      </c>
      <c r="W179" s="158"/>
      <c r="X179" s="357" t="s">
        <v>2222</v>
      </c>
      <c r="Y179" s="137" t="s">
        <v>6134</v>
      </c>
      <c r="Z179" s="140" t="s">
        <v>6135</v>
      </c>
      <c r="AA179" s="378" t="s">
        <v>6143</v>
      </c>
    </row>
    <row r="180" spans="1:27" x14ac:dyDescent="0.3">
      <c r="A180" s="276">
        <v>40901548</v>
      </c>
      <c r="B180" s="363" t="s">
        <v>3144</v>
      </c>
      <c r="C180" s="158"/>
      <c r="D180" s="158"/>
      <c r="E180" s="158"/>
      <c r="F180" s="158"/>
      <c r="G180" s="158"/>
      <c r="H180" s="158"/>
      <c r="I180" s="158"/>
      <c r="J180" s="158">
        <v>40901548</v>
      </c>
      <c r="K180" s="363" t="s">
        <v>3144</v>
      </c>
      <c r="L180" s="158"/>
      <c r="M180" s="158"/>
      <c r="N180" s="158"/>
      <c r="O180" s="158"/>
      <c r="P180" s="158"/>
      <c r="Q180" s="158"/>
      <c r="R180" s="158"/>
      <c r="S180" s="158"/>
      <c r="T180" s="158"/>
      <c r="U180" s="158"/>
      <c r="V180" s="158" t="s">
        <v>75</v>
      </c>
      <c r="W180" s="158"/>
      <c r="X180" s="357" t="s">
        <v>2222</v>
      </c>
      <c r="Y180" s="137" t="s">
        <v>6135</v>
      </c>
      <c r="Z180" s="140" t="s">
        <v>6143</v>
      </c>
      <c r="AA180" s="378" t="s">
        <v>6144</v>
      </c>
    </row>
    <row r="181" spans="1:27" x14ac:dyDescent="0.3">
      <c r="A181" s="276">
        <v>40901572</v>
      </c>
      <c r="B181" s="363" t="s">
        <v>3145</v>
      </c>
      <c r="C181" s="158"/>
      <c r="D181" s="158"/>
      <c r="E181" s="158"/>
      <c r="F181" s="158"/>
      <c r="G181" s="158"/>
      <c r="H181" s="158"/>
      <c r="I181" s="158"/>
      <c r="J181" s="158">
        <v>40901572</v>
      </c>
      <c r="K181" s="363" t="s">
        <v>3145</v>
      </c>
      <c r="L181" s="158"/>
      <c r="M181" s="158"/>
      <c r="N181" s="158"/>
      <c r="O181" s="158"/>
      <c r="P181" s="158"/>
      <c r="Q181" s="158"/>
      <c r="R181" s="158"/>
      <c r="S181" s="158"/>
      <c r="T181" s="158"/>
      <c r="U181" s="158"/>
      <c r="V181" s="158" t="s">
        <v>75</v>
      </c>
      <c r="W181" s="158"/>
      <c r="X181" s="357" t="s">
        <v>2222</v>
      </c>
      <c r="Y181" s="137" t="s">
        <v>6135</v>
      </c>
      <c r="Z181" s="140" t="s">
        <v>6136</v>
      </c>
      <c r="AA181" s="378" t="s">
        <v>6144</v>
      </c>
    </row>
    <row r="182" spans="1:27" x14ac:dyDescent="0.3">
      <c r="A182" s="276">
        <v>40901637</v>
      </c>
      <c r="B182" s="363" t="s">
        <v>3146</v>
      </c>
      <c r="C182" s="158"/>
      <c r="D182" s="158"/>
      <c r="E182" s="158"/>
      <c r="F182" s="158"/>
      <c r="G182" s="158"/>
      <c r="H182" s="158"/>
      <c r="I182" s="158"/>
      <c r="J182" s="158">
        <v>40901637</v>
      </c>
      <c r="K182" s="363" t="s">
        <v>3146</v>
      </c>
      <c r="L182" s="158"/>
      <c r="M182" s="158"/>
      <c r="N182" s="158"/>
      <c r="O182" s="158"/>
      <c r="P182" s="158"/>
      <c r="Q182" s="158"/>
      <c r="R182" s="158"/>
      <c r="S182" s="158"/>
      <c r="T182" s="158"/>
      <c r="U182" s="158"/>
      <c r="V182" s="158" t="s">
        <v>75</v>
      </c>
      <c r="W182" s="158"/>
      <c r="X182" s="357" t="s">
        <v>2222</v>
      </c>
      <c r="Y182" s="137" t="s">
        <v>6135</v>
      </c>
      <c r="Z182" s="140" t="s">
        <v>6143</v>
      </c>
      <c r="AA182" s="378" t="s">
        <v>6144</v>
      </c>
    </row>
    <row r="183" spans="1:27" x14ac:dyDescent="0.3">
      <c r="A183" s="276">
        <v>40901645</v>
      </c>
      <c r="B183" s="363" t="s">
        <v>3147</v>
      </c>
      <c r="C183" s="158"/>
      <c r="D183" s="158"/>
      <c r="E183" s="158"/>
      <c r="F183" s="158"/>
      <c r="G183" s="158"/>
      <c r="H183" s="158"/>
      <c r="I183" s="158"/>
      <c r="J183" s="158">
        <v>40901645</v>
      </c>
      <c r="K183" s="363" t="s">
        <v>3147</v>
      </c>
      <c r="L183" s="158"/>
      <c r="M183" s="158"/>
      <c r="N183" s="158"/>
      <c r="O183" s="158"/>
      <c r="P183" s="158"/>
      <c r="Q183" s="158"/>
      <c r="R183" s="158"/>
      <c r="S183" s="158"/>
      <c r="T183" s="158"/>
      <c r="U183" s="158"/>
      <c r="V183" s="158" t="s">
        <v>75</v>
      </c>
      <c r="W183" s="158"/>
      <c r="X183" s="357" t="s">
        <v>2222</v>
      </c>
      <c r="Y183" s="137" t="s">
        <v>6135</v>
      </c>
      <c r="Z183" s="140" t="s">
        <v>6143</v>
      </c>
      <c r="AA183" s="378" t="s">
        <v>6144</v>
      </c>
    </row>
    <row r="184" spans="1:27" x14ac:dyDescent="0.3">
      <c r="A184" s="276">
        <v>40901653</v>
      </c>
      <c r="B184" s="363" t="s">
        <v>3148</v>
      </c>
      <c r="C184" s="158"/>
      <c r="D184" s="158"/>
      <c r="E184" s="158"/>
      <c r="F184" s="158"/>
      <c r="G184" s="158"/>
      <c r="H184" s="158"/>
      <c r="I184" s="158"/>
      <c r="J184" s="158">
        <v>40901653</v>
      </c>
      <c r="K184" s="363" t="s">
        <v>3148</v>
      </c>
      <c r="L184" s="158"/>
      <c r="M184" s="158"/>
      <c r="N184" s="158"/>
      <c r="O184" s="158"/>
      <c r="P184" s="158"/>
      <c r="Q184" s="158"/>
      <c r="R184" s="158"/>
      <c r="S184" s="158"/>
      <c r="T184" s="158"/>
      <c r="U184" s="158"/>
      <c r="V184" s="158" t="s">
        <v>75</v>
      </c>
      <c r="W184" s="158"/>
      <c r="X184" s="357" t="s">
        <v>2222</v>
      </c>
      <c r="Y184" s="137" t="s">
        <v>6135</v>
      </c>
      <c r="Z184" s="140" t="s">
        <v>6143</v>
      </c>
      <c r="AA184" s="378" t="s">
        <v>6144</v>
      </c>
    </row>
    <row r="185" spans="1:27" x14ac:dyDescent="0.3">
      <c r="A185" s="276">
        <v>41101472</v>
      </c>
      <c r="B185" s="363" t="s">
        <v>3149</v>
      </c>
      <c r="C185" s="158"/>
      <c r="D185" s="158"/>
      <c r="E185" s="158"/>
      <c r="F185" s="158"/>
      <c r="G185" s="158"/>
      <c r="H185" s="158"/>
      <c r="I185" s="158"/>
      <c r="J185" s="158">
        <v>41101472</v>
      </c>
      <c r="K185" s="363" t="s">
        <v>3149</v>
      </c>
      <c r="L185" s="158"/>
      <c r="M185" s="158"/>
      <c r="N185" s="158"/>
      <c r="O185" s="158"/>
      <c r="P185" s="158"/>
      <c r="Q185" s="158"/>
      <c r="R185" s="158"/>
      <c r="S185" s="158"/>
      <c r="T185" s="158"/>
      <c r="U185" s="158"/>
      <c r="V185" s="158" t="s">
        <v>75</v>
      </c>
      <c r="W185" s="158"/>
      <c r="X185" s="357" t="s">
        <v>2222</v>
      </c>
      <c r="Y185" s="137" t="s">
        <v>6135</v>
      </c>
      <c r="Z185" s="140" t="s">
        <v>6143</v>
      </c>
      <c r="AA185" s="378" t="s">
        <v>6144</v>
      </c>
    </row>
    <row r="186" spans="1:27" x14ac:dyDescent="0.3">
      <c r="A186" s="276">
        <v>41301498</v>
      </c>
      <c r="B186" s="363" t="s">
        <v>3150</v>
      </c>
      <c r="C186" s="158"/>
      <c r="D186" s="158"/>
      <c r="E186" s="158"/>
      <c r="F186" s="158"/>
      <c r="G186" s="158"/>
      <c r="H186" s="158"/>
      <c r="I186" s="158"/>
      <c r="J186" s="158">
        <v>41301498</v>
      </c>
      <c r="K186" s="363" t="s">
        <v>3150</v>
      </c>
      <c r="L186" s="158"/>
      <c r="M186" s="158"/>
      <c r="N186" s="158"/>
      <c r="O186" s="158"/>
      <c r="P186" s="158"/>
      <c r="Q186" s="158"/>
      <c r="R186" s="158"/>
      <c r="S186" s="158"/>
      <c r="T186" s="158"/>
      <c r="U186" s="158"/>
      <c r="V186" s="158" t="s">
        <v>75</v>
      </c>
      <c r="W186" s="158"/>
      <c r="X186" s="357" t="s">
        <v>2222</v>
      </c>
      <c r="Y186" s="137" t="s">
        <v>6135</v>
      </c>
      <c r="Z186" s="140" t="s">
        <v>6143</v>
      </c>
      <c r="AA186" s="378" t="s">
        <v>6144</v>
      </c>
    </row>
    <row r="187" spans="1:27" x14ac:dyDescent="0.3">
      <c r="A187" s="276">
        <v>41401646</v>
      </c>
      <c r="B187" s="363" t="s">
        <v>2986</v>
      </c>
      <c r="C187" s="158">
        <v>14.860799999999999</v>
      </c>
      <c r="D187" s="158">
        <v>0</v>
      </c>
      <c r="E187" s="158"/>
      <c r="F187" s="158"/>
      <c r="G187" s="158"/>
      <c r="H187" s="158"/>
      <c r="I187" s="158"/>
      <c r="J187" s="158">
        <v>19010125</v>
      </c>
      <c r="K187" s="363" t="s">
        <v>2987</v>
      </c>
      <c r="L187" s="158">
        <v>60</v>
      </c>
      <c r="M187" s="158">
        <v>0</v>
      </c>
      <c r="N187" s="158">
        <v>14.860799999999999</v>
      </c>
      <c r="O187" s="158"/>
      <c r="P187" s="158"/>
      <c r="Q187" s="158"/>
      <c r="R187" s="158"/>
      <c r="S187" s="158"/>
      <c r="T187" s="158"/>
      <c r="U187" s="158"/>
      <c r="V187" s="158" t="s">
        <v>75</v>
      </c>
      <c r="W187" s="158"/>
      <c r="X187" s="357" t="s">
        <v>1563</v>
      </c>
      <c r="Y187" s="137" t="s">
        <v>6134</v>
      </c>
      <c r="Z187" s="140" t="s">
        <v>6135</v>
      </c>
      <c r="AA187" s="378" t="s">
        <v>6143</v>
      </c>
    </row>
    <row r="188" spans="1:27" x14ac:dyDescent="0.3">
      <c r="A188" s="276">
        <v>41501225</v>
      </c>
      <c r="B188" s="363" t="s">
        <v>3151</v>
      </c>
      <c r="C188" s="158"/>
      <c r="D188" s="158"/>
      <c r="E188" s="158"/>
      <c r="F188" s="158"/>
      <c r="G188" s="158"/>
      <c r="H188" s="158"/>
      <c r="I188" s="158"/>
      <c r="J188" s="158">
        <v>41501225</v>
      </c>
      <c r="K188" s="363" t="s">
        <v>3151</v>
      </c>
      <c r="L188" s="158"/>
      <c r="M188" s="158"/>
      <c r="N188" s="158"/>
      <c r="O188" s="158"/>
      <c r="P188" s="158"/>
      <c r="Q188" s="158"/>
      <c r="R188" s="158"/>
      <c r="S188" s="158"/>
      <c r="T188" s="158"/>
      <c r="U188" s="158"/>
      <c r="V188" s="158" t="s">
        <v>75</v>
      </c>
      <c r="W188" s="158"/>
      <c r="X188" s="357" t="s">
        <v>2222</v>
      </c>
      <c r="Y188" s="137" t="s">
        <v>6135</v>
      </c>
      <c r="Z188" s="140" t="s">
        <v>6143</v>
      </c>
      <c r="AA188" s="378" t="s">
        <v>6144</v>
      </c>
    </row>
    <row r="189" spans="1:27" x14ac:dyDescent="0.3">
      <c r="A189" s="276">
        <v>41501233</v>
      </c>
      <c r="B189" s="363" t="s">
        <v>3152</v>
      </c>
      <c r="C189" s="158"/>
      <c r="D189" s="158"/>
      <c r="E189" s="158"/>
      <c r="F189" s="158"/>
      <c r="G189" s="158"/>
      <c r="H189" s="158"/>
      <c r="I189" s="158"/>
      <c r="J189" s="158">
        <v>41501233</v>
      </c>
      <c r="K189" s="363" t="s">
        <v>3152</v>
      </c>
      <c r="L189" s="158"/>
      <c r="M189" s="158"/>
      <c r="N189" s="158"/>
      <c r="O189" s="158"/>
      <c r="P189" s="158"/>
      <c r="Q189" s="158"/>
      <c r="R189" s="158"/>
      <c r="S189" s="158"/>
      <c r="T189" s="158"/>
      <c r="U189" s="158"/>
      <c r="V189" s="158" t="s">
        <v>75</v>
      </c>
      <c r="W189" s="158"/>
      <c r="X189" s="357" t="s">
        <v>2222</v>
      </c>
      <c r="Y189" s="137" t="s">
        <v>6135</v>
      </c>
      <c r="Z189" s="140" t="s">
        <v>6143</v>
      </c>
      <c r="AA189" s="378" t="s">
        <v>6144</v>
      </c>
    </row>
    <row r="190" spans="1:27" x14ac:dyDescent="0.3">
      <c r="A190" s="276">
        <v>50000012</v>
      </c>
      <c r="B190" s="363" t="s">
        <v>3153</v>
      </c>
      <c r="C190" s="158"/>
      <c r="D190" s="158"/>
      <c r="E190" s="158"/>
      <c r="F190" s="158"/>
      <c r="G190" s="158"/>
      <c r="H190" s="158"/>
      <c r="I190" s="158"/>
      <c r="J190" s="158">
        <v>50000012</v>
      </c>
      <c r="K190" s="363" t="s">
        <v>3153</v>
      </c>
      <c r="L190" s="158"/>
      <c r="M190" s="158"/>
      <c r="N190" s="158"/>
      <c r="O190" s="158"/>
      <c r="P190" s="158"/>
      <c r="Q190" s="158"/>
      <c r="R190" s="158"/>
      <c r="S190" s="158"/>
      <c r="T190" s="158"/>
      <c r="U190" s="158"/>
      <c r="V190" s="158" t="s">
        <v>75</v>
      </c>
      <c r="W190" s="158"/>
      <c r="X190" s="357" t="s">
        <v>2222</v>
      </c>
      <c r="Y190" s="137" t="s">
        <v>6135</v>
      </c>
      <c r="Z190" s="140" t="s">
        <v>6143</v>
      </c>
      <c r="AA190" s="378" t="s">
        <v>6144</v>
      </c>
    </row>
    <row r="191" spans="1:27" ht="36" x14ac:dyDescent="0.3">
      <c r="A191" s="276">
        <v>50000160</v>
      </c>
      <c r="B191" s="363" t="s">
        <v>3154</v>
      </c>
      <c r="C191" s="158"/>
      <c r="D191" s="158"/>
      <c r="E191" s="158"/>
      <c r="F191" s="158"/>
      <c r="G191" s="158"/>
      <c r="H191" s="158"/>
      <c r="I191" s="158"/>
      <c r="J191" s="158">
        <v>50000160</v>
      </c>
      <c r="K191" s="363" t="s">
        <v>3154</v>
      </c>
      <c r="L191" s="158"/>
      <c r="M191" s="158"/>
      <c r="N191" s="158"/>
      <c r="O191" s="158"/>
      <c r="P191" s="158"/>
      <c r="Q191" s="158"/>
      <c r="R191" s="158"/>
      <c r="S191" s="158"/>
      <c r="T191" s="158"/>
      <c r="U191" s="158"/>
      <c r="V191" s="158" t="s">
        <v>75</v>
      </c>
      <c r="W191" s="158"/>
      <c r="X191" s="357" t="s">
        <v>2222</v>
      </c>
      <c r="Y191" s="137" t="s">
        <v>6135</v>
      </c>
      <c r="Z191" s="140" t="s">
        <v>6143</v>
      </c>
      <c r="AA191" s="378" t="s">
        <v>6144</v>
      </c>
    </row>
    <row r="192" spans="1:27" ht="24" x14ac:dyDescent="0.3">
      <c r="A192" s="276">
        <v>50000195</v>
      </c>
      <c r="B192" s="363" t="s">
        <v>3155</v>
      </c>
      <c r="C192" s="158"/>
      <c r="D192" s="158"/>
      <c r="E192" s="158"/>
      <c r="F192" s="158"/>
      <c r="G192" s="158"/>
      <c r="H192" s="158"/>
      <c r="I192" s="158"/>
      <c r="J192" s="158">
        <v>50000195</v>
      </c>
      <c r="K192" s="363" t="s">
        <v>3155</v>
      </c>
      <c r="L192" s="158"/>
      <c r="M192" s="158"/>
      <c r="N192" s="158"/>
      <c r="O192" s="158"/>
      <c r="P192" s="158"/>
      <c r="Q192" s="158"/>
      <c r="R192" s="158"/>
      <c r="S192" s="158"/>
      <c r="T192" s="158"/>
      <c r="U192" s="158"/>
      <c r="V192" s="158" t="s">
        <v>75</v>
      </c>
      <c r="W192" s="158"/>
      <c r="X192" s="357" t="s">
        <v>2222</v>
      </c>
      <c r="Y192" s="137" t="s">
        <v>6135</v>
      </c>
      <c r="Z192" s="140" t="s">
        <v>6143</v>
      </c>
      <c r="AA192" s="378" t="s">
        <v>6144</v>
      </c>
    </row>
    <row r="193" spans="1:27" ht="36" x14ac:dyDescent="0.3">
      <c r="A193" s="276">
        <v>50000209</v>
      </c>
      <c r="B193" s="363" t="s">
        <v>3156</v>
      </c>
      <c r="C193" s="158"/>
      <c r="D193" s="158"/>
      <c r="E193" s="158"/>
      <c r="F193" s="158"/>
      <c r="G193" s="158"/>
      <c r="H193" s="158"/>
      <c r="I193" s="158"/>
      <c r="J193" s="158">
        <v>50000209</v>
      </c>
      <c r="K193" s="363" t="s">
        <v>3156</v>
      </c>
      <c r="L193" s="158"/>
      <c r="M193" s="158"/>
      <c r="N193" s="158"/>
      <c r="O193" s="158"/>
      <c r="P193" s="158"/>
      <c r="Q193" s="158"/>
      <c r="R193" s="158"/>
      <c r="S193" s="158"/>
      <c r="T193" s="158"/>
      <c r="U193" s="158"/>
      <c r="V193" s="158" t="s">
        <v>75</v>
      </c>
      <c r="W193" s="158"/>
      <c r="X193" s="357" t="s">
        <v>2222</v>
      </c>
      <c r="Y193" s="137" t="s">
        <v>6135</v>
      </c>
      <c r="Z193" s="140" t="s">
        <v>6143</v>
      </c>
      <c r="AA193" s="378" t="s">
        <v>6144</v>
      </c>
    </row>
    <row r="194" spans="1:27" ht="24" x14ac:dyDescent="0.3">
      <c r="A194" s="276">
        <v>50000217</v>
      </c>
      <c r="B194" s="363" t="s">
        <v>3157</v>
      </c>
      <c r="C194" s="158"/>
      <c r="D194" s="158"/>
      <c r="E194" s="158"/>
      <c r="F194" s="158"/>
      <c r="G194" s="158"/>
      <c r="H194" s="158"/>
      <c r="I194" s="158"/>
      <c r="J194" s="158">
        <v>50000217</v>
      </c>
      <c r="K194" s="363" t="s">
        <v>3157</v>
      </c>
      <c r="L194" s="158"/>
      <c r="M194" s="158"/>
      <c r="N194" s="158"/>
      <c r="O194" s="158"/>
      <c r="P194" s="158"/>
      <c r="Q194" s="158"/>
      <c r="R194" s="158"/>
      <c r="S194" s="158"/>
      <c r="T194" s="158"/>
      <c r="U194" s="158"/>
      <c r="V194" s="158" t="s">
        <v>75</v>
      </c>
      <c r="W194" s="158"/>
      <c r="X194" s="357" t="s">
        <v>2222</v>
      </c>
      <c r="Y194" s="137" t="s">
        <v>6135</v>
      </c>
      <c r="Z194" s="140" t="s">
        <v>6143</v>
      </c>
      <c r="AA194" s="378" t="s">
        <v>6144</v>
      </c>
    </row>
    <row r="195" spans="1:27" ht="36" x14ac:dyDescent="0.3">
      <c r="A195" s="276">
        <v>50000233</v>
      </c>
      <c r="B195" s="363" t="s">
        <v>3158</v>
      </c>
      <c r="C195" s="158"/>
      <c r="D195" s="158"/>
      <c r="E195" s="158"/>
      <c r="F195" s="158"/>
      <c r="G195" s="158"/>
      <c r="H195" s="158"/>
      <c r="I195" s="158"/>
      <c r="J195" s="158">
        <v>50000233</v>
      </c>
      <c r="K195" s="363" t="s">
        <v>3158</v>
      </c>
      <c r="L195" s="158"/>
      <c r="M195" s="158"/>
      <c r="N195" s="158"/>
      <c r="O195" s="158"/>
      <c r="P195" s="158"/>
      <c r="Q195" s="158"/>
      <c r="R195" s="158"/>
      <c r="S195" s="158"/>
      <c r="T195" s="158"/>
      <c r="U195" s="158"/>
      <c r="V195" s="158" t="s">
        <v>75</v>
      </c>
      <c r="W195" s="158"/>
      <c r="X195" s="357" t="s">
        <v>2222</v>
      </c>
      <c r="Y195" s="137" t="s">
        <v>6135</v>
      </c>
      <c r="Z195" s="140" t="s">
        <v>6143</v>
      </c>
      <c r="AA195" s="378" t="s">
        <v>6144</v>
      </c>
    </row>
    <row r="196" spans="1:27" ht="36" x14ac:dyDescent="0.3">
      <c r="A196" s="276">
        <v>50000365</v>
      </c>
      <c r="B196" s="363" t="s">
        <v>3159</v>
      </c>
      <c r="C196" s="158"/>
      <c r="D196" s="158"/>
      <c r="E196" s="158"/>
      <c r="F196" s="158"/>
      <c r="G196" s="158"/>
      <c r="H196" s="158"/>
      <c r="I196" s="158"/>
      <c r="J196" s="158">
        <v>50000365</v>
      </c>
      <c r="K196" s="363" t="s">
        <v>3159</v>
      </c>
      <c r="L196" s="158"/>
      <c r="M196" s="158"/>
      <c r="N196" s="158"/>
      <c r="O196" s="158"/>
      <c r="P196" s="158"/>
      <c r="Q196" s="158"/>
      <c r="R196" s="158"/>
      <c r="S196" s="158"/>
      <c r="T196" s="158"/>
      <c r="U196" s="158"/>
      <c r="V196" s="158" t="s">
        <v>75</v>
      </c>
      <c r="W196" s="158"/>
      <c r="X196" s="357" t="s">
        <v>2222</v>
      </c>
      <c r="Y196" s="137" t="s">
        <v>6142</v>
      </c>
      <c r="Z196" s="140" t="s">
        <v>6145</v>
      </c>
      <c r="AA196" s="378" t="s">
        <v>6141</v>
      </c>
    </row>
    <row r="197" spans="1:27" ht="24" x14ac:dyDescent="0.3">
      <c r="A197" s="276">
        <v>50000381</v>
      </c>
      <c r="B197" s="363" t="s">
        <v>3160</v>
      </c>
      <c r="C197" s="158"/>
      <c r="D197" s="158"/>
      <c r="E197" s="158"/>
      <c r="F197" s="158"/>
      <c r="G197" s="158"/>
      <c r="H197" s="158"/>
      <c r="I197" s="158"/>
      <c r="J197" s="158">
        <v>50000381</v>
      </c>
      <c r="K197" s="363" t="s">
        <v>3160</v>
      </c>
      <c r="L197" s="158"/>
      <c r="M197" s="158"/>
      <c r="N197" s="158"/>
      <c r="O197" s="158"/>
      <c r="P197" s="158"/>
      <c r="Q197" s="158"/>
      <c r="R197" s="158"/>
      <c r="S197" s="158"/>
      <c r="T197" s="158"/>
      <c r="U197" s="158"/>
      <c r="V197" s="158" t="s">
        <v>75</v>
      </c>
      <c r="W197" s="158"/>
      <c r="X197" s="357" t="s">
        <v>2222</v>
      </c>
      <c r="Y197" s="137" t="s">
        <v>6142</v>
      </c>
      <c r="Z197" s="140" t="s">
        <v>6145</v>
      </c>
      <c r="AA197" s="378" t="s">
        <v>6141</v>
      </c>
    </row>
    <row r="198" spans="1:27" ht="24" x14ac:dyDescent="0.3">
      <c r="A198" s="276">
        <v>50000390</v>
      </c>
      <c r="B198" s="363" t="s">
        <v>3161</v>
      </c>
      <c r="C198" s="158"/>
      <c r="D198" s="158"/>
      <c r="E198" s="158"/>
      <c r="F198" s="158"/>
      <c r="G198" s="158"/>
      <c r="H198" s="158"/>
      <c r="I198" s="158"/>
      <c r="J198" s="158">
        <v>50000390</v>
      </c>
      <c r="K198" s="363" t="s">
        <v>3161</v>
      </c>
      <c r="L198" s="158"/>
      <c r="M198" s="158"/>
      <c r="N198" s="158"/>
      <c r="O198" s="158"/>
      <c r="P198" s="158"/>
      <c r="Q198" s="158"/>
      <c r="R198" s="158"/>
      <c r="S198" s="158"/>
      <c r="T198" s="158"/>
      <c r="U198" s="158"/>
      <c r="V198" s="158" t="s">
        <v>75</v>
      </c>
      <c r="W198" s="158"/>
      <c r="X198" s="357" t="s">
        <v>2222</v>
      </c>
      <c r="Y198" s="137" t="s">
        <v>6142</v>
      </c>
      <c r="Z198" s="140" t="s">
        <v>6145</v>
      </c>
      <c r="AA198" s="378" t="s">
        <v>6141</v>
      </c>
    </row>
    <row r="199" spans="1:27" ht="36" x14ac:dyDescent="0.3">
      <c r="A199" s="276">
        <v>50000403</v>
      </c>
      <c r="B199" s="363" t="s">
        <v>3162</v>
      </c>
      <c r="C199" s="158"/>
      <c r="D199" s="158"/>
      <c r="E199" s="158"/>
      <c r="F199" s="158"/>
      <c r="G199" s="158"/>
      <c r="H199" s="158"/>
      <c r="I199" s="158"/>
      <c r="J199" s="158">
        <v>50000403</v>
      </c>
      <c r="K199" s="363" t="s">
        <v>3162</v>
      </c>
      <c r="L199" s="158"/>
      <c r="M199" s="158"/>
      <c r="N199" s="158"/>
      <c r="O199" s="158"/>
      <c r="P199" s="158"/>
      <c r="Q199" s="158"/>
      <c r="R199" s="158"/>
      <c r="S199" s="158"/>
      <c r="T199" s="158"/>
      <c r="U199" s="158"/>
      <c r="V199" s="158" t="s">
        <v>75</v>
      </c>
      <c r="W199" s="158"/>
      <c r="X199" s="357" t="s">
        <v>2222</v>
      </c>
      <c r="Y199" s="137" t="s">
        <v>6142</v>
      </c>
      <c r="Z199" s="140" t="s">
        <v>6145</v>
      </c>
      <c r="AA199" s="378" t="s">
        <v>6141</v>
      </c>
    </row>
    <row r="200" spans="1:27" ht="24" x14ac:dyDescent="0.3">
      <c r="A200" s="276">
        <v>50000411</v>
      </c>
      <c r="B200" s="363" t="s">
        <v>3163</v>
      </c>
      <c r="C200" s="158"/>
      <c r="D200" s="158"/>
      <c r="E200" s="158"/>
      <c r="F200" s="158"/>
      <c r="G200" s="158"/>
      <c r="H200" s="158"/>
      <c r="I200" s="158"/>
      <c r="J200" s="158">
        <v>50000411</v>
      </c>
      <c r="K200" s="363" t="s">
        <v>3163</v>
      </c>
      <c r="L200" s="158"/>
      <c r="M200" s="158"/>
      <c r="N200" s="158"/>
      <c r="O200" s="158"/>
      <c r="P200" s="158"/>
      <c r="Q200" s="158"/>
      <c r="R200" s="158"/>
      <c r="S200" s="158"/>
      <c r="T200" s="158"/>
      <c r="U200" s="158"/>
      <c r="V200" s="158" t="s">
        <v>75</v>
      </c>
      <c r="W200" s="158"/>
      <c r="X200" s="357" t="s">
        <v>2222</v>
      </c>
      <c r="Y200" s="137" t="s">
        <v>6142</v>
      </c>
      <c r="Z200" s="140" t="s">
        <v>6145</v>
      </c>
      <c r="AA200" s="378" t="s">
        <v>6141</v>
      </c>
    </row>
    <row r="201" spans="1:27" ht="24" x14ac:dyDescent="0.3">
      <c r="A201" s="276">
        <v>50000420</v>
      </c>
      <c r="B201" s="363" t="s">
        <v>3164</v>
      </c>
      <c r="C201" s="158"/>
      <c r="D201" s="158"/>
      <c r="E201" s="158"/>
      <c r="F201" s="158"/>
      <c r="G201" s="158"/>
      <c r="H201" s="158"/>
      <c r="I201" s="158"/>
      <c r="J201" s="158">
        <v>50000420</v>
      </c>
      <c r="K201" s="363" t="s">
        <v>3164</v>
      </c>
      <c r="L201" s="158"/>
      <c r="M201" s="158"/>
      <c r="N201" s="158"/>
      <c r="O201" s="158"/>
      <c r="P201" s="158"/>
      <c r="Q201" s="158"/>
      <c r="R201" s="158"/>
      <c r="S201" s="158"/>
      <c r="T201" s="158"/>
      <c r="U201" s="158"/>
      <c r="V201" s="158" t="s">
        <v>75</v>
      </c>
      <c r="W201" s="158"/>
      <c r="X201" s="357" t="s">
        <v>2222</v>
      </c>
      <c r="Y201" s="137" t="s">
        <v>6142</v>
      </c>
      <c r="Z201" s="140" t="s">
        <v>6145</v>
      </c>
      <c r="AA201" s="378" t="s">
        <v>6141</v>
      </c>
    </row>
    <row r="202" spans="1:27" ht="36.6" thickBot="1" x14ac:dyDescent="0.35">
      <c r="A202" s="277">
        <v>50000454</v>
      </c>
      <c r="B202" s="364" t="s">
        <v>3165</v>
      </c>
      <c r="C202" s="142"/>
      <c r="D202" s="142"/>
      <c r="E202" s="142"/>
      <c r="F202" s="142"/>
      <c r="G202" s="142"/>
      <c r="H202" s="142"/>
      <c r="I202" s="142"/>
      <c r="J202" s="142">
        <v>50000454</v>
      </c>
      <c r="K202" s="364" t="s">
        <v>3165</v>
      </c>
      <c r="L202" s="142"/>
      <c r="M202" s="142"/>
      <c r="N202" s="142"/>
      <c r="O202" s="142"/>
      <c r="P202" s="142"/>
      <c r="Q202" s="142"/>
      <c r="R202" s="142"/>
      <c r="S202" s="142"/>
      <c r="T202" s="142"/>
      <c r="U202" s="142"/>
      <c r="V202" s="142" t="s">
        <v>75</v>
      </c>
      <c r="W202" s="142"/>
      <c r="X202" s="358" t="s">
        <v>2222</v>
      </c>
      <c r="Y202" s="138" t="s">
        <v>6142</v>
      </c>
      <c r="Z202" s="138" t="s">
        <v>6145</v>
      </c>
      <c r="AA202" s="379" t="s">
        <v>6141</v>
      </c>
    </row>
    <row r="203" spans="1:27" ht="15.6" thickTop="1" thickBot="1" x14ac:dyDescent="0.35">
      <c r="Z203" s="112"/>
      <c r="AA203" s="107"/>
    </row>
    <row r="204" spans="1:27" ht="61.2" thickTop="1" thickBot="1" x14ac:dyDescent="0.35">
      <c r="A204" s="311"/>
      <c r="B204" s="362" t="s">
        <v>3133</v>
      </c>
    </row>
    <row r="205" spans="1:27" ht="15" thickTop="1" x14ac:dyDescent="0.3"/>
  </sheetData>
  <sheetProtection algorithmName="SHA-512" hashValue="J2QMWm8ts8ca2SdUKR6Kikse9q11fTUl5gmB0L6h3lJyy5Y794a4vmXR1LJXLvr+0MD9C0KssIR9QSp76bHnNA==" saltValue="5wWoborZ4vDesYPLrj2edg==" spinCount="100000" sheet="1" objects="1" scenarios="1"/>
  <sortState ref="A3:AA104">
    <sortCondition ref="A3"/>
  </sortState>
  <mergeCells count="3">
    <mergeCell ref="Y1:AA1"/>
    <mergeCell ref="A172:B172"/>
    <mergeCell ref="A108:B108"/>
  </mergeCells>
  <dataValidations count="1">
    <dataValidation type="custom" allowBlank="1" showErrorMessage="1" errorTitle="Dado incorreto" error="O código informado já consta da tabela" sqref="J181">
      <formula1>AND(ISNA(MATCH(J181,J:J,0))=TRUE,ISNA(MATCH(J181,J215:J305,0))=TRUE)</formula1>
    </dataValidation>
  </dataValidations>
  <pageMargins left="0.511811024" right="0.511811024" top="0.78740157499999996" bottom="0.78740157499999996" header="0.31496062000000002" footer="0.31496062000000002"/>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
  <sheetViews>
    <sheetView showGridLines="0" workbookViewId="0"/>
  </sheetViews>
  <sheetFormatPr defaultRowHeight="14.4" x14ac:dyDescent="0.3"/>
  <cols>
    <col min="1" max="1" width="9.88671875" style="55" customWidth="1"/>
    <col min="2" max="2" width="45.44140625" style="56" bestFit="1" customWidth="1"/>
    <col min="3" max="3" width="12.5546875" style="55" bestFit="1" customWidth="1"/>
    <col min="4" max="4" width="5.44140625" style="55" bestFit="1" customWidth="1"/>
    <col min="5" max="5" width="4.5546875" style="55" bestFit="1" customWidth="1"/>
    <col min="6" max="6" width="4.44140625" style="55" bestFit="1" customWidth="1"/>
    <col min="7" max="7" width="9" style="55" bestFit="1" customWidth="1"/>
    <col min="8" max="8" width="9.44140625" style="55" bestFit="1" customWidth="1"/>
    <col min="9" max="9" width="7.44140625" style="55" bestFit="1" customWidth="1"/>
    <col min="10" max="10" width="7.88671875" style="55" bestFit="1" customWidth="1"/>
    <col min="11" max="11" width="45.109375" style="56" bestFit="1" customWidth="1"/>
    <col min="12" max="12" width="8" style="55" bestFit="1" customWidth="1"/>
    <col min="13" max="13" width="4.44140625" style="55" bestFit="1" customWidth="1"/>
    <col min="14" max="14" width="12.5546875" style="55" bestFit="1" customWidth="1"/>
    <col min="15" max="17" width="10.5546875" style="55" bestFit="1" customWidth="1"/>
    <col min="18" max="18" width="10" style="55" bestFit="1" customWidth="1"/>
    <col min="19" max="19" width="7.88671875" style="55" bestFit="1" customWidth="1"/>
    <col min="20" max="20" width="9" style="55" bestFit="1" customWidth="1"/>
    <col min="21" max="21" width="9.44140625" style="55" bestFit="1" customWidth="1"/>
    <col min="22" max="22" width="16.5546875" style="86" customWidth="1"/>
    <col min="23" max="23" width="9.109375" style="86"/>
    <col min="24" max="24" width="30.6640625" style="86" bestFit="1" customWidth="1"/>
    <col min="25" max="26" width="9.109375" style="86"/>
    <col min="27" max="27" width="10.109375" style="86" customWidth="1"/>
  </cols>
  <sheetData>
    <row r="1" spans="1:27" ht="15" thickBot="1" x14ac:dyDescent="0.35">
      <c r="Y1" s="444" t="s">
        <v>4853</v>
      </c>
      <c r="Z1" s="445"/>
      <c r="AA1" s="446"/>
    </row>
    <row r="2" spans="1:27" ht="116.25" customHeight="1" thickTop="1" thickBot="1" x14ac:dyDescent="0.35">
      <c r="A2" s="118" t="s">
        <v>60</v>
      </c>
      <c r="B2" s="119" t="s">
        <v>61</v>
      </c>
      <c r="C2" s="120" t="s">
        <v>3013</v>
      </c>
      <c r="D2" s="121" t="s">
        <v>62</v>
      </c>
      <c r="E2" s="122" t="s">
        <v>33</v>
      </c>
      <c r="F2" s="123" t="s">
        <v>63</v>
      </c>
      <c r="G2" s="121" t="s">
        <v>64</v>
      </c>
      <c r="H2" s="124" t="s">
        <v>65</v>
      </c>
      <c r="I2" s="125" t="s">
        <v>66</v>
      </c>
      <c r="J2" s="124" t="s">
        <v>67</v>
      </c>
      <c r="K2" s="124" t="s">
        <v>68</v>
      </c>
      <c r="L2" s="121" t="s">
        <v>3014</v>
      </c>
      <c r="M2" s="123" t="s">
        <v>63</v>
      </c>
      <c r="N2" s="120" t="s">
        <v>3013</v>
      </c>
      <c r="O2" s="123" t="s">
        <v>70</v>
      </c>
      <c r="P2" s="120" t="s">
        <v>71</v>
      </c>
      <c r="Q2" s="120" t="s">
        <v>72</v>
      </c>
      <c r="R2" s="120" t="s">
        <v>73</v>
      </c>
      <c r="S2" s="120" t="s">
        <v>74</v>
      </c>
      <c r="T2" s="120" t="s">
        <v>64</v>
      </c>
      <c r="U2" s="120" t="s">
        <v>65</v>
      </c>
      <c r="V2" s="167" t="s">
        <v>4847</v>
      </c>
      <c r="W2" s="167" t="s">
        <v>4788</v>
      </c>
      <c r="X2" s="167" t="s">
        <v>4849</v>
      </c>
      <c r="Y2" s="167" t="s">
        <v>4856</v>
      </c>
      <c r="Z2" s="167" t="s">
        <v>4850</v>
      </c>
      <c r="AA2" s="167" t="s">
        <v>4855</v>
      </c>
    </row>
    <row r="3" spans="1:27" s="116" customFormat="1" ht="24.6" thickTop="1" x14ac:dyDescent="0.3">
      <c r="A3" s="159">
        <v>20105045</v>
      </c>
      <c r="B3" s="160" t="s">
        <v>4846</v>
      </c>
      <c r="C3" s="161">
        <v>1E-3</v>
      </c>
      <c r="D3" s="162"/>
      <c r="E3" s="162"/>
      <c r="F3" s="163"/>
      <c r="G3" s="163"/>
      <c r="H3" s="163"/>
      <c r="I3" s="164"/>
      <c r="J3" s="163">
        <v>20105045</v>
      </c>
      <c r="K3" s="160" t="s">
        <v>4846</v>
      </c>
      <c r="L3" s="163"/>
      <c r="M3" s="163"/>
      <c r="N3" s="161">
        <v>1E-3</v>
      </c>
      <c r="O3" s="163"/>
      <c r="P3" s="165"/>
      <c r="Q3" s="166"/>
      <c r="R3" s="165"/>
      <c r="S3" s="164"/>
      <c r="T3" s="163"/>
      <c r="U3" s="163"/>
      <c r="V3" s="380" t="s">
        <v>75</v>
      </c>
      <c r="W3" s="380"/>
      <c r="X3" s="381" t="s">
        <v>4859</v>
      </c>
      <c r="Y3" s="380" t="s">
        <v>6142</v>
      </c>
      <c r="Z3" s="380" t="s">
        <v>6145</v>
      </c>
      <c r="AA3" s="383" t="s">
        <v>6146</v>
      </c>
    </row>
    <row r="4" spans="1:27" ht="36.6" thickBot="1" x14ac:dyDescent="0.35">
      <c r="A4" s="99">
        <v>20106017</v>
      </c>
      <c r="B4" s="100" t="s">
        <v>3166</v>
      </c>
      <c r="C4" s="117">
        <v>1E-3</v>
      </c>
      <c r="D4" s="101"/>
      <c r="E4" s="101"/>
      <c r="F4" s="102"/>
      <c r="G4" s="102"/>
      <c r="H4" s="102"/>
      <c r="I4" s="103"/>
      <c r="J4" s="102">
        <v>20106017</v>
      </c>
      <c r="K4" s="104" t="s">
        <v>3166</v>
      </c>
      <c r="L4" s="102"/>
      <c r="M4" s="102"/>
      <c r="N4" s="117">
        <v>1E-3</v>
      </c>
      <c r="O4" s="102"/>
      <c r="P4" s="105"/>
      <c r="Q4" s="106"/>
      <c r="R4" s="105"/>
      <c r="S4" s="103"/>
      <c r="T4" s="102"/>
      <c r="U4" s="102"/>
      <c r="V4" s="143" t="s">
        <v>75</v>
      </c>
      <c r="W4" s="143"/>
      <c r="X4" s="382" t="s">
        <v>83</v>
      </c>
      <c r="Y4" s="143" t="s">
        <v>6135</v>
      </c>
      <c r="Z4" s="143" t="s">
        <v>6143</v>
      </c>
      <c r="AA4" s="384" t="s">
        <v>6137</v>
      </c>
    </row>
    <row r="5" spans="1:27" ht="15.6" thickTop="1" thickBot="1" x14ac:dyDescent="0.35">
      <c r="A5" s="43"/>
      <c r="B5" s="57"/>
      <c r="C5" s="51"/>
      <c r="D5" s="43"/>
      <c r="E5" s="58"/>
      <c r="F5" s="43"/>
      <c r="G5" s="43"/>
      <c r="H5" s="43"/>
      <c r="I5" s="52"/>
      <c r="J5" s="43"/>
      <c r="K5" s="57"/>
      <c r="L5" s="43"/>
      <c r="M5" s="43"/>
      <c r="N5" s="51"/>
      <c r="O5" s="59"/>
      <c r="P5" s="51"/>
      <c r="Q5" s="43"/>
      <c r="R5" s="51"/>
      <c r="S5" s="52"/>
      <c r="T5" s="43"/>
      <c r="U5" s="43"/>
      <c r="V5" s="107"/>
      <c r="W5" s="107"/>
      <c r="X5" s="107"/>
      <c r="Y5" s="107"/>
      <c r="Z5" s="107"/>
      <c r="AA5" s="107"/>
    </row>
    <row r="6" spans="1:27" ht="49.2" thickTop="1" thickBot="1" x14ac:dyDescent="0.35">
      <c r="A6" s="53" t="s">
        <v>3167</v>
      </c>
      <c r="B6" s="54" t="s">
        <v>3168</v>
      </c>
      <c r="V6" s="107"/>
      <c r="W6" s="107"/>
      <c r="X6" s="107"/>
      <c r="Y6" s="107"/>
      <c r="Z6" s="107"/>
      <c r="AA6" s="107"/>
    </row>
    <row r="7" spans="1:27" ht="15" thickTop="1" x14ac:dyDescent="0.3"/>
    <row r="9" spans="1:27" ht="15" x14ac:dyDescent="0.35">
      <c r="A9" s="60"/>
    </row>
  </sheetData>
  <sheetProtection algorithmName="SHA-512" hashValue="Fr6+6zctl4OoYzMOrhqP0cqfUHGfygHhdFq6A//LPMGVYI57Ns7PJBNFsjxo5ucCK1l5cuMYyS45s6EbvbNElQ==" saltValue="xkX1DRovFSi2JeXI2r95bQ==" spinCount="100000" sheet="1" objects="1" scenarios="1"/>
  <sortState ref="A2:AH3">
    <sortCondition ref="A2"/>
  </sortState>
  <mergeCells count="1">
    <mergeCell ref="Y1:AA1"/>
  </mergeCells>
  <pageMargins left="0.511811024" right="0.511811024" top="0.78740157499999996" bottom="0.78740157499999996" header="0.31496062000000002" footer="0.31496062000000002"/>
  <pageSetup paperSize="9" orientation="portrait" horizontalDpi="4294967294" verticalDpi="429496729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H947"/>
  <sheetViews>
    <sheetView showGridLines="0" workbookViewId="0">
      <pane xSplit="2" ySplit="2" topLeftCell="L3" activePane="bottomRight" state="frozen"/>
      <selection pane="topRight" activeCell="D1" sqref="D1"/>
      <selection pane="bottomLeft" activeCell="A2" sqref="A2"/>
      <selection pane="bottomRight"/>
    </sheetView>
  </sheetViews>
  <sheetFormatPr defaultRowHeight="14.4" x14ac:dyDescent="0.3"/>
  <cols>
    <col min="1" max="1" width="13.109375" style="153" customWidth="1"/>
    <col min="2" max="2" width="51.44140625" style="359" customWidth="1"/>
    <col min="3" max="3" width="18.77734375" style="392" customWidth="1"/>
    <col min="4" max="4" width="12.33203125" style="153" customWidth="1"/>
    <col min="5" max="5" width="11.88671875" style="153" customWidth="1"/>
    <col min="6" max="7" width="9" style="153" customWidth="1"/>
    <col min="8" max="8" width="9.6640625" style="153" customWidth="1"/>
    <col min="9" max="9" width="8.44140625" style="153" customWidth="1"/>
    <col min="10" max="10" width="10.109375" style="153" bestFit="1" customWidth="1"/>
    <col min="11" max="11" width="47.33203125" style="359" customWidth="1"/>
    <col min="12" max="12" width="7.77734375" style="153" customWidth="1"/>
    <col min="13" max="13" width="6.6640625" style="153" customWidth="1"/>
    <col min="14" max="14" width="15.33203125" style="392" customWidth="1"/>
    <col min="15" max="15" width="9.6640625" style="153" customWidth="1"/>
    <col min="16" max="16" width="9.6640625" style="392" customWidth="1"/>
    <col min="17" max="17" width="11.33203125" style="153" customWidth="1"/>
    <col min="18" max="18" width="13" style="392" customWidth="1"/>
    <col min="19" max="20" width="9.6640625" style="153" customWidth="1"/>
    <col min="21" max="21" width="14.109375" style="153" bestFit="1" customWidth="1"/>
  </cols>
  <sheetData>
    <row r="1" spans="1:21" ht="15" thickBot="1" x14ac:dyDescent="0.35"/>
    <row r="2" spans="1:21" s="108" customFormat="1" ht="73.2" thickTop="1" thickBot="1" x14ac:dyDescent="0.35">
      <c r="A2" s="109" t="s">
        <v>60</v>
      </c>
      <c r="B2" s="387" t="s">
        <v>61</v>
      </c>
      <c r="C2" s="296" t="s">
        <v>3169</v>
      </c>
      <c r="D2" s="110" t="s">
        <v>62</v>
      </c>
      <c r="E2" s="110" t="s">
        <v>33</v>
      </c>
      <c r="F2" s="110" t="s">
        <v>63</v>
      </c>
      <c r="G2" s="110" t="s">
        <v>64</v>
      </c>
      <c r="H2" s="110" t="s">
        <v>65</v>
      </c>
      <c r="I2" s="110" t="s">
        <v>66</v>
      </c>
      <c r="J2" s="110" t="s">
        <v>67</v>
      </c>
      <c r="K2" s="110" t="s">
        <v>68</v>
      </c>
      <c r="L2" s="110" t="s">
        <v>3170</v>
      </c>
      <c r="M2" s="110" t="s">
        <v>63</v>
      </c>
      <c r="N2" s="296" t="s">
        <v>3169</v>
      </c>
      <c r="O2" s="110" t="s">
        <v>3171</v>
      </c>
      <c r="P2" s="296" t="s">
        <v>3172</v>
      </c>
      <c r="Q2" s="110" t="s">
        <v>3173</v>
      </c>
      <c r="R2" s="296" t="s">
        <v>73</v>
      </c>
      <c r="S2" s="110" t="s">
        <v>74</v>
      </c>
      <c r="T2" s="110" t="s">
        <v>64</v>
      </c>
      <c r="U2" s="406" t="s">
        <v>65</v>
      </c>
    </row>
    <row r="3" spans="1:21" ht="15" thickTop="1" x14ac:dyDescent="0.3">
      <c r="A3" s="319">
        <v>20101198</v>
      </c>
      <c r="B3" s="388" t="s">
        <v>3174</v>
      </c>
      <c r="C3" s="393">
        <v>16.5</v>
      </c>
      <c r="D3" s="394" t="s">
        <v>9</v>
      </c>
      <c r="E3" s="115">
        <v>0</v>
      </c>
      <c r="F3" s="394"/>
      <c r="G3" s="394"/>
      <c r="H3" s="394"/>
      <c r="I3" s="394"/>
      <c r="J3" s="394">
        <v>50010140</v>
      </c>
      <c r="K3" s="388" t="s">
        <v>3175</v>
      </c>
      <c r="L3" s="394">
        <v>50</v>
      </c>
      <c r="M3" s="394">
        <v>0</v>
      </c>
      <c r="N3" s="393">
        <v>16.5</v>
      </c>
      <c r="O3" s="394"/>
      <c r="P3" s="393"/>
      <c r="Q3" s="394"/>
      <c r="R3" s="393"/>
      <c r="S3" s="394"/>
      <c r="T3" s="394"/>
      <c r="U3" s="407"/>
    </row>
    <row r="4" spans="1:21" x14ac:dyDescent="0.3">
      <c r="A4" s="319">
        <v>20102062</v>
      </c>
      <c r="B4" s="388" t="s">
        <v>3176</v>
      </c>
      <c r="C4" s="393">
        <v>301.68</v>
      </c>
      <c r="D4" s="394" t="s">
        <v>15</v>
      </c>
      <c r="E4" s="395">
        <v>30</v>
      </c>
      <c r="F4" s="394"/>
      <c r="G4" s="394"/>
      <c r="H4" s="394"/>
      <c r="I4" s="394"/>
      <c r="J4" s="394">
        <v>20102062</v>
      </c>
      <c r="K4" s="388" t="s">
        <v>3176</v>
      </c>
      <c r="L4" s="394">
        <v>1257</v>
      </c>
      <c r="M4" s="394">
        <v>0</v>
      </c>
      <c r="N4" s="393">
        <v>301.68</v>
      </c>
      <c r="O4" s="394">
        <v>107</v>
      </c>
      <c r="P4" s="393">
        <v>25.68</v>
      </c>
      <c r="Q4" s="394">
        <v>1150</v>
      </c>
      <c r="R4" s="393">
        <v>276</v>
      </c>
      <c r="S4" s="394"/>
      <c r="T4" s="394"/>
      <c r="U4" s="407"/>
    </row>
    <row r="5" spans="1:21" ht="24" x14ac:dyDescent="0.3">
      <c r="A5" s="319">
        <v>20102119</v>
      </c>
      <c r="B5" s="388" t="s">
        <v>3177</v>
      </c>
      <c r="C5" s="393">
        <v>24</v>
      </c>
      <c r="D5" s="394"/>
      <c r="E5" s="395">
        <v>0</v>
      </c>
      <c r="F5" s="394"/>
      <c r="G5" s="394"/>
      <c r="H5" s="394"/>
      <c r="I5" s="394"/>
      <c r="J5" s="394">
        <v>20102119</v>
      </c>
      <c r="K5" s="388" t="s">
        <v>3177</v>
      </c>
      <c r="L5" s="394">
        <v>100</v>
      </c>
      <c r="M5" s="394">
        <v>0</v>
      </c>
      <c r="N5" s="393">
        <v>24</v>
      </c>
      <c r="O5" s="394"/>
      <c r="P5" s="393"/>
      <c r="Q5" s="394"/>
      <c r="R5" s="393"/>
      <c r="S5" s="394"/>
      <c r="T5" s="394"/>
      <c r="U5" s="407"/>
    </row>
    <row r="6" spans="1:21" x14ac:dyDescent="0.3">
      <c r="A6" s="319">
        <v>20103115</v>
      </c>
      <c r="B6" s="388" t="s">
        <v>3178</v>
      </c>
      <c r="C6" s="393">
        <v>24</v>
      </c>
      <c r="D6" s="394" t="s">
        <v>9</v>
      </c>
      <c r="E6" s="395">
        <v>0.76</v>
      </c>
      <c r="F6" s="394"/>
      <c r="G6" s="394"/>
      <c r="H6" s="394"/>
      <c r="I6" s="394"/>
      <c r="J6" s="394">
        <v>25090070</v>
      </c>
      <c r="K6" s="388" t="s">
        <v>3179</v>
      </c>
      <c r="L6" s="394">
        <v>100</v>
      </c>
      <c r="M6" s="394">
        <v>0</v>
      </c>
      <c r="N6" s="393">
        <v>24</v>
      </c>
      <c r="O6" s="394"/>
      <c r="P6" s="393"/>
      <c r="Q6" s="394"/>
      <c r="R6" s="393"/>
      <c r="S6" s="394"/>
      <c r="T6" s="394"/>
      <c r="U6" s="407"/>
    </row>
    <row r="7" spans="1:21" ht="24" x14ac:dyDescent="0.3">
      <c r="A7" s="319">
        <v>20103123</v>
      </c>
      <c r="B7" s="388" t="s">
        <v>3180</v>
      </c>
      <c r="C7" s="393">
        <v>19.2</v>
      </c>
      <c r="D7" s="394" t="s">
        <v>12</v>
      </c>
      <c r="E7" s="395">
        <v>0</v>
      </c>
      <c r="F7" s="394"/>
      <c r="G7" s="394"/>
      <c r="H7" s="394"/>
      <c r="I7" s="394"/>
      <c r="J7" s="394">
        <v>20103123</v>
      </c>
      <c r="K7" s="388" t="s">
        <v>3180</v>
      </c>
      <c r="L7" s="394">
        <v>80</v>
      </c>
      <c r="M7" s="394">
        <v>0</v>
      </c>
      <c r="N7" s="393">
        <v>19.2</v>
      </c>
      <c r="O7" s="394"/>
      <c r="P7" s="393"/>
      <c r="Q7" s="394"/>
      <c r="R7" s="393"/>
      <c r="S7" s="394"/>
      <c r="T7" s="394"/>
      <c r="U7" s="407"/>
    </row>
    <row r="8" spans="1:21" x14ac:dyDescent="0.3">
      <c r="A8" s="319">
        <v>20103336</v>
      </c>
      <c r="B8" s="388" t="s">
        <v>3181</v>
      </c>
      <c r="C8" s="393">
        <v>33.6</v>
      </c>
      <c r="D8" s="394" t="s">
        <v>18</v>
      </c>
      <c r="E8" s="395">
        <v>0</v>
      </c>
      <c r="F8" s="394"/>
      <c r="G8" s="394"/>
      <c r="H8" s="394"/>
      <c r="I8" s="394"/>
      <c r="J8" s="394">
        <v>20103336</v>
      </c>
      <c r="K8" s="388" t="s">
        <v>3181</v>
      </c>
      <c r="L8" s="394">
        <v>140</v>
      </c>
      <c r="M8" s="394">
        <v>0</v>
      </c>
      <c r="N8" s="393">
        <v>33.6</v>
      </c>
      <c r="O8" s="394"/>
      <c r="P8" s="393"/>
      <c r="Q8" s="394"/>
      <c r="R8" s="393"/>
      <c r="S8" s="394"/>
      <c r="T8" s="394"/>
      <c r="U8" s="407"/>
    </row>
    <row r="9" spans="1:21" x14ac:dyDescent="0.3">
      <c r="A9" s="319">
        <v>20103549</v>
      </c>
      <c r="B9" s="388" t="s">
        <v>3182</v>
      </c>
      <c r="C9" s="393">
        <v>20.16</v>
      </c>
      <c r="D9" s="394" t="s">
        <v>12</v>
      </c>
      <c r="E9" s="395">
        <v>0.1</v>
      </c>
      <c r="F9" s="394"/>
      <c r="G9" s="394"/>
      <c r="H9" s="394"/>
      <c r="I9" s="394"/>
      <c r="J9" s="394">
        <v>20103549</v>
      </c>
      <c r="K9" s="388" t="s">
        <v>3182</v>
      </c>
      <c r="L9" s="394">
        <v>84</v>
      </c>
      <c r="M9" s="394">
        <v>0</v>
      </c>
      <c r="N9" s="393">
        <v>20.16</v>
      </c>
      <c r="O9" s="394">
        <v>80</v>
      </c>
      <c r="P9" s="393">
        <v>19.2</v>
      </c>
      <c r="Q9" s="394">
        <v>4</v>
      </c>
      <c r="R9" s="393">
        <v>0.96</v>
      </c>
      <c r="S9" s="394"/>
      <c r="T9" s="394"/>
      <c r="U9" s="407"/>
    </row>
    <row r="10" spans="1:21" x14ac:dyDescent="0.3">
      <c r="A10" s="319">
        <v>20103557</v>
      </c>
      <c r="B10" s="388" t="s">
        <v>3183</v>
      </c>
      <c r="C10" s="393">
        <v>20.16</v>
      </c>
      <c r="D10" s="394" t="s">
        <v>12</v>
      </c>
      <c r="E10" s="395">
        <v>0.1</v>
      </c>
      <c r="F10" s="394"/>
      <c r="G10" s="394"/>
      <c r="H10" s="394"/>
      <c r="I10" s="394"/>
      <c r="J10" s="394">
        <v>20103557</v>
      </c>
      <c r="K10" s="388" t="s">
        <v>3183</v>
      </c>
      <c r="L10" s="394">
        <v>84</v>
      </c>
      <c r="M10" s="394">
        <v>0</v>
      </c>
      <c r="N10" s="393">
        <v>20.16</v>
      </c>
      <c r="O10" s="394">
        <v>80</v>
      </c>
      <c r="P10" s="393">
        <v>19.2</v>
      </c>
      <c r="Q10" s="394">
        <v>4</v>
      </c>
      <c r="R10" s="393">
        <v>0.96</v>
      </c>
      <c r="S10" s="394"/>
      <c r="T10" s="394"/>
      <c r="U10" s="407"/>
    </row>
    <row r="11" spans="1:21" ht="24" x14ac:dyDescent="0.3">
      <c r="A11" s="319">
        <v>20103573</v>
      </c>
      <c r="B11" s="388" t="s">
        <v>3184</v>
      </c>
      <c r="C11" s="393">
        <v>6.4</v>
      </c>
      <c r="D11" s="394" t="s">
        <v>6</v>
      </c>
      <c r="E11" s="395">
        <v>0</v>
      </c>
      <c r="F11" s="394"/>
      <c r="G11" s="394"/>
      <c r="H11" s="394"/>
      <c r="I11" s="394"/>
      <c r="J11" s="394">
        <v>20103573</v>
      </c>
      <c r="K11" s="388" t="s">
        <v>3184</v>
      </c>
      <c r="L11" s="405">
        <v>26.666666666666668</v>
      </c>
      <c r="M11" s="394">
        <v>0</v>
      </c>
      <c r="N11" s="393">
        <v>6.4</v>
      </c>
      <c r="O11" s="394"/>
      <c r="P11" s="393"/>
      <c r="Q11" s="394"/>
      <c r="R11" s="393"/>
      <c r="S11" s="394"/>
      <c r="T11" s="394"/>
      <c r="U11" s="407"/>
    </row>
    <row r="12" spans="1:21" ht="24" x14ac:dyDescent="0.3">
      <c r="A12" s="319">
        <v>20103581</v>
      </c>
      <c r="B12" s="388" t="s">
        <v>3185</v>
      </c>
      <c r="C12" s="393">
        <v>6.4</v>
      </c>
      <c r="D12" s="394" t="s">
        <v>6</v>
      </c>
      <c r="E12" s="395">
        <v>0</v>
      </c>
      <c r="F12" s="394"/>
      <c r="G12" s="394"/>
      <c r="H12" s="394"/>
      <c r="I12" s="394"/>
      <c r="J12" s="394">
        <v>20103581</v>
      </c>
      <c r="K12" s="388" t="s">
        <v>3185</v>
      </c>
      <c r="L12" s="405">
        <v>26.666666666666668</v>
      </c>
      <c r="M12" s="394">
        <v>0</v>
      </c>
      <c r="N12" s="393">
        <v>6.4</v>
      </c>
      <c r="O12" s="394"/>
      <c r="P12" s="393"/>
      <c r="Q12" s="394"/>
      <c r="R12" s="393"/>
      <c r="S12" s="394"/>
      <c r="T12" s="394"/>
      <c r="U12" s="407"/>
    </row>
    <row r="13" spans="1:21" ht="24" x14ac:dyDescent="0.3">
      <c r="A13" s="319">
        <v>20103590</v>
      </c>
      <c r="B13" s="388" t="s">
        <v>3186</v>
      </c>
      <c r="C13" s="393">
        <v>6.4</v>
      </c>
      <c r="D13" s="394" t="s">
        <v>6</v>
      </c>
      <c r="E13" s="395">
        <v>0</v>
      </c>
      <c r="F13" s="394"/>
      <c r="G13" s="394"/>
      <c r="H13" s="394"/>
      <c r="I13" s="394"/>
      <c r="J13" s="394">
        <v>20103590</v>
      </c>
      <c r="K13" s="388" t="s">
        <v>3186</v>
      </c>
      <c r="L13" s="405">
        <v>26.666666666666668</v>
      </c>
      <c r="M13" s="394">
        <v>0</v>
      </c>
      <c r="N13" s="393">
        <v>6.4</v>
      </c>
      <c r="O13" s="394"/>
      <c r="P13" s="393"/>
      <c r="Q13" s="394"/>
      <c r="R13" s="393"/>
      <c r="S13" s="394"/>
      <c r="T13" s="394"/>
      <c r="U13" s="407"/>
    </row>
    <row r="14" spans="1:21" ht="24" x14ac:dyDescent="0.3">
      <c r="A14" s="319">
        <v>20103603</v>
      </c>
      <c r="B14" s="388" t="s">
        <v>3187</v>
      </c>
      <c r="C14" s="393">
        <v>6.4</v>
      </c>
      <c r="D14" s="394" t="s">
        <v>6</v>
      </c>
      <c r="E14" s="395">
        <v>0</v>
      </c>
      <c r="F14" s="394"/>
      <c r="G14" s="394"/>
      <c r="H14" s="394"/>
      <c r="I14" s="394"/>
      <c r="J14" s="394">
        <v>20103603</v>
      </c>
      <c r="K14" s="388" t="s">
        <v>3187</v>
      </c>
      <c r="L14" s="405">
        <v>26.666666666666668</v>
      </c>
      <c r="M14" s="394">
        <v>0</v>
      </c>
      <c r="N14" s="393">
        <v>6.4</v>
      </c>
      <c r="O14" s="394"/>
      <c r="P14" s="393"/>
      <c r="Q14" s="394"/>
      <c r="R14" s="393"/>
      <c r="S14" s="394"/>
      <c r="T14" s="394"/>
      <c r="U14" s="407"/>
    </row>
    <row r="15" spans="1:21" x14ac:dyDescent="0.3">
      <c r="A15" s="319">
        <v>40102017</v>
      </c>
      <c r="B15" s="388" t="s">
        <v>3188</v>
      </c>
      <c r="C15" s="393">
        <v>235.2</v>
      </c>
      <c r="D15" s="394" t="s">
        <v>35</v>
      </c>
      <c r="E15" s="395">
        <v>10.62</v>
      </c>
      <c r="F15" s="394"/>
      <c r="G15" s="394"/>
      <c r="H15" s="394"/>
      <c r="I15" s="394"/>
      <c r="J15" s="394">
        <v>40102017</v>
      </c>
      <c r="K15" s="388" t="s">
        <v>3188</v>
      </c>
      <c r="L15" s="394">
        <v>980</v>
      </c>
      <c r="M15" s="394">
        <v>0</v>
      </c>
      <c r="N15" s="393">
        <v>235.2</v>
      </c>
      <c r="O15" s="394">
        <v>573</v>
      </c>
      <c r="P15" s="393">
        <v>137.52000000000001</v>
      </c>
      <c r="Q15" s="394">
        <v>407</v>
      </c>
      <c r="R15" s="393">
        <v>97.68</v>
      </c>
      <c r="S15" s="394"/>
      <c r="T15" s="394"/>
      <c r="U15" s="407"/>
    </row>
    <row r="16" spans="1:21" ht="24" x14ac:dyDescent="0.3">
      <c r="A16" s="319">
        <v>40103021</v>
      </c>
      <c r="B16" s="388" t="s">
        <v>3189</v>
      </c>
      <c r="C16" s="393">
        <v>90</v>
      </c>
      <c r="D16" s="394" t="s">
        <v>11</v>
      </c>
      <c r="E16" s="395">
        <v>3.77</v>
      </c>
      <c r="F16" s="394"/>
      <c r="G16" s="394"/>
      <c r="H16" s="394"/>
      <c r="I16" s="394"/>
      <c r="J16" s="394">
        <v>40103021</v>
      </c>
      <c r="K16" s="388" t="s">
        <v>3189</v>
      </c>
      <c r="L16" s="394">
        <v>375</v>
      </c>
      <c r="M16" s="394">
        <v>0</v>
      </c>
      <c r="N16" s="393">
        <v>90</v>
      </c>
      <c r="O16" s="394">
        <v>230</v>
      </c>
      <c r="P16" s="393">
        <v>55.2</v>
      </c>
      <c r="Q16" s="394">
        <v>145</v>
      </c>
      <c r="R16" s="393">
        <v>34.799999999999997</v>
      </c>
      <c r="S16" s="394"/>
      <c r="T16" s="394"/>
      <c r="U16" s="407"/>
    </row>
    <row r="17" spans="1:21" x14ac:dyDescent="0.3">
      <c r="A17" s="319">
        <v>40103030</v>
      </c>
      <c r="B17" s="388" t="s">
        <v>3190</v>
      </c>
      <c r="C17" s="393">
        <v>113.04</v>
      </c>
      <c r="D17" s="394" t="s">
        <v>11</v>
      </c>
      <c r="E17" s="395">
        <v>6.29</v>
      </c>
      <c r="F17" s="394"/>
      <c r="G17" s="394"/>
      <c r="H17" s="394"/>
      <c r="I17" s="394"/>
      <c r="J17" s="394">
        <v>40103030</v>
      </c>
      <c r="K17" s="388" t="s">
        <v>3190</v>
      </c>
      <c r="L17" s="394">
        <v>471.00000000000006</v>
      </c>
      <c r="M17" s="394">
        <v>0</v>
      </c>
      <c r="N17" s="393">
        <v>113.04</v>
      </c>
      <c r="O17" s="394">
        <v>230</v>
      </c>
      <c r="P17" s="393">
        <v>55.2</v>
      </c>
      <c r="Q17" s="394">
        <v>241</v>
      </c>
      <c r="R17" s="393">
        <v>57.84</v>
      </c>
      <c r="S17" s="394"/>
      <c r="T17" s="394"/>
      <c r="U17" s="407"/>
    </row>
    <row r="18" spans="1:21" x14ac:dyDescent="0.3">
      <c r="A18" s="319">
        <v>40103048</v>
      </c>
      <c r="B18" s="388" t="s">
        <v>3191</v>
      </c>
      <c r="C18" s="393">
        <v>34.08</v>
      </c>
      <c r="D18" s="394" t="s">
        <v>15</v>
      </c>
      <c r="E18" s="395">
        <v>0.91</v>
      </c>
      <c r="F18" s="394"/>
      <c r="G18" s="394"/>
      <c r="H18" s="394"/>
      <c r="I18" s="394"/>
      <c r="J18" s="394">
        <v>40103048</v>
      </c>
      <c r="K18" s="388" t="s">
        <v>3191</v>
      </c>
      <c r="L18" s="394">
        <v>142</v>
      </c>
      <c r="M18" s="394">
        <v>0</v>
      </c>
      <c r="N18" s="393">
        <v>34.08</v>
      </c>
      <c r="O18" s="394">
        <v>107</v>
      </c>
      <c r="P18" s="393">
        <v>25.68</v>
      </c>
      <c r="Q18" s="394">
        <v>35</v>
      </c>
      <c r="R18" s="393">
        <v>8.4</v>
      </c>
      <c r="S18" s="394"/>
      <c r="T18" s="394"/>
      <c r="U18" s="407"/>
    </row>
    <row r="19" spans="1:21" ht="24" x14ac:dyDescent="0.3">
      <c r="A19" s="319">
        <v>40103129</v>
      </c>
      <c r="B19" s="388" t="s">
        <v>3192</v>
      </c>
      <c r="C19" s="393">
        <v>291.12</v>
      </c>
      <c r="D19" s="394" t="s">
        <v>32</v>
      </c>
      <c r="E19" s="395">
        <v>20.16</v>
      </c>
      <c r="F19" s="394"/>
      <c r="G19" s="394"/>
      <c r="H19" s="394"/>
      <c r="I19" s="394"/>
      <c r="J19" s="394">
        <v>40103129</v>
      </c>
      <c r="K19" s="388" t="s">
        <v>3192</v>
      </c>
      <c r="L19" s="394">
        <v>1213</v>
      </c>
      <c r="M19" s="394">
        <v>0</v>
      </c>
      <c r="N19" s="393">
        <v>291.12</v>
      </c>
      <c r="O19" s="394">
        <v>440</v>
      </c>
      <c r="P19" s="393">
        <v>105.6</v>
      </c>
      <c r="Q19" s="394">
        <v>773</v>
      </c>
      <c r="R19" s="393">
        <v>185.52</v>
      </c>
      <c r="S19" s="394"/>
      <c r="T19" s="394"/>
      <c r="U19" s="407"/>
    </row>
    <row r="20" spans="1:21" x14ac:dyDescent="0.3">
      <c r="A20" s="319">
        <v>40103145</v>
      </c>
      <c r="B20" s="388" t="s">
        <v>3193</v>
      </c>
      <c r="C20" s="393">
        <v>124.08</v>
      </c>
      <c r="D20" s="394" t="s">
        <v>21</v>
      </c>
      <c r="E20" s="395">
        <v>9.15</v>
      </c>
      <c r="F20" s="394"/>
      <c r="G20" s="394"/>
      <c r="H20" s="394"/>
      <c r="I20" s="394"/>
      <c r="J20" s="394">
        <v>40103145</v>
      </c>
      <c r="K20" s="388" t="s">
        <v>3193</v>
      </c>
      <c r="L20" s="394">
        <v>517</v>
      </c>
      <c r="M20" s="394">
        <v>0</v>
      </c>
      <c r="N20" s="393">
        <v>124.08</v>
      </c>
      <c r="O20" s="394">
        <v>167</v>
      </c>
      <c r="P20" s="393">
        <v>40.08</v>
      </c>
      <c r="Q20" s="394">
        <v>350</v>
      </c>
      <c r="R20" s="393">
        <v>84</v>
      </c>
      <c r="S20" s="394"/>
      <c r="T20" s="394"/>
      <c r="U20" s="407"/>
    </row>
    <row r="21" spans="1:21" x14ac:dyDescent="0.3">
      <c r="A21" s="319">
        <v>40103153</v>
      </c>
      <c r="B21" s="388" t="s">
        <v>3194</v>
      </c>
      <c r="C21" s="393">
        <v>78.48</v>
      </c>
      <c r="D21" s="394" t="s">
        <v>18</v>
      </c>
      <c r="E21" s="395">
        <v>4.875</v>
      </c>
      <c r="F21" s="394"/>
      <c r="G21" s="394"/>
      <c r="H21" s="394"/>
      <c r="I21" s="394"/>
      <c r="J21" s="394">
        <v>40103153</v>
      </c>
      <c r="K21" s="388" t="s">
        <v>3194</v>
      </c>
      <c r="L21" s="394">
        <v>327.00000000000006</v>
      </c>
      <c r="M21" s="394">
        <v>0</v>
      </c>
      <c r="N21" s="393">
        <v>78.48</v>
      </c>
      <c r="O21" s="394">
        <v>140</v>
      </c>
      <c r="P21" s="393">
        <v>33.6</v>
      </c>
      <c r="Q21" s="394">
        <v>187</v>
      </c>
      <c r="R21" s="393">
        <v>44.88</v>
      </c>
      <c r="S21" s="394"/>
      <c r="T21" s="394"/>
      <c r="U21" s="407"/>
    </row>
    <row r="22" spans="1:21" x14ac:dyDescent="0.3">
      <c r="A22" s="319">
        <v>40103420</v>
      </c>
      <c r="B22" s="388" t="s">
        <v>3195</v>
      </c>
      <c r="C22" s="393">
        <v>39.840000000000003</v>
      </c>
      <c r="D22" s="394" t="s">
        <v>15</v>
      </c>
      <c r="E22" s="395">
        <v>1.56</v>
      </c>
      <c r="F22" s="394"/>
      <c r="G22" s="394"/>
      <c r="H22" s="394"/>
      <c r="I22" s="394"/>
      <c r="J22" s="394">
        <v>40103420</v>
      </c>
      <c r="K22" s="388" t="s">
        <v>3195</v>
      </c>
      <c r="L22" s="394">
        <v>166</v>
      </c>
      <c r="M22" s="394">
        <v>0</v>
      </c>
      <c r="N22" s="393">
        <v>39.840000000000003</v>
      </c>
      <c r="O22" s="394">
        <v>107</v>
      </c>
      <c r="P22" s="393">
        <v>25.68</v>
      </c>
      <c r="Q22" s="394">
        <v>59</v>
      </c>
      <c r="R22" s="393">
        <v>14.16</v>
      </c>
      <c r="S22" s="394"/>
      <c r="T22" s="394"/>
      <c r="U22" s="407"/>
    </row>
    <row r="23" spans="1:21" x14ac:dyDescent="0.3">
      <c r="A23" s="319">
        <v>40103471</v>
      </c>
      <c r="B23" s="388" t="s">
        <v>3196</v>
      </c>
      <c r="C23" s="393">
        <v>55.2</v>
      </c>
      <c r="D23" s="394" t="s">
        <v>11</v>
      </c>
      <c r="E23" s="395">
        <v>0</v>
      </c>
      <c r="F23" s="394"/>
      <c r="G23" s="394"/>
      <c r="H23" s="394"/>
      <c r="I23" s="394"/>
      <c r="J23" s="394">
        <v>40103471</v>
      </c>
      <c r="K23" s="388" t="s">
        <v>3196</v>
      </c>
      <c r="L23" s="394">
        <v>230.00000000000003</v>
      </c>
      <c r="M23" s="394">
        <v>0</v>
      </c>
      <c r="N23" s="393">
        <v>55.2</v>
      </c>
      <c r="O23" s="394"/>
      <c r="P23" s="393"/>
      <c r="Q23" s="394"/>
      <c r="R23" s="393"/>
      <c r="S23" s="394"/>
      <c r="T23" s="394"/>
      <c r="U23" s="407"/>
    </row>
    <row r="24" spans="1:21" x14ac:dyDescent="0.3">
      <c r="A24" s="319">
        <v>40103552</v>
      </c>
      <c r="B24" s="388" t="s">
        <v>3197</v>
      </c>
      <c r="C24" s="393">
        <v>78.48</v>
      </c>
      <c r="D24" s="394" t="s">
        <v>18</v>
      </c>
      <c r="E24" s="395">
        <v>4.875</v>
      </c>
      <c r="F24" s="394"/>
      <c r="G24" s="394"/>
      <c r="H24" s="394"/>
      <c r="I24" s="394"/>
      <c r="J24" s="394">
        <v>40103552</v>
      </c>
      <c r="K24" s="388" t="s">
        <v>3197</v>
      </c>
      <c r="L24" s="394">
        <v>327.00000000000006</v>
      </c>
      <c r="M24" s="394">
        <v>0</v>
      </c>
      <c r="N24" s="393">
        <v>78.48</v>
      </c>
      <c r="O24" s="394">
        <v>140</v>
      </c>
      <c r="P24" s="393">
        <v>33.6</v>
      </c>
      <c r="Q24" s="394">
        <v>187</v>
      </c>
      <c r="R24" s="393">
        <v>44.88</v>
      </c>
      <c r="S24" s="394"/>
      <c r="T24" s="394"/>
      <c r="U24" s="407"/>
    </row>
    <row r="25" spans="1:21" x14ac:dyDescent="0.3">
      <c r="A25" s="319">
        <v>40103676</v>
      </c>
      <c r="B25" s="388" t="s">
        <v>3198</v>
      </c>
      <c r="C25" s="393">
        <v>13.2</v>
      </c>
      <c r="D25" s="394" t="s">
        <v>21</v>
      </c>
      <c r="E25" s="395">
        <v>2.2749999999999999</v>
      </c>
      <c r="F25" s="394"/>
      <c r="G25" s="394"/>
      <c r="H25" s="394"/>
      <c r="I25" s="394"/>
      <c r="J25" s="394">
        <v>51010208</v>
      </c>
      <c r="K25" s="388" t="s">
        <v>3199</v>
      </c>
      <c r="L25" s="394">
        <v>40</v>
      </c>
      <c r="M25" s="394">
        <v>0</v>
      </c>
      <c r="N25" s="393">
        <v>13.2</v>
      </c>
      <c r="O25" s="394"/>
      <c r="P25" s="393"/>
      <c r="Q25" s="394"/>
      <c r="R25" s="393"/>
      <c r="S25" s="394"/>
      <c r="T25" s="394"/>
      <c r="U25" s="407"/>
    </row>
    <row r="26" spans="1:21" x14ac:dyDescent="0.3">
      <c r="A26" s="319">
        <v>40103684</v>
      </c>
      <c r="B26" s="388" t="s">
        <v>3200</v>
      </c>
      <c r="C26" s="393">
        <v>54.48</v>
      </c>
      <c r="D26" s="394" t="s">
        <v>15</v>
      </c>
      <c r="E26" s="395">
        <v>3.1509999999999998</v>
      </c>
      <c r="F26" s="394"/>
      <c r="G26" s="394"/>
      <c r="H26" s="394"/>
      <c r="I26" s="394"/>
      <c r="J26" s="394">
        <v>40103684</v>
      </c>
      <c r="K26" s="388" t="s">
        <v>3200</v>
      </c>
      <c r="L26" s="394">
        <v>227</v>
      </c>
      <c r="M26" s="394">
        <v>0</v>
      </c>
      <c r="N26" s="393">
        <v>54.48</v>
      </c>
      <c r="O26" s="394">
        <v>107</v>
      </c>
      <c r="P26" s="393">
        <v>25.68</v>
      </c>
      <c r="Q26" s="394">
        <v>120</v>
      </c>
      <c r="R26" s="393">
        <v>28.8</v>
      </c>
      <c r="S26" s="394"/>
      <c r="T26" s="394"/>
      <c r="U26" s="407"/>
    </row>
    <row r="27" spans="1:21" x14ac:dyDescent="0.3">
      <c r="A27" s="319">
        <v>40103765</v>
      </c>
      <c r="B27" s="388" t="s">
        <v>3202</v>
      </c>
      <c r="C27" s="393">
        <v>78.48</v>
      </c>
      <c r="D27" s="394" t="s">
        <v>18</v>
      </c>
      <c r="E27" s="395">
        <v>4.875</v>
      </c>
      <c r="F27" s="394"/>
      <c r="G27" s="394"/>
      <c r="H27" s="394"/>
      <c r="I27" s="394"/>
      <c r="J27" s="394">
        <v>40103765</v>
      </c>
      <c r="K27" s="388" t="s">
        <v>3202</v>
      </c>
      <c r="L27" s="394">
        <v>327.00000000000006</v>
      </c>
      <c r="M27" s="394">
        <v>0</v>
      </c>
      <c r="N27" s="393">
        <v>78.48</v>
      </c>
      <c r="O27" s="394">
        <v>140</v>
      </c>
      <c r="P27" s="393">
        <v>33.6</v>
      </c>
      <c r="Q27" s="394">
        <v>187</v>
      </c>
      <c r="R27" s="393">
        <v>44.88</v>
      </c>
      <c r="S27" s="394"/>
      <c r="T27" s="394"/>
      <c r="U27" s="407"/>
    </row>
    <row r="28" spans="1:21" x14ac:dyDescent="0.3">
      <c r="A28" s="319">
        <v>40103781</v>
      </c>
      <c r="B28" s="388" t="s">
        <v>3203</v>
      </c>
      <c r="C28" s="393">
        <v>11.52</v>
      </c>
      <c r="D28" s="394"/>
      <c r="E28" s="395">
        <v>0</v>
      </c>
      <c r="F28" s="394"/>
      <c r="G28" s="394"/>
      <c r="H28" s="394"/>
      <c r="I28" s="394"/>
      <c r="J28" s="394">
        <v>51010372</v>
      </c>
      <c r="K28" s="388" t="s">
        <v>3204</v>
      </c>
      <c r="L28" s="394">
        <v>48</v>
      </c>
      <c r="M28" s="394">
        <v>0</v>
      </c>
      <c r="N28" s="393">
        <v>11.52</v>
      </c>
      <c r="O28" s="394"/>
      <c r="P28" s="393"/>
      <c r="Q28" s="394"/>
      <c r="R28" s="393"/>
      <c r="S28" s="394"/>
      <c r="T28" s="394"/>
      <c r="U28" s="407"/>
    </row>
    <row r="29" spans="1:21" x14ac:dyDescent="0.3">
      <c r="A29" s="319">
        <v>40104044</v>
      </c>
      <c r="B29" s="388" t="s">
        <v>3205</v>
      </c>
      <c r="C29" s="393">
        <v>10.8</v>
      </c>
      <c r="D29" s="394" t="s">
        <v>9</v>
      </c>
      <c r="E29" s="395">
        <v>1</v>
      </c>
      <c r="F29" s="394"/>
      <c r="G29" s="394"/>
      <c r="H29" s="394"/>
      <c r="I29" s="394"/>
      <c r="J29" s="394">
        <v>25010050</v>
      </c>
      <c r="K29" s="388" t="s">
        <v>3206</v>
      </c>
      <c r="L29" s="394">
        <v>45</v>
      </c>
      <c r="M29" s="394">
        <v>0</v>
      </c>
      <c r="N29" s="393">
        <v>10.8</v>
      </c>
      <c r="O29" s="394"/>
      <c r="P29" s="393"/>
      <c r="Q29" s="394"/>
      <c r="R29" s="393"/>
      <c r="S29" s="394"/>
      <c r="T29" s="394"/>
      <c r="U29" s="407"/>
    </row>
    <row r="30" spans="1:21" x14ac:dyDescent="0.3">
      <c r="A30" s="319">
        <v>40201317</v>
      </c>
      <c r="B30" s="388" t="s">
        <v>3207</v>
      </c>
      <c r="C30" s="393">
        <v>221.28</v>
      </c>
      <c r="D30" s="394" t="s">
        <v>32</v>
      </c>
      <c r="E30" s="395">
        <v>12.585000000000001</v>
      </c>
      <c r="F30" s="394"/>
      <c r="G30" s="394"/>
      <c r="H30" s="394"/>
      <c r="I30" s="394"/>
      <c r="J30" s="394">
        <v>40201317</v>
      </c>
      <c r="K30" s="388" t="s">
        <v>3207</v>
      </c>
      <c r="L30" s="394">
        <v>922</v>
      </c>
      <c r="M30" s="394"/>
      <c r="N30" s="393">
        <v>221.28</v>
      </c>
      <c r="O30" s="394">
        <v>440</v>
      </c>
      <c r="P30" s="393">
        <v>105.6</v>
      </c>
      <c r="Q30" s="394">
        <v>482</v>
      </c>
      <c r="R30" s="393">
        <v>115.68</v>
      </c>
      <c r="S30" s="394"/>
      <c r="T30" s="394"/>
      <c r="U30" s="407"/>
    </row>
    <row r="31" spans="1:21" x14ac:dyDescent="0.3">
      <c r="A31" s="319">
        <v>40201325</v>
      </c>
      <c r="B31" s="388" t="s">
        <v>3208</v>
      </c>
      <c r="C31" s="393">
        <v>136.08000000000001</v>
      </c>
      <c r="D31" s="394" t="s">
        <v>26</v>
      </c>
      <c r="E31" s="395">
        <v>7.15</v>
      </c>
      <c r="F31" s="394"/>
      <c r="G31" s="394"/>
      <c r="H31" s="394"/>
      <c r="I31" s="394"/>
      <c r="J31" s="394">
        <v>40201325</v>
      </c>
      <c r="K31" s="388" t="s">
        <v>3208</v>
      </c>
      <c r="L31" s="394">
        <v>567.00000000000011</v>
      </c>
      <c r="M31" s="394">
        <v>0</v>
      </c>
      <c r="N31" s="393">
        <v>136.08000000000001</v>
      </c>
      <c r="O31" s="394">
        <v>293</v>
      </c>
      <c r="P31" s="393">
        <v>70.319999999999993</v>
      </c>
      <c r="Q31" s="394">
        <v>274</v>
      </c>
      <c r="R31" s="393">
        <v>65.760000000000005</v>
      </c>
      <c r="S31" s="394"/>
      <c r="T31" s="394"/>
      <c r="U31" s="407"/>
    </row>
    <row r="32" spans="1:21" x14ac:dyDescent="0.3">
      <c r="A32" s="319">
        <v>40201341</v>
      </c>
      <c r="B32" s="388" t="s">
        <v>3209</v>
      </c>
      <c r="C32" s="393">
        <v>348.72</v>
      </c>
      <c r="D32" s="394" t="s">
        <v>44</v>
      </c>
      <c r="E32" s="395"/>
      <c r="F32" s="394"/>
      <c r="G32" s="394"/>
      <c r="H32" s="394"/>
      <c r="I32" s="394"/>
      <c r="J32" s="394">
        <v>40201341</v>
      </c>
      <c r="K32" s="388" t="s">
        <v>3209</v>
      </c>
      <c r="L32" s="394">
        <v>1453</v>
      </c>
      <c r="M32" s="394"/>
      <c r="N32" s="393">
        <v>348.72</v>
      </c>
      <c r="O32" s="394"/>
      <c r="P32" s="393"/>
      <c r="Q32" s="394"/>
      <c r="R32" s="393"/>
      <c r="S32" s="394"/>
      <c r="T32" s="394"/>
      <c r="U32" s="407"/>
    </row>
    <row r="33" spans="1:21" x14ac:dyDescent="0.3">
      <c r="A33" s="319">
        <v>40301052</v>
      </c>
      <c r="B33" s="388" t="s">
        <v>3210</v>
      </c>
      <c r="C33" s="393">
        <v>19.920000000000002</v>
      </c>
      <c r="D33" s="394" t="s">
        <v>419</v>
      </c>
      <c r="E33" s="395">
        <v>2.097</v>
      </c>
      <c r="F33" s="394"/>
      <c r="G33" s="394"/>
      <c r="H33" s="394"/>
      <c r="I33" s="394"/>
      <c r="J33" s="394">
        <v>40301052</v>
      </c>
      <c r="K33" s="388" t="s">
        <v>3210</v>
      </c>
      <c r="L33" s="394">
        <v>83.000000000000014</v>
      </c>
      <c r="M33" s="394">
        <v>0</v>
      </c>
      <c r="N33" s="393">
        <v>19.920000000000002</v>
      </c>
      <c r="O33" s="394">
        <v>3</v>
      </c>
      <c r="P33" s="393">
        <v>0.72</v>
      </c>
      <c r="Q33" s="394">
        <v>80</v>
      </c>
      <c r="R33" s="393">
        <v>19.2</v>
      </c>
      <c r="S33" s="394"/>
      <c r="T33" s="394"/>
      <c r="U33" s="407"/>
    </row>
    <row r="34" spans="1:21" x14ac:dyDescent="0.3">
      <c r="A34" s="319">
        <v>40301079</v>
      </c>
      <c r="B34" s="388" t="s">
        <v>3211</v>
      </c>
      <c r="C34" s="393">
        <v>16.8</v>
      </c>
      <c r="D34" s="394" t="s">
        <v>419</v>
      </c>
      <c r="E34" s="395">
        <v>1.764</v>
      </c>
      <c r="F34" s="394"/>
      <c r="G34" s="394"/>
      <c r="H34" s="394"/>
      <c r="I34" s="394"/>
      <c r="J34" s="394">
        <v>40301079</v>
      </c>
      <c r="K34" s="388" t="s">
        <v>3211</v>
      </c>
      <c r="L34" s="394">
        <v>70</v>
      </c>
      <c r="M34" s="394">
        <v>0</v>
      </c>
      <c r="N34" s="393">
        <v>16.8</v>
      </c>
      <c r="O34" s="394">
        <v>3</v>
      </c>
      <c r="P34" s="393">
        <v>0.72</v>
      </c>
      <c r="Q34" s="394">
        <v>67</v>
      </c>
      <c r="R34" s="393">
        <v>16.079999999999998</v>
      </c>
      <c r="S34" s="394"/>
      <c r="T34" s="394"/>
      <c r="U34" s="407"/>
    </row>
    <row r="35" spans="1:21" x14ac:dyDescent="0.3">
      <c r="A35" s="319">
        <v>40301095</v>
      </c>
      <c r="B35" s="388" t="s">
        <v>3212</v>
      </c>
      <c r="C35" s="393">
        <v>7.2</v>
      </c>
      <c r="D35" s="394" t="s">
        <v>419</v>
      </c>
      <c r="E35" s="395">
        <v>2.097</v>
      </c>
      <c r="F35" s="394"/>
      <c r="G35" s="394"/>
      <c r="H35" s="394"/>
      <c r="I35" s="394"/>
      <c r="J35" s="394">
        <v>28010078</v>
      </c>
      <c r="K35" s="388" t="s">
        <v>3213</v>
      </c>
      <c r="L35" s="394">
        <v>30</v>
      </c>
      <c r="M35" s="394">
        <v>0</v>
      </c>
      <c r="N35" s="393">
        <v>7.2</v>
      </c>
      <c r="O35" s="394"/>
      <c r="P35" s="393"/>
      <c r="Q35" s="394"/>
      <c r="R35" s="393"/>
      <c r="S35" s="394"/>
      <c r="T35" s="394"/>
      <c r="U35" s="407"/>
    </row>
    <row r="36" spans="1:21" x14ac:dyDescent="0.3">
      <c r="A36" s="319">
        <v>40301176</v>
      </c>
      <c r="B36" s="388" t="s">
        <v>3214</v>
      </c>
      <c r="C36" s="393">
        <v>42.96</v>
      </c>
      <c r="D36" s="394" t="s">
        <v>438</v>
      </c>
      <c r="E36" s="395">
        <v>4.5</v>
      </c>
      <c r="F36" s="394"/>
      <c r="G36" s="394"/>
      <c r="H36" s="394"/>
      <c r="I36" s="394"/>
      <c r="J36" s="394">
        <v>40301176</v>
      </c>
      <c r="K36" s="388" t="s">
        <v>3214</v>
      </c>
      <c r="L36" s="394">
        <v>179</v>
      </c>
      <c r="M36" s="394">
        <v>0</v>
      </c>
      <c r="N36" s="393">
        <v>42.96</v>
      </c>
      <c r="O36" s="394">
        <v>7</v>
      </c>
      <c r="P36" s="393">
        <v>1.68</v>
      </c>
      <c r="Q36" s="394">
        <v>172</v>
      </c>
      <c r="R36" s="393">
        <v>41.28</v>
      </c>
      <c r="S36" s="394"/>
      <c r="T36" s="394"/>
      <c r="U36" s="407"/>
    </row>
    <row r="37" spans="1:21" x14ac:dyDescent="0.3">
      <c r="A37" s="319">
        <v>40301338</v>
      </c>
      <c r="B37" s="388" t="s">
        <v>3215</v>
      </c>
      <c r="C37" s="393">
        <v>109.44</v>
      </c>
      <c r="D37" s="394" t="s">
        <v>433</v>
      </c>
      <c r="E37" s="395">
        <v>11.385</v>
      </c>
      <c r="F37" s="394"/>
      <c r="G37" s="394"/>
      <c r="H37" s="394"/>
      <c r="I37" s="394"/>
      <c r="J37" s="394">
        <v>40301338</v>
      </c>
      <c r="K37" s="388" t="s">
        <v>3215</v>
      </c>
      <c r="L37" s="394">
        <v>456</v>
      </c>
      <c r="M37" s="394">
        <v>0</v>
      </c>
      <c r="N37" s="393">
        <v>109.44</v>
      </c>
      <c r="O37" s="394">
        <v>20</v>
      </c>
      <c r="P37" s="393">
        <v>4.8</v>
      </c>
      <c r="Q37" s="394">
        <v>436</v>
      </c>
      <c r="R37" s="393">
        <v>104.64</v>
      </c>
      <c r="S37" s="394"/>
      <c r="T37" s="394"/>
      <c r="U37" s="407"/>
    </row>
    <row r="38" spans="1:21" x14ac:dyDescent="0.3">
      <c r="A38" s="319">
        <v>40301443</v>
      </c>
      <c r="B38" s="388" t="s">
        <v>3216</v>
      </c>
      <c r="C38" s="393">
        <v>42.48</v>
      </c>
      <c r="D38" s="394" t="s">
        <v>438</v>
      </c>
      <c r="E38" s="395">
        <v>4.4550000000000001</v>
      </c>
      <c r="F38" s="394"/>
      <c r="G38" s="394"/>
      <c r="H38" s="394"/>
      <c r="I38" s="394"/>
      <c r="J38" s="394">
        <v>40301443</v>
      </c>
      <c r="K38" s="388" t="s">
        <v>3216</v>
      </c>
      <c r="L38" s="394">
        <v>177</v>
      </c>
      <c r="M38" s="394">
        <v>0</v>
      </c>
      <c r="N38" s="393">
        <v>42.48</v>
      </c>
      <c r="O38" s="394">
        <v>7</v>
      </c>
      <c r="P38" s="393">
        <v>1.68</v>
      </c>
      <c r="Q38" s="394">
        <v>170</v>
      </c>
      <c r="R38" s="393">
        <v>40.799999999999997</v>
      </c>
      <c r="S38" s="394"/>
      <c r="T38" s="394"/>
      <c r="U38" s="407"/>
    </row>
    <row r="39" spans="1:21" x14ac:dyDescent="0.3">
      <c r="A39" s="319">
        <v>40301451</v>
      </c>
      <c r="B39" s="388" t="s">
        <v>3217</v>
      </c>
      <c r="C39" s="393">
        <v>280.56</v>
      </c>
      <c r="D39" s="394" t="s">
        <v>433</v>
      </c>
      <c r="E39" s="395">
        <v>29.97</v>
      </c>
      <c r="F39" s="394"/>
      <c r="G39" s="394"/>
      <c r="H39" s="394"/>
      <c r="I39" s="394"/>
      <c r="J39" s="394">
        <v>40301451</v>
      </c>
      <c r="K39" s="388" t="s">
        <v>3217</v>
      </c>
      <c r="L39" s="394">
        <v>1169</v>
      </c>
      <c r="M39" s="394">
        <v>0</v>
      </c>
      <c r="N39" s="393">
        <v>280.56</v>
      </c>
      <c r="O39" s="394">
        <v>20</v>
      </c>
      <c r="P39" s="393">
        <v>4.8</v>
      </c>
      <c r="Q39" s="394">
        <v>1149</v>
      </c>
      <c r="R39" s="393">
        <v>275.76</v>
      </c>
      <c r="S39" s="394"/>
      <c r="T39" s="394"/>
      <c r="U39" s="407"/>
    </row>
    <row r="40" spans="1:21" x14ac:dyDescent="0.3">
      <c r="A40" s="319">
        <v>40301532</v>
      </c>
      <c r="B40" s="388" t="s">
        <v>3218</v>
      </c>
      <c r="C40" s="393">
        <v>6</v>
      </c>
      <c r="D40" s="394" t="s">
        <v>441</v>
      </c>
      <c r="E40" s="395">
        <v>1.0529999999999999</v>
      </c>
      <c r="F40" s="394"/>
      <c r="G40" s="394"/>
      <c r="H40" s="394"/>
      <c r="I40" s="394"/>
      <c r="J40" s="394">
        <v>28010442</v>
      </c>
      <c r="K40" s="388" t="s">
        <v>3218</v>
      </c>
      <c r="L40" s="394">
        <v>25</v>
      </c>
      <c r="M40" s="394">
        <v>0</v>
      </c>
      <c r="N40" s="393">
        <v>6</v>
      </c>
      <c r="O40" s="394"/>
      <c r="P40" s="393"/>
      <c r="Q40" s="394"/>
      <c r="R40" s="393"/>
      <c r="S40" s="394"/>
      <c r="T40" s="394"/>
      <c r="U40" s="407"/>
    </row>
    <row r="41" spans="1:21" x14ac:dyDescent="0.3">
      <c r="A41" s="319">
        <v>40301575</v>
      </c>
      <c r="B41" s="388" t="s">
        <v>3219</v>
      </c>
      <c r="C41" s="393">
        <v>107.52</v>
      </c>
      <c r="D41" s="394" t="s">
        <v>433</v>
      </c>
      <c r="E41" s="395">
        <v>11.178000000000001</v>
      </c>
      <c r="F41" s="394"/>
      <c r="G41" s="394"/>
      <c r="H41" s="394"/>
      <c r="I41" s="394"/>
      <c r="J41" s="394">
        <v>40301575</v>
      </c>
      <c r="K41" s="388" t="s">
        <v>3219</v>
      </c>
      <c r="L41" s="394">
        <v>448</v>
      </c>
      <c r="M41" s="394">
        <v>0</v>
      </c>
      <c r="N41" s="393">
        <v>107.52</v>
      </c>
      <c r="O41" s="394">
        <v>20</v>
      </c>
      <c r="P41" s="393">
        <v>4.8</v>
      </c>
      <c r="Q41" s="394">
        <v>428</v>
      </c>
      <c r="R41" s="393">
        <v>102.72</v>
      </c>
      <c r="S41" s="394"/>
      <c r="T41" s="394"/>
      <c r="U41" s="407"/>
    </row>
    <row r="42" spans="1:21" x14ac:dyDescent="0.3">
      <c r="A42" s="319">
        <v>40301613</v>
      </c>
      <c r="B42" s="388" t="s">
        <v>3220</v>
      </c>
      <c r="C42" s="393">
        <v>89.04</v>
      </c>
      <c r="D42" s="394" t="s">
        <v>433</v>
      </c>
      <c r="E42" s="395">
        <v>9.1440000000000001</v>
      </c>
      <c r="F42" s="394"/>
      <c r="G42" s="394"/>
      <c r="H42" s="394"/>
      <c r="I42" s="394"/>
      <c r="J42" s="394">
        <v>40301613</v>
      </c>
      <c r="K42" s="388" t="s">
        <v>3220</v>
      </c>
      <c r="L42" s="394">
        <v>371.00000000000006</v>
      </c>
      <c r="M42" s="394">
        <v>0</v>
      </c>
      <c r="N42" s="393">
        <v>89.04</v>
      </c>
      <c r="O42" s="394">
        <v>20</v>
      </c>
      <c r="P42" s="393">
        <v>4.8</v>
      </c>
      <c r="Q42" s="394">
        <v>351</v>
      </c>
      <c r="R42" s="393">
        <v>84.24</v>
      </c>
      <c r="S42" s="394"/>
      <c r="T42" s="394"/>
      <c r="U42" s="407"/>
    </row>
    <row r="43" spans="1:21" x14ac:dyDescent="0.3">
      <c r="A43" s="319">
        <v>40301710</v>
      </c>
      <c r="B43" s="388" t="s">
        <v>3221</v>
      </c>
      <c r="C43" s="393">
        <v>9.6</v>
      </c>
      <c r="D43" s="394" t="s">
        <v>430</v>
      </c>
      <c r="E43" s="395">
        <v>0.72</v>
      </c>
      <c r="F43" s="394"/>
      <c r="G43" s="394"/>
      <c r="H43" s="394"/>
      <c r="I43" s="394"/>
      <c r="J43" s="394">
        <v>28010647</v>
      </c>
      <c r="K43" s="388" t="s">
        <v>3222</v>
      </c>
      <c r="L43" s="394">
        <v>40</v>
      </c>
      <c r="M43" s="394">
        <v>0</v>
      </c>
      <c r="N43" s="393">
        <v>9.6</v>
      </c>
      <c r="O43" s="394"/>
      <c r="P43" s="393"/>
      <c r="Q43" s="394"/>
      <c r="R43" s="393"/>
      <c r="S43" s="394"/>
      <c r="T43" s="394"/>
      <c r="U43" s="407"/>
    </row>
    <row r="44" spans="1:21" x14ac:dyDescent="0.3">
      <c r="A44" s="319">
        <v>40302148</v>
      </c>
      <c r="B44" s="388" t="s">
        <v>3223</v>
      </c>
      <c r="C44" s="393">
        <v>6.48</v>
      </c>
      <c r="D44" s="394" t="s">
        <v>430</v>
      </c>
      <c r="E44" s="395">
        <v>0.72</v>
      </c>
      <c r="F44" s="394"/>
      <c r="G44" s="394"/>
      <c r="H44" s="394"/>
      <c r="I44" s="394"/>
      <c r="J44" s="394">
        <v>28011058</v>
      </c>
      <c r="K44" s="388" t="s">
        <v>3224</v>
      </c>
      <c r="L44" s="394">
        <v>27</v>
      </c>
      <c r="M44" s="394">
        <v>0</v>
      </c>
      <c r="N44" s="393">
        <v>6.4799999999999995</v>
      </c>
      <c r="O44" s="394"/>
      <c r="P44" s="393"/>
      <c r="Q44" s="394"/>
      <c r="R44" s="393"/>
      <c r="S44" s="394"/>
      <c r="T44" s="394"/>
      <c r="U44" s="407"/>
    </row>
    <row r="45" spans="1:21" x14ac:dyDescent="0.3">
      <c r="A45" s="319">
        <v>40302172</v>
      </c>
      <c r="B45" s="388" t="s">
        <v>3225</v>
      </c>
      <c r="C45" s="393">
        <v>4.8</v>
      </c>
      <c r="D45" s="394" t="s">
        <v>430</v>
      </c>
      <c r="E45" s="395">
        <v>0.72</v>
      </c>
      <c r="F45" s="394"/>
      <c r="G45" s="394"/>
      <c r="H45" s="394"/>
      <c r="I45" s="394"/>
      <c r="J45" s="394">
        <v>28011074</v>
      </c>
      <c r="K45" s="388" t="s">
        <v>3226</v>
      </c>
      <c r="L45" s="394">
        <v>20</v>
      </c>
      <c r="M45" s="394">
        <v>0</v>
      </c>
      <c r="N45" s="393">
        <v>4.8</v>
      </c>
      <c r="O45" s="394"/>
      <c r="P45" s="393"/>
      <c r="Q45" s="394"/>
      <c r="R45" s="393"/>
      <c r="S45" s="394"/>
      <c r="T45" s="394"/>
      <c r="U45" s="407"/>
    </row>
    <row r="46" spans="1:21" x14ac:dyDescent="0.3">
      <c r="A46" s="319">
        <v>40302202</v>
      </c>
      <c r="B46" s="388" t="s">
        <v>3227</v>
      </c>
      <c r="C46" s="393">
        <v>16.8</v>
      </c>
      <c r="D46" s="394" t="s">
        <v>419</v>
      </c>
      <c r="E46" s="395">
        <v>1.764</v>
      </c>
      <c r="F46" s="394"/>
      <c r="G46" s="394"/>
      <c r="H46" s="394"/>
      <c r="I46" s="394"/>
      <c r="J46" s="394">
        <v>40302202</v>
      </c>
      <c r="K46" s="388" t="s">
        <v>3227</v>
      </c>
      <c r="L46" s="394">
        <v>70</v>
      </c>
      <c r="M46" s="394">
        <v>0</v>
      </c>
      <c r="N46" s="393">
        <v>16.8</v>
      </c>
      <c r="O46" s="394">
        <v>3</v>
      </c>
      <c r="P46" s="393">
        <v>0.72</v>
      </c>
      <c r="Q46" s="394">
        <v>67</v>
      </c>
      <c r="R46" s="393">
        <v>16.079999999999998</v>
      </c>
      <c r="S46" s="394"/>
      <c r="T46" s="394"/>
      <c r="U46" s="407"/>
    </row>
    <row r="47" spans="1:21" x14ac:dyDescent="0.3">
      <c r="A47" s="319">
        <v>40302210</v>
      </c>
      <c r="B47" s="388" t="s">
        <v>3228</v>
      </c>
      <c r="C47" s="393">
        <v>16.32</v>
      </c>
      <c r="D47" s="394" t="s">
        <v>430</v>
      </c>
      <c r="E47" s="395">
        <v>1.764</v>
      </c>
      <c r="F47" s="394"/>
      <c r="G47" s="394"/>
      <c r="H47" s="394"/>
      <c r="I47" s="394"/>
      <c r="J47" s="394">
        <v>40302210</v>
      </c>
      <c r="K47" s="388" t="s">
        <v>3228</v>
      </c>
      <c r="L47" s="394">
        <v>68</v>
      </c>
      <c r="M47" s="394">
        <v>0</v>
      </c>
      <c r="N47" s="393">
        <v>16.32</v>
      </c>
      <c r="O47" s="394">
        <v>0.3</v>
      </c>
      <c r="P47" s="393">
        <v>7.0000000000000007E-2</v>
      </c>
      <c r="Q47" s="394">
        <v>67.7</v>
      </c>
      <c r="R47" s="393">
        <v>16.25</v>
      </c>
      <c r="S47" s="394"/>
      <c r="T47" s="394"/>
      <c r="U47" s="407"/>
    </row>
    <row r="48" spans="1:21" x14ac:dyDescent="0.3">
      <c r="A48" s="319">
        <v>40302253</v>
      </c>
      <c r="B48" s="388" t="s">
        <v>3229</v>
      </c>
      <c r="C48" s="393">
        <v>4.8</v>
      </c>
      <c r="D48" s="394" t="s">
        <v>419</v>
      </c>
      <c r="E48" s="395">
        <v>2.097</v>
      </c>
      <c r="F48" s="394"/>
      <c r="G48" s="394"/>
      <c r="H48" s="394"/>
      <c r="I48" s="394"/>
      <c r="J48" s="394">
        <v>28011155</v>
      </c>
      <c r="K48" s="388" t="s">
        <v>3230</v>
      </c>
      <c r="L48" s="394">
        <v>20</v>
      </c>
      <c r="M48" s="394">
        <v>0</v>
      </c>
      <c r="N48" s="393">
        <v>4.8</v>
      </c>
      <c r="O48" s="394"/>
      <c r="P48" s="393"/>
      <c r="Q48" s="394"/>
      <c r="R48" s="393"/>
      <c r="S48" s="394"/>
      <c r="T48" s="394"/>
      <c r="U48" s="407"/>
    </row>
    <row r="49" spans="1:21" x14ac:dyDescent="0.3">
      <c r="A49" s="319">
        <v>40302261</v>
      </c>
      <c r="B49" s="388" t="s">
        <v>3231</v>
      </c>
      <c r="C49" s="393">
        <v>6.48</v>
      </c>
      <c r="D49" s="394" t="s">
        <v>419</v>
      </c>
      <c r="E49" s="395">
        <v>2.097</v>
      </c>
      <c r="F49" s="394"/>
      <c r="G49" s="394"/>
      <c r="H49" s="394"/>
      <c r="I49" s="394"/>
      <c r="J49" s="394">
        <v>28011163</v>
      </c>
      <c r="K49" s="388" t="s">
        <v>3232</v>
      </c>
      <c r="L49" s="394">
        <v>27</v>
      </c>
      <c r="M49" s="394">
        <v>0</v>
      </c>
      <c r="N49" s="393">
        <v>6.4799999999999995</v>
      </c>
      <c r="O49" s="394"/>
      <c r="P49" s="393"/>
      <c r="Q49" s="394"/>
      <c r="R49" s="393"/>
      <c r="S49" s="394"/>
      <c r="T49" s="394"/>
      <c r="U49" s="407"/>
    </row>
    <row r="50" spans="1:21" x14ac:dyDescent="0.3">
      <c r="A50" s="319">
        <v>40302369</v>
      </c>
      <c r="B50" s="388" t="s">
        <v>3233</v>
      </c>
      <c r="C50" s="393">
        <v>37.92</v>
      </c>
      <c r="D50" s="394" t="s">
        <v>419</v>
      </c>
      <c r="E50" s="395">
        <v>4.05</v>
      </c>
      <c r="F50" s="394"/>
      <c r="G50" s="394"/>
      <c r="H50" s="394"/>
      <c r="I50" s="394"/>
      <c r="J50" s="394">
        <v>40302369</v>
      </c>
      <c r="K50" s="388" t="s">
        <v>3233</v>
      </c>
      <c r="L50" s="394">
        <v>158</v>
      </c>
      <c r="M50" s="394">
        <v>0</v>
      </c>
      <c r="N50" s="393">
        <v>37.92</v>
      </c>
      <c r="O50" s="394">
        <v>3</v>
      </c>
      <c r="P50" s="393">
        <v>0.72</v>
      </c>
      <c r="Q50" s="394">
        <v>155</v>
      </c>
      <c r="R50" s="393">
        <v>37.200000000000003</v>
      </c>
      <c r="S50" s="394"/>
      <c r="T50" s="394"/>
      <c r="U50" s="407"/>
    </row>
    <row r="51" spans="1:21" x14ac:dyDescent="0.3">
      <c r="A51" s="319">
        <v>40302440</v>
      </c>
      <c r="B51" s="388" t="s">
        <v>3234</v>
      </c>
      <c r="C51" s="393">
        <v>4.32</v>
      </c>
      <c r="D51" s="394" t="s">
        <v>419</v>
      </c>
      <c r="E51" s="395">
        <v>2.0390000000000001</v>
      </c>
      <c r="F51" s="394"/>
      <c r="G51" s="394"/>
      <c r="H51" s="394"/>
      <c r="I51" s="394"/>
      <c r="J51" s="394">
        <v>28011317</v>
      </c>
      <c r="K51" s="388" t="s">
        <v>3235</v>
      </c>
      <c r="L51" s="394">
        <v>18</v>
      </c>
      <c r="M51" s="394">
        <v>0</v>
      </c>
      <c r="N51" s="393">
        <v>4.32</v>
      </c>
      <c r="O51" s="394"/>
      <c r="P51" s="393"/>
      <c r="Q51" s="394"/>
      <c r="R51" s="393"/>
      <c r="S51" s="394"/>
      <c r="T51" s="394"/>
      <c r="U51" s="407"/>
    </row>
    <row r="52" spans="1:21" x14ac:dyDescent="0.3">
      <c r="A52" s="319">
        <v>40302466</v>
      </c>
      <c r="B52" s="388" t="s">
        <v>3236</v>
      </c>
      <c r="C52" s="393">
        <v>24</v>
      </c>
      <c r="D52" s="394" t="s">
        <v>419</v>
      </c>
      <c r="E52" s="395">
        <v>3.2669999999999999</v>
      </c>
      <c r="F52" s="394"/>
      <c r="G52" s="394"/>
      <c r="H52" s="394"/>
      <c r="I52" s="394"/>
      <c r="J52" s="394">
        <v>28011627</v>
      </c>
      <c r="K52" s="388" t="s">
        <v>3237</v>
      </c>
      <c r="L52" s="394">
        <v>100</v>
      </c>
      <c r="M52" s="394">
        <v>0</v>
      </c>
      <c r="N52" s="393">
        <v>24</v>
      </c>
      <c r="O52" s="394"/>
      <c r="P52" s="393"/>
      <c r="Q52" s="394"/>
      <c r="R52" s="393"/>
      <c r="S52" s="394"/>
      <c r="T52" s="394"/>
      <c r="U52" s="407"/>
    </row>
    <row r="53" spans="1:21" x14ac:dyDescent="0.3">
      <c r="A53" s="319">
        <v>40302660</v>
      </c>
      <c r="B53" s="388" t="s">
        <v>3238</v>
      </c>
      <c r="C53" s="393">
        <v>3.6</v>
      </c>
      <c r="D53" s="394" t="s">
        <v>430</v>
      </c>
      <c r="E53" s="395">
        <v>1.17</v>
      </c>
      <c r="F53" s="394"/>
      <c r="G53" s="394"/>
      <c r="H53" s="394"/>
      <c r="I53" s="394"/>
      <c r="J53" s="394">
        <v>28011139</v>
      </c>
      <c r="K53" s="388" t="s">
        <v>3239</v>
      </c>
      <c r="L53" s="394">
        <v>15</v>
      </c>
      <c r="M53" s="394">
        <v>0</v>
      </c>
      <c r="N53" s="393">
        <v>3.5999999999999996</v>
      </c>
      <c r="O53" s="394"/>
      <c r="P53" s="393"/>
      <c r="Q53" s="394"/>
      <c r="R53" s="393"/>
      <c r="S53" s="394"/>
      <c r="T53" s="394"/>
      <c r="U53" s="407"/>
    </row>
    <row r="54" spans="1:21" x14ac:dyDescent="0.3">
      <c r="A54" s="319">
        <v>40302687</v>
      </c>
      <c r="B54" s="388" t="s">
        <v>3240</v>
      </c>
      <c r="C54" s="393">
        <v>138.72</v>
      </c>
      <c r="D54" s="394" t="s">
        <v>651</v>
      </c>
      <c r="E54" s="395">
        <v>14.742000000000001</v>
      </c>
      <c r="F54" s="394"/>
      <c r="G54" s="394"/>
      <c r="H54" s="394"/>
      <c r="I54" s="394"/>
      <c r="J54" s="394">
        <v>40302687</v>
      </c>
      <c r="K54" s="388" t="s">
        <v>3240</v>
      </c>
      <c r="L54" s="394">
        <v>578</v>
      </c>
      <c r="M54" s="394">
        <v>0</v>
      </c>
      <c r="N54" s="393">
        <v>138.72</v>
      </c>
      <c r="O54" s="394">
        <v>13</v>
      </c>
      <c r="P54" s="393">
        <v>3.12</v>
      </c>
      <c r="Q54" s="394">
        <v>565</v>
      </c>
      <c r="R54" s="393">
        <v>135.6</v>
      </c>
      <c r="S54" s="394"/>
      <c r="T54" s="394"/>
      <c r="U54" s="407"/>
    </row>
    <row r="55" spans="1:21" x14ac:dyDescent="0.3">
      <c r="A55" s="319">
        <v>40302784</v>
      </c>
      <c r="B55" s="388" t="s">
        <v>3241</v>
      </c>
      <c r="C55" s="393">
        <v>204.72</v>
      </c>
      <c r="D55" s="394" t="s">
        <v>430</v>
      </c>
      <c r="E55" s="395">
        <v>22.24</v>
      </c>
      <c r="F55" s="394"/>
      <c r="G55" s="394"/>
      <c r="H55" s="394"/>
      <c r="I55" s="394"/>
      <c r="J55" s="394">
        <v>40302784</v>
      </c>
      <c r="K55" s="388" t="s">
        <v>3241</v>
      </c>
      <c r="L55" s="394">
        <v>853</v>
      </c>
      <c r="M55" s="394">
        <v>0</v>
      </c>
      <c r="N55" s="393">
        <v>204.72</v>
      </c>
      <c r="O55" s="394">
        <v>0.3</v>
      </c>
      <c r="P55" s="393">
        <v>7.0000000000000007E-2</v>
      </c>
      <c r="Q55" s="394">
        <v>852.7</v>
      </c>
      <c r="R55" s="393">
        <v>204.65</v>
      </c>
      <c r="S55" s="394"/>
      <c r="T55" s="394"/>
      <c r="U55" s="407"/>
    </row>
    <row r="56" spans="1:21" x14ac:dyDescent="0.3">
      <c r="A56" s="319">
        <v>40302792</v>
      </c>
      <c r="B56" s="388" t="s">
        <v>3242</v>
      </c>
      <c r="C56" s="393">
        <v>309.36</v>
      </c>
      <c r="D56" s="394" t="s">
        <v>430</v>
      </c>
      <c r="E56" s="395">
        <v>33.619999999999997</v>
      </c>
      <c r="F56" s="394"/>
      <c r="G56" s="394"/>
      <c r="H56" s="394"/>
      <c r="I56" s="394"/>
      <c r="J56" s="394">
        <v>40302792</v>
      </c>
      <c r="K56" s="388" t="s">
        <v>3242</v>
      </c>
      <c r="L56" s="394">
        <v>1289</v>
      </c>
      <c r="M56" s="394">
        <v>0</v>
      </c>
      <c r="N56" s="393">
        <v>309.36</v>
      </c>
      <c r="O56" s="394">
        <v>0.3</v>
      </c>
      <c r="P56" s="393">
        <v>7.0000000000000007E-2</v>
      </c>
      <c r="Q56" s="394">
        <v>1288.7</v>
      </c>
      <c r="R56" s="393">
        <v>309.29000000000002</v>
      </c>
      <c r="S56" s="394"/>
      <c r="T56" s="394"/>
      <c r="U56" s="407"/>
    </row>
    <row r="57" spans="1:21" x14ac:dyDescent="0.3">
      <c r="A57" s="319">
        <v>40302806</v>
      </c>
      <c r="B57" s="388" t="s">
        <v>3243</v>
      </c>
      <c r="C57" s="393">
        <v>309.36</v>
      </c>
      <c r="D57" s="394" t="s">
        <v>430</v>
      </c>
      <c r="E57" s="395">
        <v>33.619999999999997</v>
      </c>
      <c r="F57" s="394"/>
      <c r="G57" s="394"/>
      <c r="H57" s="394"/>
      <c r="I57" s="394"/>
      <c r="J57" s="394">
        <v>40302806</v>
      </c>
      <c r="K57" s="388" t="s">
        <v>3243</v>
      </c>
      <c r="L57" s="394">
        <v>1289</v>
      </c>
      <c r="M57" s="394">
        <v>0</v>
      </c>
      <c r="N57" s="393">
        <v>309.36</v>
      </c>
      <c r="O57" s="394">
        <v>0.3</v>
      </c>
      <c r="P57" s="393">
        <v>7.0000000000000007E-2</v>
      </c>
      <c r="Q57" s="394">
        <v>1288.7</v>
      </c>
      <c r="R57" s="393">
        <v>309.29000000000002</v>
      </c>
      <c r="S57" s="394"/>
      <c r="T57" s="394"/>
      <c r="U57" s="407"/>
    </row>
    <row r="58" spans="1:21" x14ac:dyDescent="0.3">
      <c r="A58" s="319">
        <v>40302814</v>
      </c>
      <c r="B58" s="388" t="s">
        <v>3244</v>
      </c>
      <c r="C58" s="393">
        <v>91.51</v>
      </c>
      <c r="D58" s="394" t="s">
        <v>430</v>
      </c>
      <c r="E58" s="395">
        <v>9.9410000000000007</v>
      </c>
      <c r="F58" s="394"/>
      <c r="G58" s="394"/>
      <c r="H58" s="394"/>
      <c r="I58" s="394"/>
      <c r="J58" s="394">
        <v>40302814</v>
      </c>
      <c r="K58" s="388" t="s">
        <v>3244</v>
      </c>
      <c r="L58" s="405">
        <v>381.29166666666669</v>
      </c>
      <c r="M58" s="394">
        <v>0</v>
      </c>
      <c r="N58" s="393">
        <v>91.51</v>
      </c>
      <c r="O58" s="394">
        <v>0.3</v>
      </c>
      <c r="P58" s="393">
        <v>7.0000000000000007E-2</v>
      </c>
      <c r="Q58" s="394">
        <v>380.7</v>
      </c>
      <c r="R58" s="393">
        <v>91.44</v>
      </c>
      <c r="S58" s="394"/>
      <c r="T58" s="394"/>
      <c r="U58" s="407"/>
    </row>
    <row r="59" spans="1:21" x14ac:dyDescent="0.3">
      <c r="A59" s="319">
        <v>40302822</v>
      </c>
      <c r="B59" s="388" t="s">
        <v>3245</v>
      </c>
      <c r="C59" s="393">
        <v>30.48</v>
      </c>
      <c r="D59" s="394" t="s">
        <v>430</v>
      </c>
      <c r="E59" s="395">
        <v>3.3220000000000001</v>
      </c>
      <c r="F59" s="394"/>
      <c r="G59" s="394"/>
      <c r="H59" s="394"/>
      <c r="I59" s="394"/>
      <c r="J59" s="394">
        <v>40302822</v>
      </c>
      <c r="K59" s="388" t="s">
        <v>3245</v>
      </c>
      <c r="L59" s="394">
        <v>127</v>
      </c>
      <c r="M59" s="394">
        <v>0</v>
      </c>
      <c r="N59" s="393">
        <v>30.48</v>
      </c>
      <c r="O59" s="394">
        <v>0.3</v>
      </c>
      <c r="P59" s="393">
        <v>7.0000000000000007E-2</v>
      </c>
      <c r="Q59" s="394">
        <v>126.7</v>
      </c>
      <c r="R59" s="393">
        <v>30.41</v>
      </c>
      <c r="S59" s="394"/>
      <c r="T59" s="394"/>
      <c r="U59" s="407"/>
    </row>
    <row r="60" spans="1:21" x14ac:dyDescent="0.3">
      <c r="A60" s="319">
        <v>40302849</v>
      </c>
      <c r="B60" s="388" t="s">
        <v>3246</v>
      </c>
      <c r="C60" s="393">
        <v>517.91999999999996</v>
      </c>
      <c r="D60" s="394" t="s">
        <v>430</v>
      </c>
      <c r="E60" s="395">
        <v>56.292000000000002</v>
      </c>
      <c r="F60" s="394"/>
      <c r="G60" s="394"/>
      <c r="H60" s="394"/>
      <c r="I60" s="394"/>
      <c r="J60" s="394">
        <v>40302849</v>
      </c>
      <c r="K60" s="388" t="s">
        <v>3246</v>
      </c>
      <c r="L60" s="394">
        <v>2158</v>
      </c>
      <c r="M60" s="394">
        <v>0</v>
      </c>
      <c r="N60" s="393">
        <v>517.91999999999996</v>
      </c>
      <c r="O60" s="394">
        <v>0.3</v>
      </c>
      <c r="P60" s="393">
        <v>7.0000000000000007E-2</v>
      </c>
      <c r="Q60" s="394">
        <v>2157.6999999999998</v>
      </c>
      <c r="R60" s="393">
        <v>517.85</v>
      </c>
      <c r="S60" s="394"/>
      <c r="T60" s="394"/>
      <c r="U60" s="407"/>
    </row>
    <row r="61" spans="1:21" x14ac:dyDescent="0.3">
      <c r="A61" s="319">
        <v>40303047</v>
      </c>
      <c r="B61" s="388" t="s">
        <v>3247</v>
      </c>
      <c r="C61" s="393">
        <v>2.4</v>
      </c>
      <c r="D61" s="394" t="s">
        <v>441</v>
      </c>
      <c r="E61" s="395">
        <v>0.42299999999999999</v>
      </c>
      <c r="F61" s="394"/>
      <c r="G61" s="394"/>
      <c r="H61" s="394"/>
      <c r="I61" s="394"/>
      <c r="J61" s="394">
        <v>28030044</v>
      </c>
      <c r="K61" s="388" t="s">
        <v>3248</v>
      </c>
      <c r="L61" s="394">
        <v>10</v>
      </c>
      <c r="M61" s="394">
        <v>0</v>
      </c>
      <c r="N61" s="393">
        <v>2.4</v>
      </c>
      <c r="O61" s="394"/>
      <c r="P61" s="393"/>
      <c r="Q61" s="394"/>
      <c r="R61" s="393"/>
      <c r="S61" s="394"/>
      <c r="T61" s="394"/>
      <c r="U61" s="407"/>
    </row>
    <row r="62" spans="1:21" x14ac:dyDescent="0.3">
      <c r="A62" s="319">
        <v>40304329</v>
      </c>
      <c r="B62" s="388" t="s">
        <v>794</v>
      </c>
      <c r="C62" s="393">
        <v>3.36</v>
      </c>
      <c r="D62" s="394" t="s">
        <v>441</v>
      </c>
      <c r="E62" s="395">
        <v>0.38700000000000001</v>
      </c>
      <c r="F62" s="394"/>
      <c r="G62" s="394"/>
      <c r="H62" s="394"/>
      <c r="I62" s="394"/>
      <c r="J62" s="394">
        <v>28040392</v>
      </c>
      <c r="K62" s="388" t="s">
        <v>795</v>
      </c>
      <c r="L62" s="394">
        <v>14</v>
      </c>
      <c r="M62" s="394">
        <v>0</v>
      </c>
      <c r="N62" s="393">
        <f>L62*0.24</f>
        <v>3.36</v>
      </c>
      <c r="O62" s="394"/>
      <c r="P62" s="393"/>
      <c r="Q62" s="394"/>
      <c r="R62" s="393"/>
      <c r="S62" s="394"/>
      <c r="T62" s="394"/>
      <c r="U62" s="407"/>
    </row>
    <row r="63" spans="1:21" x14ac:dyDescent="0.3">
      <c r="A63" s="319">
        <v>40304396</v>
      </c>
      <c r="B63" s="388" t="s">
        <v>3249</v>
      </c>
      <c r="C63" s="393">
        <v>12.72</v>
      </c>
      <c r="D63" s="394" t="s">
        <v>419</v>
      </c>
      <c r="E63" s="395">
        <v>3.2040000000000002</v>
      </c>
      <c r="F63" s="394"/>
      <c r="G63" s="394"/>
      <c r="H63" s="394"/>
      <c r="I63" s="394"/>
      <c r="J63" s="394">
        <v>28040511</v>
      </c>
      <c r="K63" s="388" t="s">
        <v>3249</v>
      </c>
      <c r="L63" s="394">
        <v>53</v>
      </c>
      <c r="M63" s="394">
        <v>0</v>
      </c>
      <c r="N63" s="393">
        <v>12.72</v>
      </c>
      <c r="O63" s="394"/>
      <c r="P63" s="393"/>
      <c r="Q63" s="394"/>
      <c r="R63" s="393"/>
      <c r="S63" s="394"/>
      <c r="T63" s="394"/>
      <c r="U63" s="407"/>
    </row>
    <row r="64" spans="1:21" x14ac:dyDescent="0.3">
      <c r="A64" s="319">
        <v>40304400</v>
      </c>
      <c r="B64" s="388" t="s">
        <v>3250</v>
      </c>
      <c r="C64" s="393">
        <v>24</v>
      </c>
      <c r="D64" s="394" t="s">
        <v>651</v>
      </c>
      <c r="E64" s="395">
        <v>12.686</v>
      </c>
      <c r="F64" s="394"/>
      <c r="G64" s="394"/>
      <c r="H64" s="394"/>
      <c r="I64" s="394"/>
      <c r="J64" s="394">
        <v>28041054</v>
      </c>
      <c r="K64" s="388" t="s">
        <v>3251</v>
      </c>
      <c r="L64" s="394">
        <v>100</v>
      </c>
      <c r="M64" s="394">
        <v>0</v>
      </c>
      <c r="N64" s="393">
        <v>24</v>
      </c>
      <c r="O64" s="394"/>
      <c r="P64" s="393"/>
      <c r="Q64" s="394"/>
      <c r="R64" s="393"/>
      <c r="S64" s="394"/>
      <c r="T64" s="394"/>
      <c r="U64" s="407"/>
    </row>
    <row r="65" spans="1:21" x14ac:dyDescent="0.3">
      <c r="A65" s="319">
        <v>40304604</v>
      </c>
      <c r="B65" s="388" t="s">
        <v>3252</v>
      </c>
      <c r="C65" s="393">
        <v>4.8</v>
      </c>
      <c r="D65" s="394" t="s">
        <v>430</v>
      </c>
      <c r="E65" s="395">
        <v>0.81</v>
      </c>
      <c r="F65" s="394"/>
      <c r="G65" s="394"/>
      <c r="H65" s="394"/>
      <c r="I65" s="394"/>
      <c r="J65" s="394">
        <v>28040759</v>
      </c>
      <c r="K65" s="388" t="s">
        <v>3253</v>
      </c>
      <c r="L65" s="394">
        <v>20</v>
      </c>
      <c r="M65" s="394">
        <v>0</v>
      </c>
      <c r="N65" s="393">
        <v>4.8</v>
      </c>
      <c r="O65" s="394"/>
      <c r="P65" s="393"/>
      <c r="Q65" s="394"/>
      <c r="R65" s="393"/>
      <c r="S65" s="394"/>
      <c r="T65" s="394"/>
      <c r="U65" s="407"/>
    </row>
    <row r="66" spans="1:21" x14ac:dyDescent="0.3">
      <c r="A66" s="319">
        <v>40304663</v>
      </c>
      <c r="B66" s="388" t="s">
        <v>3254</v>
      </c>
      <c r="C66" s="393">
        <v>95.28</v>
      </c>
      <c r="D66" s="394" t="s">
        <v>438</v>
      </c>
      <c r="E66" s="395">
        <v>10.188000000000001</v>
      </c>
      <c r="F66" s="394"/>
      <c r="G66" s="394"/>
      <c r="H66" s="394"/>
      <c r="I66" s="394"/>
      <c r="J66" s="394">
        <v>40304663</v>
      </c>
      <c r="K66" s="388" t="s">
        <v>3254</v>
      </c>
      <c r="L66" s="394">
        <v>397</v>
      </c>
      <c r="M66" s="394">
        <v>0</v>
      </c>
      <c r="N66" s="393">
        <v>95.28</v>
      </c>
      <c r="O66" s="394">
        <v>7</v>
      </c>
      <c r="P66" s="393">
        <v>1.68</v>
      </c>
      <c r="Q66" s="394">
        <v>390</v>
      </c>
      <c r="R66" s="393">
        <v>93.6</v>
      </c>
      <c r="S66" s="394"/>
      <c r="T66" s="394"/>
      <c r="U66" s="407"/>
    </row>
    <row r="67" spans="1:21" x14ac:dyDescent="0.3">
      <c r="A67" s="319">
        <v>40304744</v>
      </c>
      <c r="B67" s="388" t="s">
        <v>3255</v>
      </c>
      <c r="C67" s="393">
        <v>144.72</v>
      </c>
      <c r="D67" s="394" t="s">
        <v>651</v>
      </c>
      <c r="E67" s="395">
        <v>15.372</v>
      </c>
      <c r="F67" s="394"/>
      <c r="G67" s="394"/>
      <c r="H67" s="394"/>
      <c r="I67" s="394"/>
      <c r="J67" s="394">
        <v>40304744</v>
      </c>
      <c r="K67" s="388" t="s">
        <v>3255</v>
      </c>
      <c r="L67" s="394">
        <v>603</v>
      </c>
      <c r="M67" s="394">
        <v>0</v>
      </c>
      <c r="N67" s="393">
        <v>144.72</v>
      </c>
      <c r="O67" s="394">
        <v>13</v>
      </c>
      <c r="P67" s="393">
        <v>3.12</v>
      </c>
      <c r="Q67" s="394">
        <v>590</v>
      </c>
      <c r="R67" s="393">
        <v>141.6</v>
      </c>
      <c r="S67" s="394"/>
      <c r="T67" s="394"/>
      <c r="U67" s="407"/>
    </row>
    <row r="68" spans="1:21" x14ac:dyDescent="0.3">
      <c r="A68" s="319">
        <v>40304779</v>
      </c>
      <c r="B68" s="388" t="s">
        <v>3256</v>
      </c>
      <c r="C68" s="393">
        <v>12</v>
      </c>
      <c r="D68" s="394" t="s">
        <v>419</v>
      </c>
      <c r="E68" s="395">
        <v>5.5439999999999996</v>
      </c>
      <c r="F68" s="394"/>
      <c r="G68" s="394"/>
      <c r="H68" s="394"/>
      <c r="I68" s="394"/>
      <c r="J68" s="394">
        <v>28040619</v>
      </c>
      <c r="K68" s="388" t="s">
        <v>820</v>
      </c>
      <c r="L68" s="394">
        <v>50</v>
      </c>
      <c r="M68" s="394">
        <v>0</v>
      </c>
      <c r="N68" s="393">
        <v>12</v>
      </c>
      <c r="O68" s="394"/>
      <c r="P68" s="393"/>
      <c r="Q68" s="394"/>
      <c r="R68" s="393"/>
      <c r="S68" s="394"/>
      <c r="T68" s="394"/>
      <c r="U68" s="407"/>
    </row>
    <row r="69" spans="1:21" x14ac:dyDescent="0.3">
      <c r="A69" s="319">
        <v>40304833</v>
      </c>
      <c r="B69" s="388" t="s">
        <v>3258</v>
      </c>
      <c r="C69" s="393">
        <v>3.6</v>
      </c>
      <c r="D69" s="394" t="s">
        <v>430</v>
      </c>
      <c r="E69" s="395">
        <v>0.51400000000000001</v>
      </c>
      <c r="F69" s="394"/>
      <c r="G69" s="394"/>
      <c r="H69" s="394"/>
      <c r="I69" s="394"/>
      <c r="J69" s="394">
        <v>28040457</v>
      </c>
      <c r="K69" s="388" t="s">
        <v>3259</v>
      </c>
      <c r="L69" s="394">
        <v>15</v>
      </c>
      <c r="M69" s="394">
        <v>0</v>
      </c>
      <c r="N69" s="393">
        <v>3.6</v>
      </c>
      <c r="O69" s="394"/>
      <c r="P69" s="393"/>
      <c r="Q69" s="394"/>
      <c r="R69" s="393"/>
      <c r="S69" s="394"/>
      <c r="T69" s="394"/>
      <c r="U69" s="407"/>
    </row>
    <row r="70" spans="1:21" x14ac:dyDescent="0.3">
      <c r="A70" s="319">
        <v>40304841</v>
      </c>
      <c r="B70" s="388" t="s">
        <v>3260</v>
      </c>
      <c r="C70" s="393">
        <v>2.4</v>
      </c>
      <c r="D70" s="394" t="s">
        <v>430</v>
      </c>
      <c r="E70" s="395">
        <v>0.56699999999999995</v>
      </c>
      <c r="F70" s="394"/>
      <c r="G70" s="394"/>
      <c r="H70" s="394"/>
      <c r="I70" s="394"/>
      <c r="J70" s="394">
        <v>28040465</v>
      </c>
      <c r="K70" s="388" t="s">
        <v>3261</v>
      </c>
      <c r="L70" s="394">
        <v>10</v>
      </c>
      <c r="M70" s="394">
        <v>0</v>
      </c>
      <c r="N70" s="393">
        <v>2.4</v>
      </c>
      <c r="O70" s="394"/>
      <c r="P70" s="393"/>
      <c r="Q70" s="394"/>
      <c r="R70" s="393"/>
      <c r="S70" s="394"/>
      <c r="T70" s="394"/>
      <c r="U70" s="407"/>
    </row>
    <row r="71" spans="1:21" x14ac:dyDescent="0.3">
      <c r="A71" s="319">
        <v>40304868</v>
      </c>
      <c r="B71" s="388" t="s">
        <v>3262</v>
      </c>
      <c r="C71" s="393">
        <v>15.12</v>
      </c>
      <c r="D71" s="394" t="s">
        <v>441</v>
      </c>
      <c r="E71" s="395">
        <v>1.8</v>
      </c>
      <c r="F71" s="394"/>
      <c r="G71" s="394"/>
      <c r="H71" s="394"/>
      <c r="I71" s="394"/>
      <c r="J71" s="394">
        <v>28062590</v>
      </c>
      <c r="K71" s="388" t="s">
        <v>3263</v>
      </c>
      <c r="L71" s="394">
        <v>63</v>
      </c>
      <c r="M71" s="394">
        <v>0</v>
      </c>
      <c r="N71" s="393">
        <v>15.12</v>
      </c>
      <c r="O71" s="394"/>
      <c r="P71" s="393"/>
      <c r="Q71" s="394"/>
      <c r="R71" s="393"/>
      <c r="S71" s="394"/>
      <c r="T71" s="394"/>
      <c r="U71" s="407"/>
    </row>
    <row r="72" spans="1:21" x14ac:dyDescent="0.3">
      <c r="A72" s="319">
        <v>40305040</v>
      </c>
      <c r="B72" s="388" t="s">
        <v>3264</v>
      </c>
      <c r="C72" s="393">
        <v>9.6</v>
      </c>
      <c r="D72" s="394" t="s">
        <v>441</v>
      </c>
      <c r="E72" s="395">
        <v>1.67</v>
      </c>
      <c r="F72" s="394"/>
      <c r="G72" s="394"/>
      <c r="H72" s="394"/>
      <c r="I72" s="394"/>
      <c r="J72" s="394">
        <v>28050096</v>
      </c>
      <c r="K72" s="388" t="s">
        <v>3265</v>
      </c>
      <c r="L72" s="394">
        <v>40</v>
      </c>
      <c r="M72" s="394">
        <v>0</v>
      </c>
      <c r="N72" s="393">
        <v>9.6</v>
      </c>
      <c r="O72" s="394"/>
      <c r="P72" s="393"/>
      <c r="Q72" s="394"/>
      <c r="R72" s="393"/>
      <c r="S72" s="394"/>
      <c r="T72" s="394"/>
      <c r="U72" s="407"/>
    </row>
    <row r="73" spans="1:21" x14ac:dyDescent="0.3">
      <c r="A73" s="319">
        <v>40305058</v>
      </c>
      <c r="B73" s="388" t="s">
        <v>3266</v>
      </c>
      <c r="C73" s="393">
        <v>12.72</v>
      </c>
      <c r="D73" s="394" t="s">
        <v>441</v>
      </c>
      <c r="E73" s="395">
        <v>2.33</v>
      </c>
      <c r="F73" s="394"/>
      <c r="G73" s="394"/>
      <c r="H73" s="394"/>
      <c r="I73" s="394"/>
      <c r="J73" s="394">
        <v>28050100</v>
      </c>
      <c r="K73" s="388" t="s">
        <v>3267</v>
      </c>
      <c r="L73" s="394">
        <v>53</v>
      </c>
      <c r="M73" s="394">
        <v>0</v>
      </c>
      <c r="N73" s="393">
        <v>12.719999999999999</v>
      </c>
      <c r="O73" s="394"/>
      <c r="P73" s="393"/>
      <c r="Q73" s="394"/>
      <c r="R73" s="393"/>
      <c r="S73" s="394"/>
      <c r="T73" s="394"/>
      <c r="U73" s="407"/>
    </row>
    <row r="74" spans="1:21" x14ac:dyDescent="0.3">
      <c r="A74" s="319">
        <v>40305422</v>
      </c>
      <c r="B74" s="388" t="s">
        <v>3268</v>
      </c>
      <c r="C74" s="393">
        <v>36</v>
      </c>
      <c r="D74" s="394" t="s">
        <v>419</v>
      </c>
      <c r="E74" s="395">
        <v>5.33</v>
      </c>
      <c r="F74" s="394"/>
      <c r="G74" s="394"/>
      <c r="H74" s="394"/>
      <c r="I74" s="394"/>
      <c r="J74" s="394">
        <v>28051025</v>
      </c>
      <c r="K74" s="388" t="s">
        <v>3269</v>
      </c>
      <c r="L74" s="394">
        <v>150</v>
      </c>
      <c r="M74" s="394">
        <v>0</v>
      </c>
      <c r="N74" s="393">
        <v>36</v>
      </c>
      <c r="O74" s="394"/>
      <c r="P74" s="393"/>
      <c r="Q74" s="394"/>
      <c r="R74" s="393"/>
      <c r="S74" s="394"/>
      <c r="T74" s="394"/>
      <c r="U74" s="407"/>
    </row>
    <row r="75" spans="1:21" x14ac:dyDescent="0.3">
      <c r="A75" s="319">
        <v>40305490</v>
      </c>
      <c r="B75" s="388" t="s">
        <v>3270</v>
      </c>
      <c r="C75" s="393">
        <v>91.92</v>
      </c>
      <c r="D75" s="394" t="s">
        <v>419</v>
      </c>
      <c r="E75" s="395">
        <v>5.33</v>
      </c>
      <c r="F75" s="394"/>
      <c r="G75" s="394"/>
      <c r="H75" s="394"/>
      <c r="I75" s="394"/>
      <c r="J75" s="394">
        <v>28051041</v>
      </c>
      <c r="K75" s="388" t="s">
        <v>3271</v>
      </c>
      <c r="L75" s="394">
        <v>383</v>
      </c>
      <c r="M75" s="394">
        <v>0</v>
      </c>
      <c r="N75" s="393">
        <v>91.92</v>
      </c>
      <c r="O75" s="394"/>
      <c r="P75" s="393"/>
      <c r="Q75" s="394"/>
      <c r="R75" s="393"/>
      <c r="S75" s="394"/>
      <c r="T75" s="394"/>
      <c r="U75" s="407"/>
    </row>
    <row r="76" spans="1:21" x14ac:dyDescent="0.3">
      <c r="A76" s="319">
        <v>40305511</v>
      </c>
      <c r="B76" s="388" t="s">
        <v>3272</v>
      </c>
      <c r="C76" s="393">
        <v>14.4</v>
      </c>
      <c r="D76" s="394" t="s">
        <v>441</v>
      </c>
      <c r="E76" s="395">
        <v>1.67</v>
      </c>
      <c r="F76" s="394"/>
      <c r="G76" s="394"/>
      <c r="H76" s="394"/>
      <c r="I76" s="394"/>
      <c r="J76" s="394">
        <v>28050401</v>
      </c>
      <c r="K76" s="388" t="s">
        <v>929</v>
      </c>
      <c r="L76" s="394">
        <v>60</v>
      </c>
      <c r="M76" s="394">
        <v>0</v>
      </c>
      <c r="N76" s="393">
        <v>14.4</v>
      </c>
      <c r="O76" s="394"/>
      <c r="P76" s="393"/>
      <c r="Q76" s="394"/>
      <c r="R76" s="393"/>
      <c r="S76" s="394"/>
      <c r="T76" s="394"/>
      <c r="U76" s="407"/>
    </row>
    <row r="77" spans="1:21" x14ac:dyDescent="0.3">
      <c r="A77" s="319">
        <v>40305600</v>
      </c>
      <c r="B77" s="388" t="s">
        <v>3273</v>
      </c>
      <c r="C77" s="393">
        <v>4.8</v>
      </c>
      <c r="D77" s="394" t="s">
        <v>430</v>
      </c>
      <c r="E77" s="395">
        <v>2.0409999999999999</v>
      </c>
      <c r="F77" s="394"/>
      <c r="G77" s="394"/>
      <c r="H77" s="394"/>
      <c r="I77" s="394"/>
      <c r="J77" s="394">
        <v>28050363</v>
      </c>
      <c r="K77" s="388" t="s">
        <v>3274</v>
      </c>
      <c r="L77" s="394">
        <v>20</v>
      </c>
      <c r="M77" s="394">
        <v>0</v>
      </c>
      <c r="N77" s="393">
        <v>4.8</v>
      </c>
      <c r="O77" s="394"/>
      <c r="P77" s="393"/>
      <c r="Q77" s="394"/>
      <c r="R77" s="393"/>
      <c r="S77" s="394"/>
      <c r="T77" s="394"/>
      <c r="U77" s="407"/>
    </row>
    <row r="78" spans="1:21" x14ac:dyDescent="0.3">
      <c r="A78" s="319">
        <v>40305619</v>
      </c>
      <c r="B78" s="388" t="s">
        <v>3275</v>
      </c>
      <c r="C78" s="393">
        <v>30</v>
      </c>
      <c r="D78" s="394" t="s">
        <v>419</v>
      </c>
      <c r="E78" s="395">
        <v>5.33</v>
      </c>
      <c r="F78" s="394"/>
      <c r="G78" s="394"/>
      <c r="H78" s="394"/>
      <c r="I78" s="394"/>
      <c r="J78" s="394">
        <v>28050371</v>
      </c>
      <c r="K78" s="388" t="s">
        <v>3276</v>
      </c>
      <c r="L78" s="394">
        <v>125</v>
      </c>
      <c r="M78" s="394">
        <v>0</v>
      </c>
      <c r="N78" s="393">
        <v>30</v>
      </c>
      <c r="O78" s="394"/>
      <c r="P78" s="393"/>
      <c r="Q78" s="394"/>
      <c r="R78" s="393"/>
      <c r="S78" s="394"/>
      <c r="T78" s="394"/>
      <c r="U78" s="407"/>
    </row>
    <row r="79" spans="1:21" x14ac:dyDescent="0.3">
      <c r="A79" s="319">
        <v>40305635</v>
      </c>
      <c r="B79" s="388" t="s">
        <v>3277</v>
      </c>
      <c r="C79" s="393">
        <v>30</v>
      </c>
      <c r="D79" s="394" t="s">
        <v>419</v>
      </c>
      <c r="E79" s="395">
        <v>5.33</v>
      </c>
      <c r="F79" s="394"/>
      <c r="G79" s="394"/>
      <c r="H79" s="394"/>
      <c r="I79" s="394"/>
      <c r="J79" s="394">
        <v>28050525</v>
      </c>
      <c r="K79" s="388" t="s">
        <v>3278</v>
      </c>
      <c r="L79" s="394">
        <v>125</v>
      </c>
      <c r="M79" s="394">
        <v>0</v>
      </c>
      <c r="N79" s="393">
        <v>30</v>
      </c>
      <c r="O79" s="394"/>
      <c r="P79" s="393"/>
      <c r="Q79" s="394"/>
      <c r="R79" s="393"/>
      <c r="S79" s="394"/>
      <c r="T79" s="394"/>
      <c r="U79" s="407"/>
    </row>
    <row r="80" spans="1:21" ht="24" x14ac:dyDescent="0.3">
      <c r="A80" s="319">
        <v>40305759</v>
      </c>
      <c r="B80" s="388" t="s">
        <v>3279</v>
      </c>
      <c r="C80" s="393">
        <v>15.36</v>
      </c>
      <c r="D80" s="394" t="s">
        <v>430</v>
      </c>
      <c r="E80" s="395">
        <v>1.67</v>
      </c>
      <c r="F80" s="394"/>
      <c r="G80" s="394"/>
      <c r="H80" s="394"/>
      <c r="I80" s="394"/>
      <c r="J80" s="394">
        <v>40305759</v>
      </c>
      <c r="K80" s="388" t="s">
        <v>3279</v>
      </c>
      <c r="L80" s="394">
        <v>64</v>
      </c>
      <c r="M80" s="394">
        <v>0</v>
      </c>
      <c r="N80" s="393">
        <v>15.36</v>
      </c>
      <c r="O80" s="394">
        <v>0.3</v>
      </c>
      <c r="P80" s="393">
        <v>7.0000000000000007E-2</v>
      </c>
      <c r="Q80" s="394">
        <v>63.7</v>
      </c>
      <c r="R80" s="393">
        <v>15.29</v>
      </c>
      <c r="S80" s="394"/>
      <c r="T80" s="394"/>
      <c r="U80" s="407"/>
    </row>
    <row r="81" spans="1:21" x14ac:dyDescent="0.3">
      <c r="A81" s="319">
        <v>40306178</v>
      </c>
      <c r="B81" s="388" t="s">
        <v>3280</v>
      </c>
      <c r="C81" s="393">
        <v>10.08</v>
      </c>
      <c r="D81" s="394" t="s">
        <v>441</v>
      </c>
      <c r="E81" s="395">
        <v>1.17</v>
      </c>
      <c r="F81" s="394"/>
      <c r="G81" s="394"/>
      <c r="H81" s="394"/>
      <c r="I81" s="394"/>
      <c r="J81" s="394">
        <v>28062698</v>
      </c>
      <c r="K81" s="388" t="s">
        <v>3281</v>
      </c>
      <c r="L81" s="394">
        <v>42</v>
      </c>
      <c r="M81" s="394">
        <v>0</v>
      </c>
      <c r="N81" s="393">
        <v>10.08</v>
      </c>
      <c r="O81" s="394"/>
      <c r="P81" s="393"/>
      <c r="Q81" s="394"/>
      <c r="R81" s="393"/>
      <c r="S81" s="394"/>
      <c r="T81" s="394"/>
      <c r="U81" s="407"/>
    </row>
    <row r="82" spans="1:21" x14ac:dyDescent="0.3">
      <c r="A82" s="319">
        <v>40306186</v>
      </c>
      <c r="B82" s="388" t="s">
        <v>3282</v>
      </c>
      <c r="C82" s="393">
        <v>148.08000000000001</v>
      </c>
      <c r="D82" s="394" t="s">
        <v>651</v>
      </c>
      <c r="E82" s="395">
        <v>21.789000000000001</v>
      </c>
      <c r="F82" s="394"/>
      <c r="G82" s="394"/>
      <c r="H82" s="394"/>
      <c r="I82" s="394"/>
      <c r="J82" s="394">
        <v>28062680</v>
      </c>
      <c r="K82" s="388" t="s">
        <v>3283</v>
      </c>
      <c r="L82" s="394">
        <v>617</v>
      </c>
      <c r="M82" s="394">
        <v>0</v>
      </c>
      <c r="N82" s="393">
        <v>148.08000000000001</v>
      </c>
      <c r="O82" s="394"/>
      <c r="P82" s="393"/>
      <c r="Q82" s="394"/>
      <c r="R82" s="393"/>
      <c r="S82" s="394"/>
      <c r="T82" s="394"/>
      <c r="U82" s="407"/>
    </row>
    <row r="83" spans="1:21" x14ac:dyDescent="0.3">
      <c r="A83" s="319">
        <v>40306216</v>
      </c>
      <c r="B83" s="388" t="s">
        <v>3284</v>
      </c>
      <c r="C83" s="393">
        <v>12</v>
      </c>
      <c r="D83" s="394" t="s">
        <v>441</v>
      </c>
      <c r="E83" s="395">
        <v>1.8</v>
      </c>
      <c r="F83" s="394"/>
      <c r="G83" s="394"/>
      <c r="H83" s="394"/>
      <c r="I83" s="394"/>
      <c r="J83" s="394">
        <v>28060610</v>
      </c>
      <c r="K83" s="388" t="s">
        <v>1149</v>
      </c>
      <c r="L83" s="394">
        <v>50</v>
      </c>
      <c r="M83" s="394">
        <v>0</v>
      </c>
      <c r="N83" s="393">
        <v>12</v>
      </c>
      <c r="O83" s="394"/>
      <c r="P83" s="393"/>
      <c r="Q83" s="394"/>
      <c r="R83" s="393"/>
      <c r="S83" s="394"/>
      <c r="T83" s="394"/>
      <c r="U83" s="407"/>
    </row>
    <row r="84" spans="1:21" x14ac:dyDescent="0.3">
      <c r="A84" s="319">
        <v>40306224</v>
      </c>
      <c r="B84" s="388" t="s">
        <v>3285</v>
      </c>
      <c r="C84" s="393">
        <v>12</v>
      </c>
      <c r="D84" s="394" t="s">
        <v>441</v>
      </c>
      <c r="E84" s="395">
        <v>2.484</v>
      </c>
      <c r="F84" s="394"/>
      <c r="G84" s="394"/>
      <c r="H84" s="394"/>
      <c r="I84" s="394"/>
      <c r="J84" s="394">
        <v>28060628</v>
      </c>
      <c r="K84" s="388" t="s">
        <v>3286</v>
      </c>
      <c r="L84" s="394">
        <v>50</v>
      </c>
      <c r="M84" s="394">
        <v>0</v>
      </c>
      <c r="N84" s="393">
        <v>12</v>
      </c>
      <c r="O84" s="394"/>
      <c r="P84" s="393"/>
      <c r="Q84" s="394"/>
      <c r="R84" s="393"/>
      <c r="S84" s="394"/>
      <c r="T84" s="394"/>
      <c r="U84" s="407"/>
    </row>
    <row r="85" spans="1:21" x14ac:dyDescent="0.3">
      <c r="A85" s="319">
        <v>40306232</v>
      </c>
      <c r="B85" s="388" t="s">
        <v>3287</v>
      </c>
      <c r="C85" s="393">
        <v>12</v>
      </c>
      <c r="D85" s="394" t="s">
        <v>441</v>
      </c>
      <c r="E85" s="395">
        <v>1.8</v>
      </c>
      <c r="F85" s="394"/>
      <c r="G85" s="394"/>
      <c r="H85" s="394"/>
      <c r="I85" s="394"/>
      <c r="J85" s="394">
        <v>28060610</v>
      </c>
      <c r="K85" s="388" t="s">
        <v>1149</v>
      </c>
      <c r="L85" s="394">
        <v>50</v>
      </c>
      <c r="M85" s="394">
        <v>0</v>
      </c>
      <c r="N85" s="393">
        <v>12</v>
      </c>
      <c r="O85" s="394"/>
      <c r="P85" s="393"/>
      <c r="Q85" s="394"/>
      <c r="R85" s="393"/>
      <c r="S85" s="394"/>
      <c r="T85" s="394"/>
      <c r="U85" s="407"/>
    </row>
    <row r="86" spans="1:21" x14ac:dyDescent="0.3">
      <c r="A86" s="319">
        <v>40306240</v>
      </c>
      <c r="B86" s="388" t="s">
        <v>3288</v>
      </c>
      <c r="C86" s="393">
        <v>12</v>
      </c>
      <c r="D86" s="394" t="s">
        <v>441</v>
      </c>
      <c r="E86" s="395">
        <v>2.484</v>
      </c>
      <c r="F86" s="394"/>
      <c r="G86" s="394"/>
      <c r="H86" s="394"/>
      <c r="I86" s="394"/>
      <c r="J86" s="394">
        <v>28060628</v>
      </c>
      <c r="K86" s="388" t="s">
        <v>3286</v>
      </c>
      <c r="L86" s="394">
        <v>50</v>
      </c>
      <c r="M86" s="394">
        <v>0</v>
      </c>
      <c r="N86" s="393">
        <v>12</v>
      </c>
      <c r="O86" s="394"/>
      <c r="P86" s="393"/>
      <c r="Q86" s="394"/>
      <c r="R86" s="393"/>
      <c r="S86" s="394"/>
      <c r="T86" s="394"/>
      <c r="U86" s="407"/>
    </row>
    <row r="87" spans="1:21" x14ac:dyDescent="0.3">
      <c r="A87" s="319">
        <v>40306321</v>
      </c>
      <c r="B87" s="388" t="s">
        <v>3289</v>
      </c>
      <c r="C87" s="393">
        <v>16.8</v>
      </c>
      <c r="D87" s="394" t="s">
        <v>441</v>
      </c>
      <c r="E87" s="395">
        <v>2.484</v>
      </c>
      <c r="F87" s="394"/>
      <c r="G87" s="394"/>
      <c r="H87" s="394"/>
      <c r="I87" s="394"/>
      <c r="J87" s="394">
        <v>40306321</v>
      </c>
      <c r="K87" s="388" t="s">
        <v>3289</v>
      </c>
      <c r="L87" s="394">
        <v>70</v>
      </c>
      <c r="M87" s="394">
        <v>0</v>
      </c>
      <c r="N87" s="393">
        <v>16.8</v>
      </c>
      <c r="O87" s="394"/>
      <c r="P87" s="393"/>
      <c r="Q87" s="394"/>
      <c r="R87" s="393"/>
      <c r="S87" s="394"/>
      <c r="T87" s="394"/>
      <c r="U87" s="407"/>
    </row>
    <row r="88" spans="1:21" x14ac:dyDescent="0.3">
      <c r="A88" s="319">
        <v>40306526</v>
      </c>
      <c r="B88" s="388" t="s">
        <v>3290</v>
      </c>
      <c r="C88" s="393">
        <v>4.8</v>
      </c>
      <c r="D88" s="394" t="s">
        <v>430</v>
      </c>
      <c r="E88" s="395">
        <v>0.72</v>
      </c>
      <c r="F88" s="394"/>
      <c r="G88" s="394"/>
      <c r="H88" s="394"/>
      <c r="I88" s="394"/>
      <c r="J88" s="394">
        <v>28060270</v>
      </c>
      <c r="K88" s="388" t="s">
        <v>3291</v>
      </c>
      <c r="L88" s="394">
        <v>20</v>
      </c>
      <c r="M88" s="394">
        <v>0</v>
      </c>
      <c r="N88" s="393">
        <v>4.8</v>
      </c>
      <c r="O88" s="394"/>
      <c r="P88" s="393"/>
      <c r="Q88" s="394"/>
      <c r="R88" s="393"/>
      <c r="S88" s="394"/>
      <c r="T88" s="394"/>
      <c r="U88" s="407"/>
    </row>
    <row r="89" spans="1:21" x14ac:dyDescent="0.3">
      <c r="A89" s="319">
        <v>40306569</v>
      </c>
      <c r="B89" s="388" t="s">
        <v>3292</v>
      </c>
      <c r="C89" s="393">
        <v>47.04</v>
      </c>
      <c r="D89" s="394" t="s">
        <v>419</v>
      </c>
      <c r="E89" s="395">
        <v>4.7969999999999997</v>
      </c>
      <c r="F89" s="394"/>
      <c r="G89" s="394"/>
      <c r="H89" s="394"/>
      <c r="I89" s="394"/>
      <c r="J89" s="394">
        <v>28062019</v>
      </c>
      <c r="K89" s="388" t="s">
        <v>3293</v>
      </c>
      <c r="L89" s="394">
        <v>196</v>
      </c>
      <c r="M89" s="394">
        <v>0</v>
      </c>
      <c r="N89" s="393">
        <v>47.04</v>
      </c>
      <c r="O89" s="394"/>
      <c r="P89" s="393"/>
      <c r="Q89" s="394"/>
      <c r="R89" s="393"/>
      <c r="S89" s="394"/>
      <c r="T89" s="394"/>
      <c r="U89" s="407"/>
    </row>
    <row r="90" spans="1:21" x14ac:dyDescent="0.3">
      <c r="A90" s="319">
        <v>40306577</v>
      </c>
      <c r="B90" s="388" t="s">
        <v>3294</v>
      </c>
      <c r="C90" s="393">
        <v>47.04</v>
      </c>
      <c r="D90" s="394" t="s">
        <v>419</v>
      </c>
      <c r="E90" s="395">
        <v>4.7969999999999997</v>
      </c>
      <c r="F90" s="394"/>
      <c r="G90" s="394"/>
      <c r="H90" s="394"/>
      <c r="I90" s="394"/>
      <c r="J90" s="394">
        <v>28062027</v>
      </c>
      <c r="K90" s="388" t="s">
        <v>3295</v>
      </c>
      <c r="L90" s="394">
        <v>196</v>
      </c>
      <c r="M90" s="394">
        <v>0</v>
      </c>
      <c r="N90" s="393">
        <v>47.04</v>
      </c>
      <c r="O90" s="394"/>
      <c r="P90" s="393"/>
      <c r="Q90" s="394"/>
      <c r="R90" s="393"/>
      <c r="S90" s="394"/>
      <c r="T90" s="394"/>
      <c r="U90" s="407"/>
    </row>
    <row r="91" spans="1:21" x14ac:dyDescent="0.3">
      <c r="A91" s="319">
        <v>40306585</v>
      </c>
      <c r="B91" s="388" t="s">
        <v>3296</v>
      </c>
      <c r="C91" s="393">
        <v>127.68</v>
      </c>
      <c r="D91" s="394" t="s">
        <v>419</v>
      </c>
      <c r="E91" s="395">
        <v>13.815</v>
      </c>
      <c r="F91" s="394"/>
      <c r="G91" s="394"/>
      <c r="H91" s="394"/>
      <c r="I91" s="394"/>
      <c r="J91" s="394">
        <v>40306585</v>
      </c>
      <c r="K91" s="388" t="s">
        <v>3296</v>
      </c>
      <c r="L91" s="394">
        <v>532</v>
      </c>
      <c r="M91" s="394">
        <v>0</v>
      </c>
      <c r="N91" s="393">
        <v>127.68</v>
      </c>
      <c r="O91" s="394">
        <v>3</v>
      </c>
      <c r="P91" s="393">
        <v>0.72</v>
      </c>
      <c r="Q91" s="394">
        <v>529</v>
      </c>
      <c r="R91" s="393">
        <v>126.96</v>
      </c>
      <c r="S91" s="394"/>
      <c r="T91" s="394"/>
      <c r="U91" s="407"/>
    </row>
    <row r="92" spans="1:21" x14ac:dyDescent="0.3">
      <c r="A92" s="319">
        <v>40306720</v>
      </c>
      <c r="B92" s="388" t="s">
        <v>3297</v>
      </c>
      <c r="C92" s="393">
        <v>30.96</v>
      </c>
      <c r="D92" s="394" t="s">
        <v>419</v>
      </c>
      <c r="E92" s="395">
        <v>3.294</v>
      </c>
      <c r="F92" s="394"/>
      <c r="G92" s="394"/>
      <c r="H92" s="394"/>
      <c r="I92" s="394"/>
      <c r="J92" s="394">
        <v>40306720</v>
      </c>
      <c r="K92" s="388" t="s">
        <v>3297</v>
      </c>
      <c r="L92" s="394">
        <v>129</v>
      </c>
      <c r="M92" s="394">
        <v>0</v>
      </c>
      <c r="N92" s="393">
        <v>30.96</v>
      </c>
      <c r="O92" s="394">
        <v>3</v>
      </c>
      <c r="P92" s="393">
        <v>0.72</v>
      </c>
      <c r="Q92" s="394">
        <v>126</v>
      </c>
      <c r="R92" s="393">
        <v>30.24</v>
      </c>
      <c r="S92" s="394"/>
      <c r="T92" s="394"/>
      <c r="U92" s="407"/>
    </row>
    <row r="93" spans="1:21" x14ac:dyDescent="0.3">
      <c r="A93" s="319">
        <v>40306828</v>
      </c>
      <c r="B93" s="388" t="s">
        <v>3298</v>
      </c>
      <c r="C93" s="393">
        <v>6.48</v>
      </c>
      <c r="D93" s="394" t="s">
        <v>441</v>
      </c>
      <c r="E93" s="395">
        <v>0.72</v>
      </c>
      <c r="F93" s="394"/>
      <c r="G93" s="394"/>
      <c r="H93" s="394"/>
      <c r="I93" s="394"/>
      <c r="J93" s="394">
        <v>28060466</v>
      </c>
      <c r="K93" s="388" t="s">
        <v>3299</v>
      </c>
      <c r="L93" s="394">
        <v>27</v>
      </c>
      <c r="M93" s="394">
        <v>0</v>
      </c>
      <c r="N93" s="393">
        <v>6.4799999999999995</v>
      </c>
      <c r="O93" s="394"/>
      <c r="P93" s="393"/>
      <c r="Q93" s="394"/>
      <c r="R93" s="393"/>
      <c r="S93" s="394"/>
      <c r="T93" s="394"/>
      <c r="U93" s="407"/>
    </row>
    <row r="94" spans="1:21" x14ac:dyDescent="0.3">
      <c r="A94" s="319">
        <v>40306836</v>
      </c>
      <c r="B94" s="388" t="s">
        <v>3300</v>
      </c>
      <c r="C94" s="393">
        <v>12.72</v>
      </c>
      <c r="D94" s="394" t="s">
        <v>430</v>
      </c>
      <c r="E94" s="395">
        <v>1.17</v>
      </c>
      <c r="F94" s="394"/>
      <c r="G94" s="394"/>
      <c r="H94" s="394"/>
      <c r="I94" s="394"/>
      <c r="J94" s="394">
        <v>28060474</v>
      </c>
      <c r="K94" s="388" t="s">
        <v>3301</v>
      </c>
      <c r="L94" s="394">
        <v>53</v>
      </c>
      <c r="M94" s="394">
        <v>0</v>
      </c>
      <c r="N94" s="393">
        <v>12.719999999999999</v>
      </c>
      <c r="O94" s="394"/>
      <c r="P94" s="393"/>
      <c r="Q94" s="394"/>
      <c r="R94" s="393"/>
      <c r="S94" s="394"/>
      <c r="T94" s="394"/>
      <c r="U94" s="407"/>
    </row>
    <row r="95" spans="1:21" x14ac:dyDescent="0.3">
      <c r="A95" s="319">
        <v>40306844</v>
      </c>
      <c r="B95" s="388" t="s">
        <v>3302</v>
      </c>
      <c r="C95" s="393">
        <v>4.8</v>
      </c>
      <c r="D95" s="394" t="s">
        <v>441</v>
      </c>
      <c r="E95" s="395">
        <v>0.72</v>
      </c>
      <c r="F95" s="394"/>
      <c r="G95" s="394"/>
      <c r="H95" s="394"/>
      <c r="I95" s="394"/>
      <c r="J95" s="394">
        <v>28060482</v>
      </c>
      <c r="K95" s="388" t="s">
        <v>3303</v>
      </c>
      <c r="L95" s="394">
        <v>20</v>
      </c>
      <c r="M95" s="394">
        <v>0</v>
      </c>
      <c r="N95" s="393">
        <v>4.8</v>
      </c>
      <c r="O95" s="394"/>
      <c r="P95" s="393"/>
      <c r="Q95" s="394"/>
      <c r="R95" s="393"/>
      <c r="S95" s="394"/>
      <c r="T95" s="394"/>
      <c r="U95" s="407"/>
    </row>
    <row r="96" spans="1:21" x14ac:dyDescent="0.3">
      <c r="A96" s="319">
        <v>40307131</v>
      </c>
      <c r="B96" s="388" t="s">
        <v>3304</v>
      </c>
      <c r="C96" s="393">
        <v>30.96</v>
      </c>
      <c r="D96" s="394" t="s">
        <v>419</v>
      </c>
      <c r="E96" s="395">
        <v>3.294</v>
      </c>
      <c r="F96" s="394"/>
      <c r="G96" s="394"/>
      <c r="H96" s="394"/>
      <c r="I96" s="394"/>
      <c r="J96" s="394">
        <v>40307131</v>
      </c>
      <c r="K96" s="388" t="s">
        <v>3304</v>
      </c>
      <c r="L96" s="394">
        <v>129</v>
      </c>
      <c r="M96" s="394">
        <v>0</v>
      </c>
      <c r="N96" s="393">
        <v>30.96</v>
      </c>
      <c r="O96" s="394">
        <v>3</v>
      </c>
      <c r="P96" s="393">
        <v>0.72</v>
      </c>
      <c r="Q96" s="394">
        <v>126</v>
      </c>
      <c r="R96" s="393">
        <v>30.24</v>
      </c>
      <c r="S96" s="394"/>
      <c r="T96" s="394"/>
      <c r="U96" s="407"/>
    </row>
    <row r="97" spans="1:21" x14ac:dyDescent="0.3">
      <c r="A97" s="319">
        <v>40307239</v>
      </c>
      <c r="B97" s="388" t="s">
        <v>3305</v>
      </c>
      <c r="C97" s="393">
        <v>12</v>
      </c>
      <c r="D97" s="394" t="s">
        <v>441</v>
      </c>
      <c r="E97" s="395">
        <v>1.413</v>
      </c>
      <c r="F97" s="394"/>
      <c r="G97" s="394"/>
      <c r="H97" s="394"/>
      <c r="I97" s="394"/>
      <c r="J97" s="394">
        <v>28060598</v>
      </c>
      <c r="K97" s="388" t="s">
        <v>1139</v>
      </c>
      <c r="L97" s="394">
        <v>50</v>
      </c>
      <c r="M97" s="394">
        <v>0</v>
      </c>
      <c r="N97" s="393">
        <v>12</v>
      </c>
      <c r="O97" s="394"/>
      <c r="P97" s="393"/>
      <c r="Q97" s="394"/>
      <c r="R97" s="393"/>
      <c r="S97" s="394"/>
      <c r="T97" s="394"/>
      <c r="U97" s="407"/>
    </row>
    <row r="98" spans="1:21" x14ac:dyDescent="0.3">
      <c r="A98" s="319">
        <v>40307310</v>
      </c>
      <c r="B98" s="388" t="s">
        <v>3306</v>
      </c>
      <c r="C98" s="393">
        <v>24</v>
      </c>
      <c r="D98" s="394" t="s">
        <v>441</v>
      </c>
      <c r="E98" s="395">
        <v>2.1869999999999998</v>
      </c>
      <c r="F98" s="394"/>
      <c r="G98" s="394"/>
      <c r="H98" s="394"/>
      <c r="I98" s="394"/>
      <c r="J98" s="394">
        <v>28061411</v>
      </c>
      <c r="K98" s="388" t="s">
        <v>3307</v>
      </c>
      <c r="L98" s="394">
        <v>100</v>
      </c>
      <c r="M98" s="394">
        <v>0</v>
      </c>
      <c r="N98" s="393">
        <v>24</v>
      </c>
      <c r="O98" s="394"/>
      <c r="P98" s="393"/>
      <c r="Q98" s="394"/>
      <c r="R98" s="393"/>
      <c r="S98" s="394"/>
      <c r="T98" s="394"/>
      <c r="U98" s="407"/>
    </row>
    <row r="99" spans="1:21" ht="24" x14ac:dyDescent="0.3">
      <c r="A99" s="319">
        <v>40307328</v>
      </c>
      <c r="B99" s="388" t="s">
        <v>3308</v>
      </c>
      <c r="C99" s="393">
        <v>23.04</v>
      </c>
      <c r="D99" s="394" t="s">
        <v>441</v>
      </c>
      <c r="E99" s="395">
        <v>2.484</v>
      </c>
      <c r="F99" s="394"/>
      <c r="G99" s="394"/>
      <c r="H99" s="394"/>
      <c r="I99" s="394"/>
      <c r="J99" s="394">
        <v>40307328</v>
      </c>
      <c r="K99" s="388" t="s">
        <v>3308</v>
      </c>
      <c r="L99" s="394">
        <v>96</v>
      </c>
      <c r="M99" s="394">
        <v>0</v>
      </c>
      <c r="N99" s="393">
        <v>23.04</v>
      </c>
      <c r="O99" s="394">
        <v>1</v>
      </c>
      <c r="P99" s="393">
        <v>0.24</v>
      </c>
      <c r="Q99" s="394">
        <v>95</v>
      </c>
      <c r="R99" s="393">
        <v>22.8</v>
      </c>
      <c r="S99" s="394"/>
      <c r="T99" s="394"/>
      <c r="U99" s="407"/>
    </row>
    <row r="100" spans="1:21" x14ac:dyDescent="0.3">
      <c r="A100" s="319">
        <v>40307360</v>
      </c>
      <c r="B100" s="388" t="s">
        <v>3309</v>
      </c>
      <c r="C100" s="393">
        <v>4.8</v>
      </c>
      <c r="D100" s="394" t="s">
        <v>441</v>
      </c>
      <c r="E100" s="395">
        <v>0.72</v>
      </c>
      <c r="F100" s="394"/>
      <c r="G100" s="394"/>
      <c r="H100" s="394"/>
      <c r="I100" s="394"/>
      <c r="J100" s="394">
        <v>28060679</v>
      </c>
      <c r="K100" s="388" t="s">
        <v>3310</v>
      </c>
      <c r="L100" s="394">
        <v>20</v>
      </c>
      <c r="M100" s="394">
        <v>0</v>
      </c>
      <c r="N100" s="393">
        <v>4.8</v>
      </c>
      <c r="O100" s="394"/>
      <c r="P100" s="393"/>
      <c r="Q100" s="394"/>
      <c r="R100" s="393"/>
      <c r="S100" s="394"/>
      <c r="T100" s="394"/>
      <c r="U100" s="407"/>
    </row>
    <row r="101" spans="1:21" x14ac:dyDescent="0.3">
      <c r="A101" s="319">
        <v>40307379</v>
      </c>
      <c r="B101" s="388" t="s">
        <v>3311</v>
      </c>
      <c r="C101" s="393">
        <v>16.32</v>
      </c>
      <c r="D101" s="394" t="s">
        <v>441</v>
      </c>
      <c r="E101" s="395">
        <v>0.72</v>
      </c>
      <c r="F101" s="394"/>
      <c r="G101" s="394"/>
      <c r="H101" s="394"/>
      <c r="I101" s="394"/>
      <c r="J101" s="394">
        <v>28060687</v>
      </c>
      <c r="K101" s="388" t="s">
        <v>3312</v>
      </c>
      <c r="L101" s="394">
        <v>68</v>
      </c>
      <c r="M101" s="394">
        <v>0</v>
      </c>
      <c r="N101" s="393">
        <v>16.32</v>
      </c>
      <c r="O101" s="394"/>
      <c r="P101" s="393"/>
      <c r="Q101" s="394"/>
      <c r="R101" s="393"/>
      <c r="S101" s="394"/>
      <c r="T101" s="394"/>
      <c r="U101" s="407"/>
    </row>
    <row r="102" spans="1:21" x14ac:dyDescent="0.3">
      <c r="A102" s="319">
        <v>40307506</v>
      </c>
      <c r="B102" s="388" t="s">
        <v>3313</v>
      </c>
      <c r="C102" s="393">
        <v>4.8</v>
      </c>
      <c r="D102" s="394" t="s">
        <v>441</v>
      </c>
      <c r="E102" s="395">
        <v>0.72</v>
      </c>
      <c r="F102" s="394"/>
      <c r="G102" s="394"/>
      <c r="H102" s="394"/>
      <c r="I102" s="394"/>
      <c r="J102" s="394">
        <v>28060776</v>
      </c>
      <c r="K102" s="388" t="s">
        <v>3314</v>
      </c>
      <c r="L102" s="394">
        <v>20</v>
      </c>
      <c r="M102" s="394">
        <v>0</v>
      </c>
      <c r="N102" s="393">
        <v>4.8</v>
      </c>
      <c r="O102" s="394"/>
      <c r="P102" s="393"/>
      <c r="Q102" s="394"/>
      <c r="R102" s="393"/>
      <c r="S102" s="394"/>
      <c r="T102" s="394"/>
      <c r="U102" s="407"/>
    </row>
    <row r="103" spans="1:21" x14ac:dyDescent="0.3">
      <c r="A103" s="319">
        <v>40307514</v>
      </c>
      <c r="B103" s="388" t="s">
        <v>3315</v>
      </c>
      <c r="C103" s="393">
        <v>67.2</v>
      </c>
      <c r="D103" s="394" t="s">
        <v>419</v>
      </c>
      <c r="E103" s="395">
        <v>3.294</v>
      </c>
      <c r="F103" s="394"/>
      <c r="G103" s="394"/>
      <c r="H103" s="394"/>
      <c r="I103" s="394"/>
      <c r="J103" s="394">
        <v>28061616</v>
      </c>
      <c r="K103" s="388" t="s">
        <v>3316</v>
      </c>
      <c r="L103" s="394">
        <v>280</v>
      </c>
      <c r="M103" s="394">
        <v>0</v>
      </c>
      <c r="N103" s="393">
        <v>67.2</v>
      </c>
      <c r="O103" s="394"/>
      <c r="P103" s="393"/>
      <c r="Q103" s="394"/>
      <c r="R103" s="393"/>
      <c r="S103" s="394"/>
      <c r="T103" s="394"/>
      <c r="U103" s="407"/>
    </row>
    <row r="104" spans="1:21" x14ac:dyDescent="0.3">
      <c r="A104" s="319">
        <v>40307590</v>
      </c>
      <c r="B104" s="388" t="s">
        <v>3317</v>
      </c>
      <c r="C104" s="393">
        <v>4.8</v>
      </c>
      <c r="D104" s="394" t="s">
        <v>441</v>
      </c>
      <c r="E104" s="395">
        <v>0.72</v>
      </c>
      <c r="F104" s="394"/>
      <c r="G104" s="394"/>
      <c r="H104" s="394"/>
      <c r="I104" s="394"/>
      <c r="J104" s="394">
        <v>28060814</v>
      </c>
      <c r="K104" s="388" t="s">
        <v>3318</v>
      </c>
      <c r="L104" s="394">
        <v>20</v>
      </c>
      <c r="M104" s="394">
        <v>0</v>
      </c>
      <c r="N104" s="393">
        <v>4.8</v>
      </c>
      <c r="O104" s="394"/>
      <c r="P104" s="393"/>
      <c r="Q104" s="394"/>
      <c r="R104" s="393"/>
      <c r="S104" s="394"/>
      <c r="T104" s="394"/>
      <c r="U104" s="407"/>
    </row>
    <row r="105" spans="1:21" x14ac:dyDescent="0.3">
      <c r="A105" s="319">
        <v>40307654</v>
      </c>
      <c r="B105" s="388" t="s">
        <v>3319</v>
      </c>
      <c r="C105" s="393">
        <v>198.72</v>
      </c>
      <c r="D105" s="394" t="s">
        <v>651</v>
      </c>
      <c r="E105" s="395">
        <v>21.248999999999999</v>
      </c>
      <c r="F105" s="394"/>
      <c r="G105" s="394"/>
      <c r="H105" s="394"/>
      <c r="I105" s="394"/>
      <c r="J105" s="394">
        <v>40307654</v>
      </c>
      <c r="K105" s="388" t="s">
        <v>3319</v>
      </c>
      <c r="L105" s="394">
        <v>828</v>
      </c>
      <c r="M105" s="394">
        <v>0</v>
      </c>
      <c r="N105" s="393">
        <v>198.72</v>
      </c>
      <c r="O105" s="394"/>
      <c r="P105" s="393"/>
      <c r="Q105" s="394"/>
      <c r="R105" s="393"/>
      <c r="S105" s="394"/>
      <c r="T105" s="394"/>
      <c r="U105" s="407"/>
    </row>
    <row r="106" spans="1:21" x14ac:dyDescent="0.3">
      <c r="A106" s="319">
        <v>40307662</v>
      </c>
      <c r="B106" s="388" t="s">
        <v>3320</v>
      </c>
      <c r="C106" s="393">
        <v>30</v>
      </c>
      <c r="D106" s="394" t="s">
        <v>433</v>
      </c>
      <c r="E106" s="395">
        <v>11.331</v>
      </c>
      <c r="F106" s="394"/>
      <c r="G106" s="394"/>
      <c r="H106" s="394"/>
      <c r="I106" s="394"/>
      <c r="J106" s="394">
        <v>28062337</v>
      </c>
      <c r="K106" s="388" t="s">
        <v>3321</v>
      </c>
      <c r="L106" s="394">
        <v>125</v>
      </c>
      <c r="M106" s="394">
        <v>0</v>
      </c>
      <c r="N106" s="393">
        <v>30</v>
      </c>
      <c r="O106" s="394"/>
      <c r="P106" s="393"/>
      <c r="Q106" s="394"/>
      <c r="R106" s="393"/>
      <c r="S106" s="394"/>
      <c r="T106" s="394"/>
      <c r="U106" s="407"/>
    </row>
    <row r="107" spans="1:21" x14ac:dyDescent="0.3">
      <c r="A107" s="319">
        <v>40307778</v>
      </c>
      <c r="B107" s="388" t="s">
        <v>3322</v>
      </c>
      <c r="C107" s="393">
        <v>24</v>
      </c>
      <c r="D107" s="394" t="s">
        <v>419</v>
      </c>
      <c r="E107" s="395">
        <v>3.2040000000000002</v>
      </c>
      <c r="F107" s="394"/>
      <c r="G107" s="394"/>
      <c r="H107" s="394"/>
      <c r="I107" s="394"/>
      <c r="J107" s="394">
        <v>28061470</v>
      </c>
      <c r="K107" s="388" t="s">
        <v>3323</v>
      </c>
      <c r="L107" s="394">
        <v>100</v>
      </c>
      <c r="M107" s="394">
        <v>0</v>
      </c>
      <c r="N107" s="393">
        <v>24</v>
      </c>
      <c r="O107" s="394"/>
      <c r="P107" s="393"/>
      <c r="Q107" s="394"/>
      <c r="R107" s="393"/>
      <c r="S107" s="394"/>
      <c r="T107" s="394"/>
      <c r="U107" s="407"/>
    </row>
    <row r="108" spans="1:21" x14ac:dyDescent="0.3">
      <c r="A108" s="319">
        <v>40307786</v>
      </c>
      <c r="B108" s="388" t="s">
        <v>3324</v>
      </c>
      <c r="C108" s="393">
        <v>57.6</v>
      </c>
      <c r="D108" s="394" t="s">
        <v>438</v>
      </c>
      <c r="E108" s="395">
        <v>6.75</v>
      </c>
      <c r="F108" s="394"/>
      <c r="G108" s="394"/>
      <c r="H108" s="394"/>
      <c r="I108" s="394"/>
      <c r="J108" s="394">
        <v>28062663</v>
      </c>
      <c r="K108" s="388" t="s">
        <v>3325</v>
      </c>
      <c r="L108" s="394">
        <v>240</v>
      </c>
      <c r="M108" s="394">
        <v>0</v>
      </c>
      <c r="N108" s="393">
        <v>57.599999999999994</v>
      </c>
      <c r="O108" s="394"/>
      <c r="P108" s="393"/>
      <c r="Q108" s="394"/>
      <c r="R108" s="393"/>
      <c r="S108" s="394"/>
      <c r="T108" s="394"/>
      <c r="U108" s="407"/>
    </row>
    <row r="109" spans="1:21" x14ac:dyDescent="0.3">
      <c r="A109" s="319">
        <v>40307816</v>
      </c>
      <c r="B109" s="388" t="s">
        <v>3326</v>
      </c>
      <c r="C109" s="393">
        <v>4.8</v>
      </c>
      <c r="D109" s="394" t="s">
        <v>441</v>
      </c>
      <c r="E109" s="395">
        <v>0.72</v>
      </c>
      <c r="F109" s="394"/>
      <c r="G109" s="394"/>
      <c r="H109" s="394"/>
      <c r="I109" s="394"/>
      <c r="J109" s="394">
        <v>28061489</v>
      </c>
      <c r="K109" s="388" t="s">
        <v>3327</v>
      </c>
      <c r="L109" s="394">
        <v>20</v>
      </c>
      <c r="M109" s="394">
        <v>0</v>
      </c>
      <c r="N109" s="393">
        <v>4.8</v>
      </c>
      <c r="O109" s="394"/>
      <c r="P109" s="393"/>
      <c r="Q109" s="394"/>
      <c r="R109" s="393"/>
      <c r="S109" s="394"/>
      <c r="T109" s="394"/>
      <c r="U109" s="407"/>
    </row>
    <row r="110" spans="1:21" x14ac:dyDescent="0.3">
      <c r="A110" s="319">
        <v>40307891</v>
      </c>
      <c r="B110" s="388" t="s">
        <v>3328</v>
      </c>
      <c r="C110" s="393">
        <v>5.28</v>
      </c>
      <c r="D110" s="394" t="s">
        <v>441</v>
      </c>
      <c r="E110" s="395">
        <v>0.72</v>
      </c>
      <c r="F110" s="394"/>
      <c r="G110" s="394"/>
      <c r="H110" s="394"/>
      <c r="I110" s="394"/>
      <c r="J110" s="394">
        <v>28061039</v>
      </c>
      <c r="K110" s="388" t="s">
        <v>3329</v>
      </c>
      <c r="L110" s="394">
        <v>22</v>
      </c>
      <c r="M110" s="394">
        <v>0</v>
      </c>
      <c r="N110" s="393">
        <v>5.2799999999999994</v>
      </c>
      <c r="O110" s="394"/>
      <c r="P110" s="393"/>
      <c r="Q110" s="394"/>
      <c r="R110" s="393"/>
      <c r="S110" s="394"/>
      <c r="T110" s="394"/>
      <c r="U110" s="407"/>
    </row>
    <row r="111" spans="1:21" x14ac:dyDescent="0.3">
      <c r="A111" s="319">
        <v>40307913</v>
      </c>
      <c r="B111" s="388" t="s">
        <v>3330</v>
      </c>
      <c r="C111" s="393">
        <v>19.2</v>
      </c>
      <c r="D111" s="394" t="s">
        <v>419</v>
      </c>
      <c r="E111" s="395">
        <v>1.8</v>
      </c>
      <c r="F111" s="394"/>
      <c r="G111" s="394"/>
      <c r="H111" s="394"/>
      <c r="I111" s="394"/>
      <c r="J111" s="394">
        <v>28061586</v>
      </c>
      <c r="K111" s="388" t="s">
        <v>3331</v>
      </c>
      <c r="L111" s="394">
        <v>80</v>
      </c>
      <c r="M111" s="394">
        <v>0</v>
      </c>
      <c r="N111" s="393">
        <v>19.2</v>
      </c>
      <c r="O111" s="394"/>
      <c r="P111" s="393"/>
      <c r="Q111" s="394"/>
      <c r="R111" s="393"/>
      <c r="S111" s="394"/>
      <c r="T111" s="394"/>
      <c r="U111" s="407"/>
    </row>
    <row r="112" spans="1:21" x14ac:dyDescent="0.3">
      <c r="A112" s="319">
        <v>40307921</v>
      </c>
      <c r="B112" s="388" t="s">
        <v>3332</v>
      </c>
      <c r="C112" s="393">
        <v>4.8</v>
      </c>
      <c r="D112" s="394" t="s">
        <v>419</v>
      </c>
      <c r="E112" s="395">
        <v>6.0170000000000003</v>
      </c>
      <c r="F112" s="394"/>
      <c r="G112" s="394"/>
      <c r="H112" s="394"/>
      <c r="I112" s="394"/>
      <c r="J112" s="394">
        <v>28060199</v>
      </c>
      <c r="K112" s="388" t="s">
        <v>3333</v>
      </c>
      <c r="L112" s="394">
        <v>20</v>
      </c>
      <c r="M112" s="394">
        <v>0</v>
      </c>
      <c r="N112" s="393">
        <v>4.8</v>
      </c>
      <c r="O112" s="394"/>
      <c r="P112" s="393"/>
      <c r="Q112" s="394"/>
      <c r="R112" s="393"/>
      <c r="S112" s="394"/>
      <c r="T112" s="394"/>
      <c r="U112" s="407"/>
    </row>
    <row r="113" spans="1:21" ht="24" x14ac:dyDescent="0.3">
      <c r="A113" s="319">
        <v>40307930</v>
      </c>
      <c r="B113" s="388" t="s">
        <v>3334</v>
      </c>
      <c r="C113" s="393">
        <v>9.6</v>
      </c>
      <c r="D113" s="394" t="s">
        <v>438</v>
      </c>
      <c r="E113" s="395">
        <v>4.0999999999999996</v>
      </c>
      <c r="F113" s="394"/>
      <c r="G113" s="394"/>
      <c r="H113" s="394"/>
      <c r="I113" s="394"/>
      <c r="J113" s="394">
        <v>28060172</v>
      </c>
      <c r="K113" s="388" t="s">
        <v>3335</v>
      </c>
      <c r="L113" s="394">
        <v>40</v>
      </c>
      <c r="M113" s="394">
        <v>0</v>
      </c>
      <c r="N113" s="393">
        <v>9.6</v>
      </c>
      <c r="O113" s="394"/>
      <c r="P113" s="393"/>
      <c r="Q113" s="394"/>
      <c r="R113" s="393"/>
      <c r="S113" s="394"/>
      <c r="T113" s="394"/>
      <c r="U113" s="407"/>
    </row>
    <row r="114" spans="1:21" x14ac:dyDescent="0.3">
      <c r="A114" s="319">
        <v>40307956</v>
      </c>
      <c r="B114" s="388" t="s">
        <v>3336</v>
      </c>
      <c r="C114" s="393">
        <v>12</v>
      </c>
      <c r="D114" s="394" t="s">
        <v>430</v>
      </c>
      <c r="E114" s="395">
        <v>1.514</v>
      </c>
      <c r="F114" s="394"/>
      <c r="G114" s="394"/>
      <c r="H114" s="394"/>
      <c r="I114" s="394"/>
      <c r="J114" s="394">
        <v>28061250</v>
      </c>
      <c r="K114" s="388" t="s">
        <v>3337</v>
      </c>
      <c r="L114" s="394">
        <v>50</v>
      </c>
      <c r="M114" s="394">
        <v>0</v>
      </c>
      <c r="N114" s="393">
        <v>12</v>
      </c>
      <c r="O114" s="394"/>
      <c r="P114" s="393"/>
      <c r="Q114" s="394"/>
      <c r="R114" s="393"/>
      <c r="S114" s="394"/>
      <c r="T114" s="394"/>
      <c r="U114" s="407"/>
    </row>
    <row r="115" spans="1:21" x14ac:dyDescent="0.3">
      <c r="A115" s="319">
        <v>40308049</v>
      </c>
      <c r="B115" s="388" t="s">
        <v>3338</v>
      </c>
      <c r="C115" s="393">
        <v>6.48</v>
      </c>
      <c r="D115" s="394" t="s">
        <v>441</v>
      </c>
      <c r="E115" s="395">
        <v>0.72</v>
      </c>
      <c r="F115" s="394"/>
      <c r="G115" s="394"/>
      <c r="H115" s="394"/>
      <c r="I115" s="394"/>
      <c r="J115" s="394">
        <v>28060512</v>
      </c>
      <c r="K115" s="388" t="s">
        <v>3339</v>
      </c>
      <c r="L115" s="394">
        <v>27</v>
      </c>
      <c r="M115" s="394">
        <v>0</v>
      </c>
      <c r="N115" s="393">
        <v>6.4799999999999995</v>
      </c>
      <c r="O115" s="394"/>
      <c r="P115" s="393"/>
      <c r="Q115" s="394"/>
      <c r="R115" s="393"/>
      <c r="S115" s="394"/>
      <c r="T115" s="394"/>
      <c r="U115" s="407"/>
    </row>
    <row r="116" spans="1:21" x14ac:dyDescent="0.3">
      <c r="A116" s="319">
        <v>40308065</v>
      </c>
      <c r="B116" s="388" t="s">
        <v>3340</v>
      </c>
      <c r="C116" s="393">
        <v>10.08</v>
      </c>
      <c r="D116" s="394" t="s">
        <v>441</v>
      </c>
      <c r="E116" s="395">
        <v>2.1869999999999998</v>
      </c>
      <c r="F116" s="394"/>
      <c r="G116" s="394"/>
      <c r="H116" s="394"/>
      <c r="I116" s="394"/>
      <c r="J116" s="394">
        <v>28062167</v>
      </c>
      <c r="K116" s="388" t="s">
        <v>3341</v>
      </c>
      <c r="L116" s="394">
        <v>42</v>
      </c>
      <c r="M116" s="394">
        <v>0</v>
      </c>
      <c r="N116" s="393">
        <v>10.08</v>
      </c>
      <c r="O116" s="394"/>
      <c r="P116" s="393"/>
      <c r="Q116" s="394"/>
      <c r="R116" s="393"/>
      <c r="S116" s="394"/>
      <c r="T116" s="394"/>
      <c r="U116" s="407"/>
    </row>
    <row r="117" spans="1:21" x14ac:dyDescent="0.3">
      <c r="A117" s="319">
        <v>40308081</v>
      </c>
      <c r="B117" s="388" t="s">
        <v>3342</v>
      </c>
      <c r="C117" s="393">
        <v>13.92</v>
      </c>
      <c r="D117" s="394" t="s">
        <v>441</v>
      </c>
      <c r="E117" s="395">
        <v>2.1869999999999998</v>
      </c>
      <c r="F117" s="394"/>
      <c r="G117" s="394"/>
      <c r="H117" s="394"/>
      <c r="I117" s="394"/>
      <c r="J117" s="394">
        <v>28062205</v>
      </c>
      <c r="K117" s="388" t="s">
        <v>3343</v>
      </c>
      <c r="L117" s="394">
        <v>58</v>
      </c>
      <c r="M117" s="394">
        <v>0</v>
      </c>
      <c r="N117" s="393">
        <v>13.92</v>
      </c>
      <c r="O117" s="394"/>
      <c r="P117" s="393"/>
      <c r="Q117" s="394"/>
      <c r="R117" s="393"/>
      <c r="S117" s="394"/>
      <c r="T117" s="394"/>
      <c r="U117" s="407"/>
    </row>
    <row r="118" spans="1:21" x14ac:dyDescent="0.3">
      <c r="A118" s="319">
        <v>40308197</v>
      </c>
      <c r="B118" s="388" t="s">
        <v>3344</v>
      </c>
      <c r="C118" s="393">
        <v>36</v>
      </c>
      <c r="D118" s="394" t="s">
        <v>419</v>
      </c>
      <c r="E118" s="395">
        <v>4.05</v>
      </c>
      <c r="F118" s="394"/>
      <c r="G118" s="394"/>
      <c r="H118" s="394"/>
      <c r="I118" s="394"/>
      <c r="J118" s="394">
        <v>28061519</v>
      </c>
      <c r="K118" s="388" t="s">
        <v>1221</v>
      </c>
      <c r="L118" s="394">
        <v>150</v>
      </c>
      <c r="M118" s="394">
        <v>0</v>
      </c>
      <c r="N118" s="393">
        <v>36</v>
      </c>
      <c r="O118" s="394"/>
      <c r="P118" s="393"/>
      <c r="Q118" s="394"/>
      <c r="R118" s="393"/>
      <c r="S118" s="394"/>
      <c r="T118" s="394"/>
      <c r="U118" s="407"/>
    </row>
    <row r="119" spans="1:21" x14ac:dyDescent="0.3">
      <c r="A119" s="319">
        <v>40308200</v>
      </c>
      <c r="B119" s="388" t="s">
        <v>3345</v>
      </c>
      <c r="C119" s="393">
        <v>9.6</v>
      </c>
      <c r="D119" s="394" t="s">
        <v>441</v>
      </c>
      <c r="E119" s="395">
        <v>0.72</v>
      </c>
      <c r="F119" s="394"/>
      <c r="G119" s="394"/>
      <c r="H119" s="394"/>
      <c r="I119" s="394"/>
      <c r="J119" s="394">
        <v>28060881</v>
      </c>
      <c r="K119" s="388" t="s">
        <v>3346</v>
      </c>
      <c r="L119" s="394">
        <v>40</v>
      </c>
      <c r="M119" s="394">
        <v>0</v>
      </c>
      <c r="N119" s="393">
        <v>9.6</v>
      </c>
      <c r="O119" s="394"/>
      <c r="P119" s="393"/>
      <c r="Q119" s="394"/>
      <c r="R119" s="393"/>
      <c r="S119" s="394"/>
      <c r="T119" s="394"/>
      <c r="U119" s="407"/>
    </row>
    <row r="120" spans="1:21" x14ac:dyDescent="0.3">
      <c r="A120" s="319">
        <v>40308219</v>
      </c>
      <c r="B120" s="388" t="s">
        <v>3347</v>
      </c>
      <c r="C120" s="393">
        <v>290.64</v>
      </c>
      <c r="D120" s="394" t="s">
        <v>651</v>
      </c>
      <c r="E120" s="395">
        <v>31.23</v>
      </c>
      <c r="F120" s="394"/>
      <c r="G120" s="394"/>
      <c r="H120" s="394"/>
      <c r="I120" s="394"/>
      <c r="J120" s="394">
        <v>40308219</v>
      </c>
      <c r="K120" s="388" t="s">
        <v>3347</v>
      </c>
      <c r="L120" s="394">
        <v>1211</v>
      </c>
      <c r="M120" s="394">
        <v>0</v>
      </c>
      <c r="N120" s="393">
        <v>290.64</v>
      </c>
      <c r="O120" s="394">
        <v>13</v>
      </c>
      <c r="P120" s="393">
        <v>3.12</v>
      </c>
      <c r="Q120" s="394">
        <v>1198</v>
      </c>
      <c r="R120" s="393">
        <v>287.52</v>
      </c>
      <c r="S120" s="394"/>
      <c r="T120" s="394"/>
      <c r="U120" s="407"/>
    </row>
    <row r="121" spans="1:21" x14ac:dyDescent="0.3">
      <c r="A121" s="319">
        <v>40308243</v>
      </c>
      <c r="B121" s="388" t="s">
        <v>3348</v>
      </c>
      <c r="C121" s="393">
        <v>53.04</v>
      </c>
      <c r="D121" s="394" t="s">
        <v>438</v>
      </c>
      <c r="E121" s="395">
        <v>5.58</v>
      </c>
      <c r="F121" s="394"/>
      <c r="G121" s="394"/>
      <c r="H121" s="394"/>
      <c r="I121" s="394"/>
      <c r="J121" s="394">
        <v>40308243</v>
      </c>
      <c r="K121" s="388" t="s">
        <v>3348</v>
      </c>
      <c r="L121" s="394">
        <v>221</v>
      </c>
      <c r="M121" s="394">
        <v>0</v>
      </c>
      <c r="N121" s="393">
        <v>53.04</v>
      </c>
      <c r="O121" s="394">
        <v>7</v>
      </c>
      <c r="P121" s="393">
        <v>1.68</v>
      </c>
      <c r="Q121" s="394">
        <v>214</v>
      </c>
      <c r="R121" s="393">
        <v>51.36</v>
      </c>
      <c r="S121" s="394"/>
      <c r="T121" s="394"/>
      <c r="U121" s="407"/>
    </row>
    <row r="122" spans="1:21" x14ac:dyDescent="0.3">
      <c r="A122" s="319">
        <v>40308251</v>
      </c>
      <c r="B122" s="388" t="s">
        <v>3349</v>
      </c>
      <c r="C122" s="393">
        <v>53.04</v>
      </c>
      <c r="D122" s="394" t="s">
        <v>438</v>
      </c>
      <c r="E122" s="395">
        <v>5.58</v>
      </c>
      <c r="F122" s="394"/>
      <c r="G122" s="394"/>
      <c r="H122" s="394"/>
      <c r="I122" s="394"/>
      <c r="J122" s="394">
        <v>40308251</v>
      </c>
      <c r="K122" s="388" t="s">
        <v>3349</v>
      </c>
      <c r="L122" s="394">
        <v>221</v>
      </c>
      <c r="M122" s="394">
        <v>0</v>
      </c>
      <c r="N122" s="393">
        <v>53.04</v>
      </c>
      <c r="O122" s="394">
        <v>7</v>
      </c>
      <c r="P122" s="393">
        <v>1.68</v>
      </c>
      <c r="Q122" s="394">
        <v>214</v>
      </c>
      <c r="R122" s="393">
        <v>51.36</v>
      </c>
      <c r="S122" s="394"/>
      <c r="T122" s="394"/>
      <c r="U122" s="407"/>
    </row>
    <row r="123" spans="1:21" s="116" customFormat="1" x14ac:dyDescent="0.3">
      <c r="A123" s="319">
        <v>40308278</v>
      </c>
      <c r="B123" s="388" t="s">
        <v>3350</v>
      </c>
      <c r="C123" s="393">
        <v>29.52</v>
      </c>
      <c r="D123" s="394" t="s">
        <v>430</v>
      </c>
      <c r="E123" s="395">
        <v>3.1890000000000001</v>
      </c>
      <c r="F123" s="394"/>
      <c r="G123" s="394"/>
      <c r="H123" s="394"/>
      <c r="I123" s="394"/>
      <c r="J123" s="394">
        <v>40308278</v>
      </c>
      <c r="K123" s="388" t="s">
        <v>3350</v>
      </c>
      <c r="L123" s="394">
        <v>123</v>
      </c>
      <c r="M123" s="394">
        <v>0</v>
      </c>
      <c r="N123" s="393">
        <v>29.52</v>
      </c>
      <c r="O123" s="394">
        <v>0.3</v>
      </c>
      <c r="P123" s="393">
        <v>7.0000000000000007E-2</v>
      </c>
      <c r="Q123" s="394">
        <v>122.7</v>
      </c>
      <c r="R123" s="393">
        <v>29.45</v>
      </c>
      <c r="S123" s="394"/>
      <c r="T123" s="394"/>
      <c r="U123" s="407"/>
    </row>
    <row r="124" spans="1:21" x14ac:dyDescent="0.3">
      <c r="A124" s="319">
        <v>40308324</v>
      </c>
      <c r="B124" s="388" t="s">
        <v>3352</v>
      </c>
      <c r="C124" s="393">
        <v>16.8</v>
      </c>
      <c r="D124" s="394" t="s">
        <v>1259</v>
      </c>
      <c r="E124" s="395">
        <v>1.8</v>
      </c>
      <c r="F124" s="394"/>
      <c r="G124" s="394"/>
      <c r="H124" s="394"/>
      <c r="I124" s="394"/>
      <c r="J124" s="394">
        <v>40308324</v>
      </c>
      <c r="K124" s="388" t="s">
        <v>3352</v>
      </c>
      <c r="L124" s="394">
        <v>70</v>
      </c>
      <c r="M124" s="394">
        <v>0</v>
      </c>
      <c r="N124" s="393">
        <v>16.8</v>
      </c>
      <c r="O124" s="394">
        <v>1</v>
      </c>
      <c r="P124" s="393">
        <v>0.24</v>
      </c>
      <c r="Q124" s="394">
        <v>69</v>
      </c>
      <c r="R124" s="393">
        <v>16.559999999999999</v>
      </c>
      <c r="S124" s="394"/>
      <c r="T124" s="394"/>
      <c r="U124" s="407"/>
    </row>
    <row r="125" spans="1:21" x14ac:dyDescent="0.3">
      <c r="A125" s="319">
        <v>40308332</v>
      </c>
      <c r="B125" s="388" t="s">
        <v>3353</v>
      </c>
      <c r="C125" s="393">
        <v>23.04</v>
      </c>
      <c r="D125" s="394" t="s">
        <v>1259</v>
      </c>
      <c r="E125" s="395">
        <v>2.484</v>
      </c>
      <c r="F125" s="394"/>
      <c r="G125" s="394"/>
      <c r="H125" s="394"/>
      <c r="I125" s="394"/>
      <c r="J125" s="394">
        <v>40308332</v>
      </c>
      <c r="K125" s="388" t="s">
        <v>3353</v>
      </c>
      <c r="L125" s="394">
        <v>96</v>
      </c>
      <c r="M125" s="394">
        <v>0</v>
      </c>
      <c r="N125" s="393">
        <v>23.04</v>
      </c>
      <c r="O125" s="394">
        <v>1</v>
      </c>
      <c r="P125" s="393">
        <v>0.24</v>
      </c>
      <c r="Q125" s="394">
        <v>95</v>
      </c>
      <c r="R125" s="393">
        <v>22.8</v>
      </c>
      <c r="S125" s="394"/>
      <c r="T125" s="394"/>
      <c r="U125" s="407"/>
    </row>
    <row r="126" spans="1:21" x14ac:dyDescent="0.3">
      <c r="A126" s="319">
        <v>40308375</v>
      </c>
      <c r="B126" s="388" t="s">
        <v>3354</v>
      </c>
      <c r="C126" s="393">
        <v>60.24</v>
      </c>
      <c r="D126" s="394" t="s">
        <v>419</v>
      </c>
      <c r="E126" s="395">
        <v>6.49</v>
      </c>
      <c r="F126" s="394"/>
      <c r="G126" s="394"/>
      <c r="H126" s="394"/>
      <c r="I126" s="394"/>
      <c r="J126" s="394">
        <v>40308375</v>
      </c>
      <c r="K126" s="388" t="s">
        <v>3354</v>
      </c>
      <c r="L126" s="394">
        <v>251.00000000000003</v>
      </c>
      <c r="M126" s="394">
        <v>0</v>
      </c>
      <c r="N126" s="393">
        <v>60.24</v>
      </c>
      <c r="O126" s="394">
        <v>3</v>
      </c>
      <c r="P126" s="393">
        <v>0.72</v>
      </c>
      <c r="Q126" s="394">
        <v>248</v>
      </c>
      <c r="R126" s="393">
        <v>59.52</v>
      </c>
      <c r="S126" s="394"/>
      <c r="T126" s="394"/>
      <c r="U126" s="407"/>
    </row>
    <row r="127" spans="1:21" x14ac:dyDescent="0.3">
      <c r="A127" s="319">
        <v>40309177</v>
      </c>
      <c r="B127" s="388" t="s">
        <v>3355</v>
      </c>
      <c r="C127" s="393">
        <v>2.4</v>
      </c>
      <c r="D127" s="394" t="s">
        <v>430</v>
      </c>
      <c r="E127" s="395">
        <v>0.51400000000000001</v>
      </c>
      <c r="F127" s="394"/>
      <c r="G127" s="394"/>
      <c r="H127" s="394"/>
      <c r="I127" s="394"/>
      <c r="J127" s="394">
        <v>28090055</v>
      </c>
      <c r="K127" s="388" t="s">
        <v>3356</v>
      </c>
      <c r="L127" s="394">
        <v>10</v>
      </c>
      <c r="M127" s="394">
        <v>0</v>
      </c>
      <c r="N127" s="393">
        <v>2.4</v>
      </c>
      <c r="O127" s="394"/>
      <c r="P127" s="393"/>
      <c r="Q127" s="394"/>
      <c r="R127" s="393"/>
      <c r="S127" s="394"/>
      <c r="T127" s="394"/>
      <c r="U127" s="407"/>
    </row>
    <row r="128" spans="1:21" x14ac:dyDescent="0.3">
      <c r="A128" s="319">
        <v>40309185</v>
      </c>
      <c r="B128" s="388" t="s">
        <v>3357</v>
      </c>
      <c r="C128" s="393">
        <v>3.36</v>
      </c>
      <c r="D128" s="394" t="s">
        <v>430</v>
      </c>
      <c r="E128" s="395">
        <v>0.51400000000000001</v>
      </c>
      <c r="F128" s="394"/>
      <c r="G128" s="394"/>
      <c r="H128" s="394"/>
      <c r="I128" s="394"/>
      <c r="J128" s="394">
        <v>28090101</v>
      </c>
      <c r="K128" s="388" t="s">
        <v>3358</v>
      </c>
      <c r="L128" s="394">
        <v>14</v>
      </c>
      <c r="M128" s="394">
        <v>0</v>
      </c>
      <c r="N128" s="393">
        <v>3.36</v>
      </c>
      <c r="O128" s="394"/>
      <c r="P128" s="393"/>
      <c r="Q128" s="394"/>
      <c r="R128" s="393"/>
      <c r="S128" s="394"/>
      <c r="T128" s="394"/>
      <c r="U128" s="407"/>
    </row>
    <row r="129" spans="1:21" x14ac:dyDescent="0.3">
      <c r="A129" s="319">
        <v>40310353</v>
      </c>
      <c r="B129" s="388" t="s">
        <v>3359</v>
      </c>
      <c r="C129" s="393">
        <v>9.6</v>
      </c>
      <c r="D129" s="394" t="s">
        <v>438</v>
      </c>
      <c r="E129" s="395">
        <v>3.8969999999999998</v>
      </c>
      <c r="F129" s="394"/>
      <c r="G129" s="394"/>
      <c r="H129" s="394"/>
      <c r="I129" s="394"/>
      <c r="J129" s="394">
        <v>28100557</v>
      </c>
      <c r="K129" s="388" t="s">
        <v>3360</v>
      </c>
      <c r="L129" s="394">
        <v>40</v>
      </c>
      <c r="M129" s="394">
        <v>0</v>
      </c>
      <c r="N129" s="393">
        <v>9.6</v>
      </c>
      <c r="O129" s="394"/>
      <c r="P129" s="393"/>
      <c r="Q129" s="394"/>
      <c r="R129" s="393"/>
      <c r="S129" s="394"/>
      <c r="T129" s="394"/>
      <c r="U129" s="407"/>
    </row>
    <row r="130" spans="1:21" x14ac:dyDescent="0.3">
      <c r="A130" s="319">
        <v>40310523</v>
      </c>
      <c r="B130" s="388" t="s">
        <v>1391</v>
      </c>
      <c r="C130" s="393">
        <v>96.31</v>
      </c>
      <c r="D130" s="394" t="s">
        <v>744</v>
      </c>
      <c r="E130" s="395">
        <v>10.462</v>
      </c>
      <c r="F130" s="394"/>
      <c r="G130" s="394"/>
      <c r="H130" s="394"/>
      <c r="I130" s="394"/>
      <c r="J130" s="394">
        <v>40310523</v>
      </c>
      <c r="K130" s="388" t="s">
        <v>1391</v>
      </c>
      <c r="L130" s="394">
        <v>401</v>
      </c>
      <c r="M130" s="394"/>
      <c r="N130" s="393">
        <v>96.31</v>
      </c>
      <c r="O130" s="394">
        <v>0.25</v>
      </c>
      <c r="P130" s="393">
        <v>0.06</v>
      </c>
      <c r="Q130" s="394">
        <v>401</v>
      </c>
      <c r="R130" s="393">
        <v>96.25</v>
      </c>
      <c r="S130" s="394"/>
      <c r="T130" s="394"/>
      <c r="U130" s="407"/>
    </row>
    <row r="131" spans="1:21" x14ac:dyDescent="0.3">
      <c r="A131" s="319">
        <v>40311260</v>
      </c>
      <c r="B131" s="388" t="s">
        <v>3361</v>
      </c>
      <c r="C131" s="393">
        <v>3.36</v>
      </c>
      <c r="D131" s="394" t="s">
        <v>419</v>
      </c>
      <c r="E131" s="395">
        <v>0.434</v>
      </c>
      <c r="F131" s="394"/>
      <c r="G131" s="394"/>
      <c r="H131" s="394"/>
      <c r="I131" s="394"/>
      <c r="J131" s="394">
        <v>28130014</v>
      </c>
      <c r="K131" s="388" t="s">
        <v>3362</v>
      </c>
      <c r="L131" s="394">
        <v>14</v>
      </c>
      <c r="M131" s="394">
        <v>0</v>
      </c>
      <c r="N131" s="393">
        <v>3.36</v>
      </c>
      <c r="O131" s="394"/>
      <c r="P131" s="393"/>
      <c r="Q131" s="394"/>
      <c r="R131" s="393"/>
      <c r="S131" s="394"/>
      <c r="T131" s="394"/>
      <c r="U131" s="407"/>
    </row>
    <row r="132" spans="1:21" x14ac:dyDescent="0.3">
      <c r="A132" s="319">
        <v>40311279</v>
      </c>
      <c r="B132" s="388" t="s">
        <v>3363</v>
      </c>
      <c r="C132" s="393">
        <v>19.2</v>
      </c>
      <c r="D132" s="394" t="s">
        <v>419</v>
      </c>
      <c r="E132" s="395">
        <v>3.2669999999999999</v>
      </c>
      <c r="F132" s="394"/>
      <c r="G132" s="394"/>
      <c r="H132" s="394"/>
      <c r="I132" s="394"/>
      <c r="J132" s="394">
        <v>28130081</v>
      </c>
      <c r="K132" s="388" t="s">
        <v>3364</v>
      </c>
      <c r="L132" s="394">
        <v>80</v>
      </c>
      <c r="M132" s="394">
        <v>0</v>
      </c>
      <c r="N132" s="393">
        <v>19.2</v>
      </c>
      <c r="O132" s="394"/>
      <c r="P132" s="393"/>
      <c r="Q132" s="394"/>
      <c r="R132" s="393"/>
      <c r="S132" s="394"/>
      <c r="T132" s="394"/>
      <c r="U132" s="407"/>
    </row>
    <row r="133" spans="1:21" x14ac:dyDescent="0.3">
      <c r="A133" s="319">
        <v>40311287</v>
      </c>
      <c r="B133" s="388" t="s">
        <v>3365</v>
      </c>
      <c r="C133" s="393">
        <v>3.36</v>
      </c>
      <c r="D133" s="394" t="s">
        <v>419</v>
      </c>
      <c r="E133" s="395">
        <v>0.434</v>
      </c>
      <c r="F133" s="394"/>
      <c r="G133" s="394"/>
      <c r="H133" s="394"/>
      <c r="I133" s="394"/>
      <c r="J133" s="394">
        <v>28130090</v>
      </c>
      <c r="K133" s="388" t="s">
        <v>3366</v>
      </c>
      <c r="L133" s="394">
        <v>14</v>
      </c>
      <c r="M133" s="394">
        <v>0</v>
      </c>
      <c r="N133" s="393">
        <v>3.36</v>
      </c>
      <c r="O133" s="394"/>
      <c r="P133" s="393"/>
      <c r="Q133" s="394"/>
      <c r="R133" s="393"/>
      <c r="S133" s="394"/>
      <c r="T133" s="394"/>
      <c r="U133" s="407"/>
    </row>
    <row r="134" spans="1:21" x14ac:dyDescent="0.3">
      <c r="A134" s="319">
        <v>40311333</v>
      </c>
      <c r="B134" s="388" t="s">
        <v>3367</v>
      </c>
      <c r="C134" s="393">
        <v>7.2</v>
      </c>
      <c r="D134" s="394" t="s">
        <v>419</v>
      </c>
      <c r="E134" s="395">
        <v>3.4740000000000002</v>
      </c>
      <c r="F134" s="394"/>
      <c r="G134" s="394"/>
      <c r="H134" s="394"/>
      <c r="I134" s="394"/>
      <c r="J134" s="394">
        <v>28130251</v>
      </c>
      <c r="K134" s="388" t="s">
        <v>3368</v>
      </c>
      <c r="L134" s="394">
        <v>30</v>
      </c>
      <c r="M134" s="394">
        <v>0</v>
      </c>
      <c r="N134" s="393">
        <v>7.1999999999999993</v>
      </c>
      <c r="O134" s="394"/>
      <c r="P134" s="393"/>
      <c r="Q134" s="394"/>
      <c r="R134" s="393"/>
      <c r="S134" s="394"/>
      <c r="T134" s="394"/>
      <c r="U134" s="407"/>
    </row>
    <row r="135" spans="1:21" x14ac:dyDescent="0.3">
      <c r="A135" s="319">
        <v>40311376</v>
      </c>
      <c r="B135" s="388" t="s">
        <v>3369</v>
      </c>
      <c r="C135" s="393">
        <v>3.6</v>
      </c>
      <c r="D135" s="394" t="s">
        <v>419</v>
      </c>
      <c r="E135" s="395">
        <v>0.434</v>
      </c>
      <c r="F135" s="394"/>
      <c r="G135" s="394"/>
      <c r="H135" s="394"/>
      <c r="I135" s="394"/>
      <c r="J135" s="394">
        <v>28130359</v>
      </c>
      <c r="K135" s="388" t="s">
        <v>3370</v>
      </c>
      <c r="L135" s="394">
        <v>15</v>
      </c>
      <c r="M135" s="394">
        <v>0</v>
      </c>
      <c r="N135" s="393">
        <v>3.5999999999999996</v>
      </c>
      <c r="O135" s="394"/>
      <c r="P135" s="393"/>
      <c r="Q135" s="394"/>
      <c r="R135" s="393"/>
      <c r="S135" s="394"/>
      <c r="T135" s="394"/>
      <c r="U135" s="407"/>
    </row>
    <row r="136" spans="1:21" x14ac:dyDescent="0.3">
      <c r="A136" s="319">
        <v>40311384</v>
      </c>
      <c r="B136" s="388" t="s">
        <v>3371</v>
      </c>
      <c r="C136" s="393">
        <v>2.4</v>
      </c>
      <c r="D136" s="394" t="s">
        <v>430</v>
      </c>
      <c r="E136" s="395">
        <v>0.56699999999999995</v>
      </c>
      <c r="F136" s="394"/>
      <c r="G136" s="394"/>
      <c r="H136" s="394"/>
      <c r="I136" s="394"/>
      <c r="J136" s="394">
        <v>28130383</v>
      </c>
      <c r="K136" s="388" t="s">
        <v>3372</v>
      </c>
      <c r="L136" s="394">
        <v>10</v>
      </c>
      <c r="M136" s="394">
        <v>0</v>
      </c>
      <c r="N136" s="393">
        <v>2.4</v>
      </c>
      <c r="O136" s="394"/>
      <c r="P136" s="393"/>
      <c r="Q136" s="394"/>
      <c r="R136" s="393"/>
      <c r="S136" s="394"/>
      <c r="T136" s="394"/>
      <c r="U136" s="407"/>
    </row>
    <row r="137" spans="1:21" x14ac:dyDescent="0.3">
      <c r="A137" s="319">
        <v>40312011</v>
      </c>
      <c r="B137" s="388" t="s">
        <v>3373</v>
      </c>
      <c r="C137" s="393">
        <v>4.8</v>
      </c>
      <c r="D137" s="394" t="s">
        <v>3374</v>
      </c>
      <c r="E137" s="395">
        <v>0.69299999999999995</v>
      </c>
      <c r="F137" s="394"/>
      <c r="G137" s="394"/>
      <c r="H137" s="394"/>
      <c r="I137" s="394"/>
      <c r="J137" s="394">
        <v>28140184</v>
      </c>
      <c r="K137" s="388" t="s">
        <v>3375</v>
      </c>
      <c r="L137" s="394">
        <v>20</v>
      </c>
      <c r="M137" s="394">
        <v>0</v>
      </c>
      <c r="N137" s="393">
        <v>4.8</v>
      </c>
      <c r="O137" s="394"/>
      <c r="P137" s="393"/>
      <c r="Q137" s="394"/>
      <c r="R137" s="393"/>
      <c r="S137" s="394"/>
      <c r="T137" s="394"/>
      <c r="U137" s="407"/>
    </row>
    <row r="138" spans="1:21" x14ac:dyDescent="0.3">
      <c r="A138" s="319">
        <v>40312089</v>
      </c>
      <c r="B138" s="388" t="s">
        <v>3376</v>
      </c>
      <c r="C138" s="393">
        <v>24</v>
      </c>
      <c r="D138" s="394" t="s">
        <v>419</v>
      </c>
      <c r="E138" s="395">
        <v>2.95</v>
      </c>
      <c r="F138" s="394"/>
      <c r="G138" s="394"/>
      <c r="H138" s="394"/>
      <c r="I138" s="394"/>
      <c r="J138" s="394">
        <v>28110021</v>
      </c>
      <c r="K138" s="388" t="s">
        <v>3377</v>
      </c>
      <c r="L138" s="394">
        <v>100</v>
      </c>
      <c r="M138" s="394">
        <v>0</v>
      </c>
      <c r="N138" s="393">
        <v>24</v>
      </c>
      <c r="O138" s="394"/>
      <c r="P138" s="393"/>
      <c r="Q138" s="394"/>
      <c r="R138" s="393"/>
      <c r="S138" s="394"/>
      <c r="T138" s="394"/>
      <c r="U138" s="407"/>
    </row>
    <row r="139" spans="1:21" x14ac:dyDescent="0.3">
      <c r="A139" s="319">
        <v>40312119</v>
      </c>
      <c r="B139" s="388" t="s">
        <v>3378</v>
      </c>
      <c r="C139" s="393">
        <v>12.72</v>
      </c>
      <c r="D139" s="394" t="s">
        <v>430</v>
      </c>
      <c r="E139" s="395">
        <v>1.514</v>
      </c>
      <c r="F139" s="394"/>
      <c r="G139" s="394"/>
      <c r="H139" s="394"/>
      <c r="I139" s="394"/>
      <c r="J139" s="394">
        <v>28120035</v>
      </c>
      <c r="K139" s="388" t="s">
        <v>3379</v>
      </c>
      <c r="L139" s="394">
        <v>53</v>
      </c>
      <c r="M139" s="394">
        <v>0</v>
      </c>
      <c r="N139" s="393">
        <v>12.719999999999999</v>
      </c>
      <c r="O139" s="394"/>
      <c r="P139" s="393"/>
      <c r="Q139" s="394"/>
      <c r="R139" s="393"/>
      <c r="S139" s="394"/>
      <c r="T139" s="394"/>
      <c r="U139" s="407"/>
    </row>
    <row r="140" spans="1:21" x14ac:dyDescent="0.3">
      <c r="A140" s="319">
        <v>40312135</v>
      </c>
      <c r="B140" s="388" t="s">
        <v>3380</v>
      </c>
      <c r="C140" s="393">
        <v>1.92</v>
      </c>
      <c r="D140" s="394" t="s">
        <v>430</v>
      </c>
      <c r="E140" s="395">
        <v>1.05</v>
      </c>
      <c r="F140" s="394"/>
      <c r="G140" s="394"/>
      <c r="H140" s="394"/>
      <c r="I140" s="394"/>
      <c r="J140" s="394">
        <v>28140125</v>
      </c>
      <c r="K140" s="388" t="s">
        <v>3381</v>
      </c>
      <c r="L140" s="394">
        <v>8</v>
      </c>
      <c r="M140" s="394">
        <v>0</v>
      </c>
      <c r="N140" s="393">
        <v>1.92</v>
      </c>
      <c r="O140" s="394"/>
      <c r="P140" s="393"/>
      <c r="Q140" s="394"/>
      <c r="R140" s="393"/>
      <c r="S140" s="394"/>
      <c r="T140" s="394"/>
      <c r="U140" s="407"/>
    </row>
    <row r="141" spans="1:21" x14ac:dyDescent="0.3">
      <c r="A141" s="319">
        <v>40313085</v>
      </c>
      <c r="B141" s="388" t="s">
        <v>3382</v>
      </c>
      <c r="C141" s="393">
        <v>9.6</v>
      </c>
      <c r="D141" s="394" t="s">
        <v>441</v>
      </c>
      <c r="E141" s="395">
        <v>1.0529999999999999</v>
      </c>
      <c r="F141" s="394"/>
      <c r="G141" s="394"/>
      <c r="H141" s="394"/>
      <c r="I141" s="394"/>
      <c r="J141" s="394">
        <v>28150074</v>
      </c>
      <c r="K141" s="388" t="s">
        <v>3383</v>
      </c>
      <c r="L141" s="394">
        <v>40</v>
      </c>
      <c r="M141" s="394">
        <v>0</v>
      </c>
      <c r="N141" s="393">
        <v>9.6</v>
      </c>
      <c r="O141" s="394"/>
      <c r="P141" s="393"/>
      <c r="Q141" s="394"/>
      <c r="R141" s="393"/>
      <c r="S141" s="394"/>
      <c r="T141" s="394"/>
      <c r="U141" s="407"/>
    </row>
    <row r="142" spans="1:21" x14ac:dyDescent="0.3">
      <c r="A142" s="319">
        <v>40313131</v>
      </c>
      <c r="B142" s="388" t="s">
        <v>3384</v>
      </c>
      <c r="C142" s="393">
        <v>22.08</v>
      </c>
      <c r="D142" s="394" t="s">
        <v>419</v>
      </c>
      <c r="E142" s="395">
        <v>2.34</v>
      </c>
      <c r="F142" s="394"/>
      <c r="G142" s="394"/>
      <c r="H142" s="394"/>
      <c r="I142" s="394"/>
      <c r="J142" s="394">
        <v>40313131</v>
      </c>
      <c r="K142" s="388" t="s">
        <v>3384</v>
      </c>
      <c r="L142" s="394">
        <v>92</v>
      </c>
      <c r="M142" s="394">
        <v>0</v>
      </c>
      <c r="N142" s="393">
        <v>22.08</v>
      </c>
      <c r="O142" s="394">
        <v>3</v>
      </c>
      <c r="P142" s="393">
        <v>0.72</v>
      </c>
      <c r="Q142" s="394">
        <v>89</v>
      </c>
      <c r="R142" s="393">
        <v>21.36</v>
      </c>
      <c r="S142" s="394"/>
      <c r="T142" s="394"/>
      <c r="U142" s="407"/>
    </row>
    <row r="143" spans="1:21" x14ac:dyDescent="0.3">
      <c r="A143" s="319">
        <v>40313220</v>
      </c>
      <c r="B143" s="388" t="s">
        <v>3385</v>
      </c>
      <c r="C143" s="393">
        <v>7.2</v>
      </c>
      <c r="D143" s="394" t="s">
        <v>441</v>
      </c>
      <c r="E143" s="395">
        <v>1.44</v>
      </c>
      <c r="F143" s="394"/>
      <c r="G143" s="394"/>
      <c r="H143" s="394"/>
      <c r="I143" s="394"/>
      <c r="J143" s="394">
        <v>28150210</v>
      </c>
      <c r="K143" s="388" t="s">
        <v>3386</v>
      </c>
      <c r="L143" s="394">
        <v>30</v>
      </c>
      <c r="M143" s="394">
        <v>0</v>
      </c>
      <c r="N143" s="393">
        <v>7.1999999999999993</v>
      </c>
      <c r="O143" s="394"/>
      <c r="P143" s="393"/>
      <c r="Q143" s="394"/>
      <c r="R143" s="393"/>
      <c r="S143" s="394"/>
      <c r="T143" s="394"/>
      <c r="U143" s="407"/>
    </row>
    <row r="144" spans="1:21" x14ac:dyDescent="0.3">
      <c r="A144" s="319">
        <v>40313239</v>
      </c>
      <c r="B144" s="388" t="s">
        <v>3387</v>
      </c>
      <c r="C144" s="393">
        <v>7.2</v>
      </c>
      <c r="D144" s="394" t="s">
        <v>441</v>
      </c>
      <c r="E144" s="395">
        <v>1.44</v>
      </c>
      <c r="F144" s="394"/>
      <c r="G144" s="394"/>
      <c r="H144" s="394"/>
      <c r="I144" s="394"/>
      <c r="J144" s="394">
        <v>28150228</v>
      </c>
      <c r="K144" s="388" t="s">
        <v>3388</v>
      </c>
      <c r="L144" s="394">
        <v>30</v>
      </c>
      <c r="M144" s="394">
        <v>0</v>
      </c>
      <c r="N144" s="393">
        <v>7.1999999999999993</v>
      </c>
      <c r="O144" s="394"/>
      <c r="P144" s="393"/>
      <c r="Q144" s="394"/>
      <c r="R144" s="393"/>
      <c r="S144" s="394"/>
      <c r="T144" s="394"/>
      <c r="U144" s="407"/>
    </row>
    <row r="145" spans="1:21" x14ac:dyDescent="0.3">
      <c r="A145" s="319">
        <v>40313255</v>
      </c>
      <c r="B145" s="388" t="s">
        <v>3389</v>
      </c>
      <c r="C145" s="393">
        <v>120</v>
      </c>
      <c r="D145" s="394" t="s">
        <v>419</v>
      </c>
      <c r="E145" s="395">
        <v>2.34</v>
      </c>
      <c r="F145" s="394"/>
      <c r="G145" s="394"/>
      <c r="H145" s="394"/>
      <c r="I145" s="394"/>
      <c r="J145" s="394">
        <v>28150350</v>
      </c>
      <c r="K145" s="388" t="s">
        <v>3390</v>
      </c>
      <c r="L145" s="394">
        <v>500</v>
      </c>
      <c r="M145" s="394">
        <v>0</v>
      </c>
      <c r="N145" s="393">
        <v>120</v>
      </c>
      <c r="O145" s="394"/>
      <c r="P145" s="393"/>
      <c r="Q145" s="394"/>
      <c r="R145" s="393"/>
      <c r="S145" s="394"/>
      <c r="T145" s="394"/>
      <c r="U145" s="407"/>
    </row>
    <row r="146" spans="1:21" x14ac:dyDescent="0.3">
      <c r="A146" s="319">
        <v>40313271</v>
      </c>
      <c r="B146" s="388" t="s">
        <v>3391</v>
      </c>
      <c r="C146" s="393">
        <v>7.2</v>
      </c>
      <c r="D146" s="394" t="s">
        <v>419</v>
      </c>
      <c r="E146" s="395">
        <v>2.097</v>
      </c>
      <c r="F146" s="394"/>
      <c r="G146" s="394"/>
      <c r="H146" s="394"/>
      <c r="I146" s="394"/>
      <c r="J146" s="394">
        <v>28150244</v>
      </c>
      <c r="K146" s="388" t="s">
        <v>3392</v>
      </c>
      <c r="L146" s="394">
        <v>30</v>
      </c>
      <c r="M146" s="394">
        <v>0</v>
      </c>
      <c r="N146" s="393">
        <v>7.1999999999999993</v>
      </c>
      <c r="O146" s="394"/>
      <c r="P146" s="393"/>
      <c r="Q146" s="394"/>
      <c r="R146" s="393"/>
      <c r="S146" s="394"/>
      <c r="T146" s="394"/>
      <c r="U146" s="407"/>
    </row>
    <row r="147" spans="1:21" x14ac:dyDescent="0.3">
      <c r="A147" s="319">
        <v>40313298</v>
      </c>
      <c r="B147" s="388" t="s">
        <v>3393</v>
      </c>
      <c r="C147" s="393">
        <v>19.920000000000002</v>
      </c>
      <c r="D147" s="394" t="s">
        <v>419</v>
      </c>
      <c r="E147" s="395">
        <v>2.097</v>
      </c>
      <c r="F147" s="394"/>
      <c r="G147" s="394"/>
      <c r="H147" s="394"/>
      <c r="I147" s="394"/>
      <c r="J147" s="394">
        <v>40313298</v>
      </c>
      <c r="K147" s="388" t="s">
        <v>3393</v>
      </c>
      <c r="L147" s="394">
        <v>83.000000000000014</v>
      </c>
      <c r="M147" s="394">
        <v>0</v>
      </c>
      <c r="N147" s="393">
        <v>19.920000000000002</v>
      </c>
      <c r="O147" s="394">
        <v>3</v>
      </c>
      <c r="P147" s="393">
        <v>0.72</v>
      </c>
      <c r="Q147" s="394">
        <v>80</v>
      </c>
      <c r="R147" s="393">
        <v>19.2</v>
      </c>
      <c r="S147" s="394"/>
      <c r="T147" s="394"/>
      <c r="U147" s="407"/>
    </row>
    <row r="148" spans="1:21" x14ac:dyDescent="0.3">
      <c r="A148" s="319">
        <v>40314014</v>
      </c>
      <c r="B148" s="388" t="s">
        <v>3394</v>
      </c>
      <c r="C148" s="393">
        <v>202.56</v>
      </c>
      <c r="D148" s="394" t="s">
        <v>438</v>
      </c>
      <c r="E148" s="395">
        <v>21.852</v>
      </c>
      <c r="F148" s="394"/>
      <c r="G148" s="394"/>
      <c r="H148" s="394"/>
      <c r="I148" s="394"/>
      <c r="J148" s="394">
        <v>40314014</v>
      </c>
      <c r="K148" s="388" t="s">
        <v>3394</v>
      </c>
      <c r="L148" s="394">
        <v>844</v>
      </c>
      <c r="M148" s="394">
        <v>0</v>
      </c>
      <c r="N148" s="393">
        <v>202.56</v>
      </c>
      <c r="O148" s="394">
        <v>7</v>
      </c>
      <c r="P148" s="393">
        <v>1.68</v>
      </c>
      <c r="Q148" s="394">
        <v>837</v>
      </c>
      <c r="R148" s="393">
        <v>200.88</v>
      </c>
      <c r="S148" s="394"/>
      <c r="T148" s="394"/>
      <c r="U148" s="407"/>
    </row>
    <row r="149" spans="1:21" x14ac:dyDescent="0.3">
      <c r="A149" s="319">
        <v>40314073</v>
      </c>
      <c r="B149" s="388" t="s">
        <v>3395</v>
      </c>
      <c r="C149" s="393">
        <v>146.88</v>
      </c>
      <c r="D149" s="394" t="s">
        <v>438</v>
      </c>
      <c r="E149" s="395">
        <v>10.701000000000001</v>
      </c>
      <c r="F149" s="394"/>
      <c r="G149" s="394"/>
      <c r="H149" s="394"/>
      <c r="I149" s="394"/>
      <c r="J149" s="394">
        <v>28062469</v>
      </c>
      <c r="K149" s="388" t="s">
        <v>3396</v>
      </c>
      <c r="L149" s="394">
        <v>612</v>
      </c>
      <c r="M149" s="394">
        <v>0</v>
      </c>
      <c r="N149" s="393">
        <v>146.88</v>
      </c>
      <c r="O149" s="394"/>
      <c r="P149" s="393"/>
      <c r="Q149" s="394"/>
      <c r="R149" s="393"/>
      <c r="S149" s="394"/>
      <c r="T149" s="394"/>
      <c r="U149" s="407"/>
    </row>
    <row r="150" spans="1:21" x14ac:dyDescent="0.3">
      <c r="A150" s="319">
        <v>40314189</v>
      </c>
      <c r="B150" s="388" t="s">
        <v>3397</v>
      </c>
      <c r="C150" s="393">
        <v>204</v>
      </c>
      <c r="D150" s="394" t="s">
        <v>651</v>
      </c>
      <c r="E150" s="395">
        <v>36.476999999999997</v>
      </c>
      <c r="F150" s="394"/>
      <c r="G150" s="394"/>
      <c r="H150" s="394"/>
      <c r="I150" s="394"/>
      <c r="J150" s="394">
        <v>28170245</v>
      </c>
      <c r="K150" s="388" t="s">
        <v>3398</v>
      </c>
      <c r="L150" s="394">
        <v>850</v>
      </c>
      <c r="M150" s="394">
        <v>0</v>
      </c>
      <c r="N150" s="393">
        <v>204</v>
      </c>
      <c r="O150" s="394"/>
      <c r="P150" s="393"/>
      <c r="Q150" s="394"/>
      <c r="R150" s="393"/>
      <c r="S150" s="394"/>
      <c r="T150" s="394"/>
      <c r="U150" s="407"/>
    </row>
    <row r="151" spans="1:21" x14ac:dyDescent="0.3">
      <c r="A151" s="319">
        <v>40314200</v>
      </c>
      <c r="B151" s="388" t="s">
        <v>3399</v>
      </c>
      <c r="C151" s="393">
        <v>163.92</v>
      </c>
      <c r="D151" s="394" t="s">
        <v>651</v>
      </c>
      <c r="E151" s="395">
        <v>36.476999999999997</v>
      </c>
      <c r="F151" s="394"/>
      <c r="G151" s="394"/>
      <c r="H151" s="394"/>
      <c r="I151" s="394"/>
      <c r="J151" s="394">
        <v>28170210</v>
      </c>
      <c r="K151" s="388" t="s">
        <v>3400</v>
      </c>
      <c r="L151" s="394">
        <v>683</v>
      </c>
      <c r="M151" s="394">
        <v>0</v>
      </c>
      <c r="N151" s="393">
        <v>163.92</v>
      </c>
      <c r="O151" s="394"/>
      <c r="P151" s="393"/>
      <c r="Q151" s="394"/>
      <c r="R151" s="393"/>
      <c r="S151" s="394"/>
      <c r="T151" s="394"/>
      <c r="U151" s="407"/>
    </row>
    <row r="152" spans="1:21" x14ac:dyDescent="0.3">
      <c r="A152" s="319">
        <v>40314219</v>
      </c>
      <c r="B152" s="388" t="s">
        <v>3401</v>
      </c>
      <c r="C152" s="393">
        <v>127.92</v>
      </c>
      <c r="D152" s="394" t="s">
        <v>438</v>
      </c>
      <c r="E152" s="395">
        <v>21.852</v>
      </c>
      <c r="F152" s="394"/>
      <c r="G152" s="394"/>
      <c r="H152" s="394"/>
      <c r="I152" s="394"/>
      <c r="J152" s="394">
        <v>28170237</v>
      </c>
      <c r="K152" s="388" t="s">
        <v>3402</v>
      </c>
      <c r="L152" s="394">
        <v>533</v>
      </c>
      <c r="M152" s="394">
        <v>0</v>
      </c>
      <c r="N152" s="393">
        <v>127.92</v>
      </c>
      <c r="O152" s="394"/>
      <c r="P152" s="393"/>
      <c r="Q152" s="394"/>
      <c r="R152" s="393"/>
      <c r="S152" s="394"/>
      <c r="T152" s="394"/>
      <c r="U152" s="407"/>
    </row>
    <row r="153" spans="1:21" x14ac:dyDescent="0.3">
      <c r="A153" s="319">
        <v>40314227</v>
      </c>
      <c r="B153" s="388" t="s">
        <v>3403</v>
      </c>
      <c r="C153" s="393">
        <v>108</v>
      </c>
      <c r="D153" s="394" t="s">
        <v>438</v>
      </c>
      <c r="E153" s="395">
        <v>21.852</v>
      </c>
      <c r="F153" s="394"/>
      <c r="G153" s="394"/>
      <c r="H153" s="394"/>
      <c r="I153" s="394"/>
      <c r="J153" s="394">
        <v>28170229</v>
      </c>
      <c r="K153" s="388" t="s">
        <v>3404</v>
      </c>
      <c r="L153" s="394">
        <v>450</v>
      </c>
      <c r="M153" s="394">
        <v>0</v>
      </c>
      <c r="N153" s="393">
        <v>108</v>
      </c>
      <c r="O153" s="394"/>
      <c r="P153" s="393"/>
      <c r="Q153" s="394"/>
      <c r="R153" s="393"/>
      <c r="S153" s="394"/>
      <c r="T153" s="394"/>
      <c r="U153" s="407"/>
    </row>
    <row r="154" spans="1:21" s="116" customFormat="1" x14ac:dyDescent="0.3">
      <c r="A154" s="319">
        <v>40314421</v>
      </c>
      <c r="B154" s="388" t="s">
        <v>1580</v>
      </c>
      <c r="C154" s="393">
        <v>167.85</v>
      </c>
      <c r="D154" s="394" t="s">
        <v>888</v>
      </c>
      <c r="E154" s="395">
        <v>18.071000000000002</v>
      </c>
      <c r="F154" s="394"/>
      <c r="G154" s="394"/>
      <c r="H154" s="394"/>
      <c r="I154" s="394"/>
      <c r="J154" s="394">
        <v>40314421</v>
      </c>
      <c r="K154" s="388" t="s">
        <v>1580</v>
      </c>
      <c r="L154" s="394">
        <v>700</v>
      </c>
      <c r="M154" s="394"/>
      <c r="N154" s="393">
        <v>167.85</v>
      </c>
      <c r="O154" s="394">
        <v>7</v>
      </c>
      <c r="P154" s="393">
        <v>1.6</v>
      </c>
      <c r="Q154" s="394">
        <v>693</v>
      </c>
      <c r="R154" s="393">
        <v>166.25</v>
      </c>
      <c r="S154" s="394"/>
      <c r="T154" s="394"/>
      <c r="U154" s="407"/>
    </row>
    <row r="155" spans="1:21" s="116" customFormat="1" ht="36" x14ac:dyDescent="0.3">
      <c r="A155" s="319">
        <v>40403874</v>
      </c>
      <c r="B155" s="388" t="s">
        <v>3405</v>
      </c>
      <c r="C155" s="393">
        <v>77.760000000000005</v>
      </c>
      <c r="D155" s="394" t="s">
        <v>708</v>
      </c>
      <c r="E155" s="395">
        <v>8.1</v>
      </c>
      <c r="F155" s="394"/>
      <c r="G155" s="394"/>
      <c r="H155" s="394"/>
      <c r="I155" s="394"/>
      <c r="J155" s="394">
        <v>40403874</v>
      </c>
      <c r="K155" s="388" t="s">
        <v>3405</v>
      </c>
      <c r="L155" s="394">
        <v>324</v>
      </c>
      <c r="M155" s="394">
        <v>0</v>
      </c>
      <c r="N155" s="393">
        <v>77.760000000000005</v>
      </c>
      <c r="O155" s="394">
        <v>13</v>
      </c>
      <c r="P155" s="393">
        <v>3.12</v>
      </c>
      <c r="Q155" s="394">
        <v>311</v>
      </c>
      <c r="R155" s="393">
        <v>74.64</v>
      </c>
      <c r="S155" s="394"/>
      <c r="T155" s="394"/>
      <c r="U155" s="407"/>
    </row>
    <row r="156" spans="1:21" ht="24" x14ac:dyDescent="0.3">
      <c r="A156" s="319">
        <v>40403882</v>
      </c>
      <c r="B156" s="388" t="s">
        <v>3406</v>
      </c>
      <c r="C156" s="393">
        <v>226.8</v>
      </c>
      <c r="D156" s="394" t="s">
        <v>708</v>
      </c>
      <c r="E156" s="395">
        <v>24.3</v>
      </c>
      <c r="F156" s="394"/>
      <c r="G156" s="394"/>
      <c r="H156" s="394"/>
      <c r="I156" s="394"/>
      <c r="J156" s="394">
        <v>40403882</v>
      </c>
      <c r="K156" s="388" t="s">
        <v>3406</v>
      </c>
      <c r="L156" s="394">
        <v>945</v>
      </c>
      <c r="M156" s="394">
        <v>0</v>
      </c>
      <c r="N156" s="393">
        <v>226.8</v>
      </c>
      <c r="O156" s="394">
        <v>13</v>
      </c>
      <c r="P156" s="393">
        <v>3.12</v>
      </c>
      <c r="Q156" s="394">
        <v>932</v>
      </c>
      <c r="R156" s="393">
        <v>223.68</v>
      </c>
      <c r="S156" s="394"/>
      <c r="T156" s="394"/>
      <c r="U156" s="407"/>
    </row>
    <row r="157" spans="1:21" x14ac:dyDescent="0.3">
      <c r="A157" s="319">
        <v>40404110</v>
      </c>
      <c r="B157" s="388" t="s">
        <v>3409</v>
      </c>
      <c r="C157" s="393">
        <v>233.85599999999999</v>
      </c>
      <c r="D157" s="394" t="s">
        <v>438</v>
      </c>
      <c r="E157" s="395">
        <v>25.245000000000001</v>
      </c>
      <c r="F157" s="394"/>
      <c r="G157" s="394"/>
      <c r="H157" s="394"/>
      <c r="I157" s="394"/>
      <c r="J157" s="394">
        <v>40404110</v>
      </c>
      <c r="K157" s="388" t="s">
        <v>3409</v>
      </c>
      <c r="L157" s="405">
        <v>974.4</v>
      </c>
      <c r="M157" s="394">
        <v>0</v>
      </c>
      <c r="N157" s="393">
        <v>233.85599999999999</v>
      </c>
      <c r="O157" s="394">
        <v>6.67</v>
      </c>
      <c r="P157" s="393">
        <v>1.6008</v>
      </c>
      <c r="Q157" s="394">
        <v>967.73</v>
      </c>
      <c r="R157" s="393">
        <v>232.2552</v>
      </c>
      <c r="S157" s="394"/>
      <c r="T157" s="394"/>
      <c r="U157" s="407">
        <v>0</v>
      </c>
    </row>
    <row r="158" spans="1:21" x14ac:dyDescent="0.3">
      <c r="A158" s="319">
        <v>40404153</v>
      </c>
      <c r="B158" s="388" t="s">
        <v>3410</v>
      </c>
      <c r="C158" s="393">
        <v>233.85599999999999</v>
      </c>
      <c r="D158" s="394" t="s">
        <v>438</v>
      </c>
      <c r="E158" s="395">
        <v>25.245000000000001</v>
      </c>
      <c r="F158" s="394"/>
      <c r="G158" s="394"/>
      <c r="H158" s="394"/>
      <c r="I158" s="394"/>
      <c r="J158" s="394">
        <v>40404153</v>
      </c>
      <c r="K158" s="388" t="s">
        <v>3410</v>
      </c>
      <c r="L158" s="405">
        <v>974.4</v>
      </c>
      <c r="M158" s="394">
        <v>0</v>
      </c>
      <c r="N158" s="393">
        <v>233.85599999999999</v>
      </c>
      <c r="O158" s="394">
        <v>6.67</v>
      </c>
      <c r="P158" s="393">
        <v>1.6008</v>
      </c>
      <c r="Q158" s="394">
        <v>967.73</v>
      </c>
      <c r="R158" s="393">
        <v>232.2552</v>
      </c>
      <c r="S158" s="394"/>
      <c r="T158" s="394"/>
      <c r="U158" s="407">
        <v>0</v>
      </c>
    </row>
    <row r="159" spans="1:21" x14ac:dyDescent="0.3">
      <c r="A159" s="319">
        <v>40404161</v>
      </c>
      <c r="B159" s="388" t="s">
        <v>3411</v>
      </c>
      <c r="C159" s="393">
        <v>233.85599999999999</v>
      </c>
      <c r="D159" s="394" t="s">
        <v>438</v>
      </c>
      <c r="E159" s="395">
        <v>25.245000000000001</v>
      </c>
      <c r="F159" s="394"/>
      <c r="G159" s="394"/>
      <c r="H159" s="394"/>
      <c r="I159" s="394"/>
      <c r="J159" s="394">
        <v>40404161</v>
      </c>
      <c r="K159" s="388" t="s">
        <v>3411</v>
      </c>
      <c r="L159" s="405">
        <v>974.4</v>
      </c>
      <c r="M159" s="394">
        <v>0</v>
      </c>
      <c r="N159" s="393">
        <v>233.85599999999999</v>
      </c>
      <c r="O159" s="394">
        <v>6.67</v>
      </c>
      <c r="P159" s="393">
        <v>1.6008</v>
      </c>
      <c r="Q159" s="394">
        <v>967.73</v>
      </c>
      <c r="R159" s="393">
        <v>232.2552</v>
      </c>
      <c r="S159" s="394"/>
      <c r="T159" s="394"/>
      <c r="U159" s="407">
        <v>0</v>
      </c>
    </row>
    <row r="160" spans="1:21" x14ac:dyDescent="0.3">
      <c r="A160" s="319">
        <v>40501140</v>
      </c>
      <c r="B160" s="388" t="s">
        <v>3412</v>
      </c>
      <c r="C160" s="393">
        <v>230.3904</v>
      </c>
      <c r="D160" s="394" t="s">
        <v>26</v>
      </c>
      <c r="E160" s="395">
        <v>17.39</v>
      </c>
      <c r="F160" s="394"/>
      <c r="G160" s="394"/>
      <c r="H160" s="394"/>
      <c r="I160" s="394"/>
      <c r="J160" s="394">
        <v>40501140</v>
      </c>
      <c r="K160" s="388" t="s">
        <v>3412</v>
      </c>
      <c r="L160" s="405">
        <v>959.96</v>
      </c>
      <c r="M160" s="394">
        <v>0</v>
      </c>
      <c r="N160" s="393">
        <v>230.3904</v>
      </c>
      <c r="O160" s="394">
        <v>293.33</v>
      </c>
      <c r="P160" s="393">
        <v>70.399199999999993</v>
      </c>
      <c r="Q160" s="394">
        <v>666.63</v>
      </c>
      <c r="R160" s="393">
        <v>159.99119999999999</v>
      </c>
      <c r="S160" s="394"/>
      <c r="T160" s="394"/>
      <c r="U160" s="407"/>
    </row>
    <row r="161" spans="1:21" ht="24" x14ac:dyDescent="0.3">
      <c r="A161" s="319">
        <v>40502210</v>
      </c>
      <c r="B161" s="388" t="s">
        <v>3479</v>
      </c>
      <c r="C161" s="393">
        <v>159.4</v>
      </c>
      <c r="D161" s="394" t="s">
        <v>6</v>
      </c>
      <c r="E161" s="395">
        <v>16.670000000000002</v>
      </c>
      <c r="F161" s="394"/>
      <c r="G161" s="394"/>
      <c r="H161" s="394"/>
      <c r="I161" s="394"/>
      <c r="J161" s="394">
        <v>40502210</v>
      </c>
      <c r="K161" s="388" t="s">
        <v>3479</v>
      </c>
      <c r="L161" s="394">
        <v>663</v>
      </c>
      <c r="M161" s="394"/>
      <c r="N161" s="393">
        <v>159.4</v>
      </c>
      <c r="O161" s="394">
        <v>26</v>
      </c>
      <c r="P161" s="393">
        <v>6.4</v>
      </c>
      <c r="Q161" s="394">
        <v>637</v>
      </c>
      <c r="R161" s="393">
        <v>153</v>
      </c>
      <c r="S161" s="394"/>
      <c r="T161" s="394"/>
      <c r="U161" s="407"/>
    </row>
    <row r="162" spans="1:21" ht="24" x14ac:dyDescent="0.3">
      <c r="A162" s="319">
        <v>40503070</v>
      </c>
      <c r="B162" s="388" t="s">
        <v>3413</v>
      </c>
      <c r="C162" s="393">
        <v>275.04000000000002</v>
      </c>
      <c r="D162" s="394" t="s">
        <v>26</v>
      </c>
      <c r="E162" s="395">
        <v>22.256</v>
      </c>
      <c r="F162" s="394"/>
      <c r="G162" s="394"/>
      <c r="H162" s="394"/>
      <c r="I162" s="394"/>
      <c r="J162" s="394">
        <v>40503070</v>
      </c>
      <c r="K162" s="388" t="s">
        <v>3413</v>
      </c>
      <c r="L162" s="394">
        <v>1146.0000000000002</v>
      </c>
      <c r="M162" s="394">
        <v>0</v>
      </c>
      <c r="N162" s="393">
        <v>275.04000000000002</v>
      </c>
      <c r="O162" s="394">
        <v>293</v>
      </c>
      <c r="P162" s="393">
        <v>70.319999999999993</v>
      </c>
      <c r="Q162" s="394">
        <v>853</v>
      </c>
      <c r="R162" s="393">
        <v>204.72</v>
      </c>
      <c r="S162" s="394"/>
      <c r="T162" s="394"/>
      <c r="U162" s="407"/>
    </row>
    <row r="163" spans="1:21" x14ac:dyDescent="0.3">
      <c r="A163" s="319">
        <v>40503135</v>
      </c>
      <c r="B163" s="388" t="s">
        <v>3414</v>
      </c>
      <c r="C163" s="393">
        <v>156.95999999999998</v>
      </c>
      <c r="D163" s="394" t="s">
        <v>17</v>
      </c>
      <c r="E163" s="395">
        <v>4.21</v>
      </c>
      <c r="F163" s="394"/>
      <c r="G163" s="394"/>
      <c r="H163" s="394"/>
      <c r="I163" s="394"/>
      <c r="J163" s="394">
        <v>40503135</v>
      </c>
      <c r="K163" s="388" t="s">
        <v>3414</v>
      </c>
      <c r="L163" s="394"/>
      <c r="M163" s="394"/>
      <c r="N163" s="393">
        <v>156.95999999999998</v>
      </c>
      <c r="O163" s="394">
        <v>493</v>
      </c>
      <c r="P163" s="393">
        <v>118.32</v>
      </c>
      <c r="Q163" s="394">
        <v>161</v>
      </c>
      <c r="R163" s="393">
        <v>38.64</v>
      </c>
      <c r="S163" s="394"/>
      <c r="T163" s="394"/>
      <c r="U163" s="407"/>
    </row>
    <row r="164" spans="1:21" ht="24" x14ac:dyDescent="0.3">
      <c r="A164" s="319">
        <v>40601048</v>
      </c>
      <c r="B164" s="388" t="s">
        <v>3415</v>
      </c>
      <c r="C164" s="393">
        <v>264</v>
      </c>
      <c r="D164" s="394" t="s">
        <v>44</v>
      </c>
      <c r="E164" s="395">
        <v>16</v>
      </c>
      <c r="F164" s="394"/>
      <c r="G164" s="394"/>
      <c r="H164" s="394"/>
      <c r="I164" s="394"/>
      <c r="J164" s="394">
        <v>21010072</v>
      </c>
      <c r="K164" s="388" t="s">
        <v>3416</v>
      </c>
      <c r="L164" s="394">
        <v>1100</v>
      </c>
      <c r="M164" s="394">
        <v>0</v>
      </c>
      <c r="N164" s="393">
        <v>264</v>
      </c>
      <c r="O164" s="394"/>
      <c r="P164" s="393"/>
      <c r="Q164" s="394"/>
      <c r="R164" s="393"/>
      <c r="S164" s="394"/>
      <c r="T164" s="394"/>
      <c r="U164" s="407"/>
    </row>
    <row r="165" spans="1:21" ht="48" x14ac:dyDescent="0.3">
      <c r="A165" s="319">
        <v>40601056</v>
      </c>
      <c r="B165" s="388" t="s">
        <v>3417</v>
      </c>
      <c r="C165" s="393">
        <v>400.08</v>
      </c>
      <c r="D165" s="394" t="s">
        <v>39</v>
      </c>
      <c r="E165" s="395">
        <v>5.8</v>
      </c>
      <c r="F165" s="394"/>
      <c r="G165" s="394"/>
      <c r="H165" s="394"/>
      <c r="I165" s="394"/>
      <c r="J165" s="394">
        <v>21010250</v>
      </c>
      <c r="K165" s="388" t="s">
        <v>3418</v>
      </c>
      <c r="L165" s="394">
        <v>1667</v>
      </c>
      <c r="M165" s="394">
        <v>0</v>
      </c>
      <c r="N165" s="393">
        <v>400.08</v>
      </c>
      <c r="O165" s="394"/>
      <c r="P165" s="393"/>
      <c r="Q165" s="394"/>
      <c r="R165" s="393"/>
      <c r="S165" s="394"/>
      <c r="T165" s="394"/>
      <c r="U165" s="407"/>
    </row>
    <row r="166" spans="1:21" x14ac:dyDescent="0.3">
      <c r="A166" s="319">
        <v>40601064</v>
      </c>
      <c r="B166" s="388" t="s">
        <v>2172</v>
      </c>
      <c r="C166" s="393">
        <v>408</v>
      </c>
      <c r="D166" s="394" t="s">
        <v>40</v>
      </c>
      <c r="E166" s="395">
        <v>20</v>
      </c>
      <c r="F166" s="394"/>
      <c r="G166" s="394"/>
      <c r="H166" s="394"/>
      <c r="I166" s="394"/>
      <c r="J166" s="394">
        <v>40601064</v>
      </c>
      <c r="K166" s="388" t="s">
        <v>2172</v>
      </c>
      <c r="L166" s="394">
        <v>1700</v>
      </c>
      <c r="M166" s="394">
        <v>0</v>
      </c>
      <c r="N166" s="393">
        <v>408</v>
      </c>
      <c r="O166" s="394">
        <v>933</v>
      </c>
      <c r="P166" s="393">
        <v>223.92</v>
      </c>
      <c r="Q166" s="394">
        <v>767</v>
      </c>
      <c r="R166" s="393">
        <v>184.08</v>
      </c>
      <c r="S166" s="394"/>
      <c r="T166" s="394"/>
      <c r="U166" s="407"/>
    </row>
    <row r="167" spans="1:21" x14ac:dyDescent="0.3">
      <c r="A167" s="319">
        <v>40601315</v>
      </c>
      <c r="B167" s="388" t="s">
        <v>3419</v>
      </c>
      <c r="C167" s="393">
        <v>366.72</v>
      </c>
      <c r="D167" s="394" t="s">
        <v>17</v>
      </c>
      <c r="E167" s="395">
        <v>27</v>
      </c>
      <c r="F167" s="394"/>
      <c r="G167" s="394"/>
      <c r="H167" s="394"/>
      <c r="I167" s="394"/>
      <c r="J167" s="394">
        <v>40601315</v>
      </c>
      <c r="K167" s="388" t="s">
        <v>3419</v>
      </c>
      <c r="L167" s="394">
        <v>1528</v>
      </c>
      <c r="M167" s="394">
        <v>0</v>
      </c>
      <c r="N167" s="393">
        <v>366.72</v>
      </c>
      <c r="O167" s="394">
        <v>493</v>
      </c>
      <c r="P167" s="393">
        <v>118.32</v>
      </c>
      <c r="Q167" s="394">
        <v>1035</v>
      </c>
      <c r="R167" s="393">
        <v>248.4</v>
      </c>
      <c r="S167" s="394"/>
      <c r="T167" s="394"/>
      <c r="U167" s="407"/>
    </row>
    <row r="168" spans="1:21" x14ac:dyDescent="0.3">
      <c r="A168" s="319">
        <v>40701026</v>
      </c>
      <c r="B168" s="388" t="s">
        <v>3420</v>
      </c>
      <c r="C168" s="393">
        <v>314.39999999999998</v>
      </c>
      <c r="D168" s="394" t="s">
        <v>11</v>
      </c>
      <c r="E168" s="395">
        <v>28.172999999999998</v>
      </c>
      <c r="F168" s="394"/>
      <c r="G168" s="394"/>
      <c r="H168" s="394"/>
      <c r="I168" s="394">
        <v>0.38</v>
      </c>
      <c r="J168" s="394">
        <v>40701026</v>
      </c>
      <c r="K168" s="388" t="s">
        <v>3420</v>
      </c>
      <c r="L168" s="394">
        <v>1310</v>
      </c>
      <c r="M168" s="394">
        <v>0</v>
      </c>
      <c r="N168" s="393">
        <v>314.39999999999998</v>
      </c>
      <c r="O168" s="394">
        <v>230</v>
      </c>
      <c r="P168" s="393">
        <v>55.2</v>
      </c>
      <c r="Q168" s="394">
        <v>1080</v>
      </c>
      <c r="R168" s="393">
        <v>259.2</v>
      </c>
      <c r="S168" s="394">
        <v>0.38</v>
      </c>
      <c r="T168" s="394"/>
      <c r="U168" s="407"/>
    </row>
    <row r="169" spans="1:21" s="116" customFormat="1" x14ac:dyDescent="0.3">
      <c r="A169" s="319">
        <v>40707024</v>
      </c>
      <c r="B169" s="388" t="s">
        <v>3421</v>
      </c>
      <c r="C169" s="393">
        <v>567.84</v>
      </c>
      <c r="D169" s="394" t="s">
        <v>14</v>
      </c>
      <c r="E169" s="395">
        <v>53.015999999999998</v>
      </c>
      <c r="F169" s="394"/>
      <c r="G169" s="394"/>
      <c r="H169" s="394"/>
      <c r="I169" s="394">
        <v>0.56999999999999995</v>
      </c>
      <c r="J169" s="394">
        <v>40707024</v>
      </c>
      <c r="K169" s="388" t="s">
        <v>3421</v>
      </c>
      <c r="L169" s="394">
        <v>2366</v>
      </c>
      <c r="M169" s="394">
        <v>0</v>
      </c>
      <c r="N169" s="393">
        <v>567.84</v>
      </c>
      <c r="O169" s="394">
        <v>333</v>
      </c>
      <c r="P169" s="393">
        <v>79.92</v>
      </c>
      <c r="Q169" s="394">
        <v>2033</v>
      </c>
      <c r="R169" s="393">
        <v>487.92</v>
      </c>
      <c r="S169" s="394">
        <v>0.56999999999999995</v>
      </c>
      <c r="T169" s="394"/>
      <c r="U169" s="407"/>
    </row>
    <row r="170" spans="1:21" x14ac:dyDescent="0.3">
      <c r="A170" s="319">
        <v>40708055</v>
      </c>
      <c r="B170" s="388" t="s">
        <v>3422</v>
      </c>
      <c r="C170" s="393">
        <v>567.84</v>
      </c>
      <c r="D170" s="394" t="s">
        <v>14</v>
      </c>
      <c r="E170" s="395">
        <v>53.015999999999998</v>
      </c>
      <c r="F170" s="394"/>
      <c r="G170" s="394"/>
      <c r="H170" s="394"/>
      <c r="I170" s="394">
        <v>0.95</v>
      </c>
      <c r="J170" s="394">
        <v>40708055</v>
      </c>
      <c r="K170" s="388" t="s">
        <v>3422</v>
      </c>
      <c r="L170" s="394">
        <v>2366</v>
      </c>
      <c r="M170" s="394">
        <v>0</v>
      </c>
      <c r="N170" s="393">
        <v>567.84</v>
      </c>
      <c r="O170" s="394">
        <v>333</v>
      </c>
      <c r="P170" s="393">
        <v>79.92</v>
      </c>
      <c r="Q170" s="394">
        <v>2033</v>
      </c>
      <c r="R170" s="393">
        <v>487.92</v>
      </c>
      <c r="S170" s="394">
        <v>0.95</v>
      </c>
      <c r="T170" s="394"/>
      <c r="U170" s="407"/>
    </row>
    <row r="171" spans="1:21" x14ac:dyDescent="0.3">
      <c r="A171" s="319">
        <v>40711013</v>
      </c>
      <c r="B171" s="388" t="s">
        <v>3423</v>
      </c>
      <c r="C171" s="393">
        <v>101.04</v>
      </c>
      <c r="D171" s="394" t="s">
        <v>12</v>
      </c>
      <c r="E171" s="395">
        <v>8.8979999999999997</v>
      </c>
      <c r="F171" s="394"/>
      <c r="G171" s="394"/>
      <c r="H171" s="394"/>
      <c r="I171" s="394"/>
      <c r="J171" s="394">
        <v>40711013</v>
      </c>
      <c r="K171" s="388" t="s">
        <v>3423</v>
      </c>
      <c r="L171" s="394">
        <v>421.00000000000006</v>
      </c>
      <c r="M171" s="394">
        <v>0</v>
      </c>
      <c r="N171" s="393">
        <v>101.04</v>
      </c>
      <c r="O171" s="394">
        <v>80</v>
      </c>
      <c r="P171" s="393">
        <v>19.2</v>
      </c>
      <c r="Q171" s="394">
        <v>341</v>
      </c>
      <c r="R171" s="393">
        <v>81.84</v>
      </c>
      <c r="S171" s="394"/>
      <c r="T171" s="394"/>
      <c r="U171" s="407"/>
    </row>
    <row r="172" spans="1:21" x14ac:dyDescent="0.3">
      <c r="A172" s="319">
        <v>40801144</v>
      </c>
      <c r="B172" s="388" t="s">
        <v>3424</v>
      </c>
      <c r="C172" s="393">
        <v>17.04</v>
      </c>
      <c r="D172" s="394" t="s">
        <v>9</v>
      </c>
      <c r="E172" s="395">
        <v>1.07</v>
      </c>
      <c r="F172" s="394">
        <v>1</v>
      </c>
      <c r="G172" s="394"/>
      <c r="H172" s="394"/>
      <c r="I172" s="394">
        <v>7.1999999999999995E-2</v>
      </c>
      <c r="J172" s="394">
        <v>32010184</v>
      </c>
      <c r="K172" s="388" t="s">
        <v>3425</v>
      </c>
      <c r="L172" s="394">
        <v>71</v>
      </c>
      <c r="M172" s="394">
        <v>1</v>
      </c>
      <c r="N172" s="393">
        <v>17.04</v>
      </c>
      <c r="O172" s="394">
        <v>36</v>
      </c>
      <c r="P172" s="393">
        <v>8.64</v>
      </c>
      <c r="Q172" s="394">
        <v>35</v>
      </c>
      <c r="R172" s="393">
        <v>8.4</v>
      </c>
      <c r="S172" s="394">
        <v>7.1999999999999995E-2</v>
      </c>
      <c r="T172" s="394"/>
      <c r="U172" s="407"/>
    </row>
    <row r="173" spans="1:21" x14ac:dyDescent="0.3">
      <c r="A173" s="319">
        <v>40801152</v>
      </c>
      <c r="B173" s="388" t="s">
        <v>3426</v>
      </c>
      <c r="C173" s="393">
        <v>17.52</v>
      </c>
      <c r="D173" s="394" t="s">
        <v>9</v>
      </c>
      <c r="E173" s="395">
        <v>1.22</v>
      </c>
      <c r="F173" s="394">
        <v>2</v>
      </c>
      <c r="G173" s="394"/>
      <c r="H173" s="394"/>
      <c r="I173" s="394">
        <v>0.14399999999999999</v>
      </c>
      <c r="J173" s="394">
        <v>32010192</v>
      </c>
      <c r="K173" s="388" t="s">
        <v>3427</v>
      </c>
      <c r="L173" s="394">
        <v>73</v>
      </c>
      <c r="M173" s="394">
        <v>2</v>
      </c>
      <c r="N173" s="393">
        <v>17.52</v>
      </c>
      <c r="O173" s="394">
        <v>38</v>
      </c>
      <c r="P173" s="393">
        <v>9.1199999999999992</v>
      </c>
      <c r="Q173" s="394">
        <v>35</v>
      </c>
      <c r="R173" s="393">
        <v>8.4</v>
      </c>
      <c r="S173" s="394">
        <v>0.14399999999999999</v>
      </c>
      <c r="T173" s="394"/>
      <c r="U173" s="407"/>
    </row>
    <row r="174" spans="1:21" x14ac:dyDescent="0.3">
      <c r="A174" s="319">
        <v>40801179</v>
      </c>
      <c r="B174" s="388" t="s">
        <v>3429</v>
      </c>
      <c r="C174" s="393">
        <v>3.43</v>
      </c>
      <c r="D174" s="394" t="s">
        <v>6</v>
      </c>
      <c r="E174" s="395">
        <v>0.3</v>
      </c>
      <c r="F174" s="394">
        <v>1</v>
      </c>
      <c r="G174" s="394"/>
      <c r="H174" s="394"/>
      <c r="I174" s="394">
        <v>2.1600000000000001E-2</v>
      </c>
      <c r="J174" s="394">
        <v>32010214</v>
      </c>
      <c r="K174" s="388" t="s">
        <v>3429</v>
      </c>
      <c r="L174" s="394">
        <v>13</v>
      </c>
      <c r="M174" s="394">
        <v>1</v>
      </c>
      <c r="N174" s="393">
        <v>3.43</v>
      </c>
      <c r="O174" s="394">
        <v>5</v>
      </c>
      <c r="P174" s="393">
        <v>1.51</v>
      </c>
      <c r="Q174" s="394">
        <v>8</v>
      </c>
      <c r="R174" s="393">
        <v>1.92</v>
      </c>
      <c r="S174" s="394">
        <v>2.1600000000000001E-2</v>
      </c>
      <c r="T174" s="394"/>
      <c r="U174" s="407"/>
    </row>
    <row r="175" spans="1:21" x14ac:dyDescent="0.3">
      <c r="A175" s="319">
        <v>40801187</v>
      </c>
      <c r="B175" s="388" t="s">
        <v>3430</v>
      </c>
      <c r="C175" s="393">
        <v>5.29</v>
      </c>
      <c r="D175" s="394" t="s">
        <v>6</v>
      </c>
      <c r="E175" s="395">
        <v>0.39</v>
      </c>
      <c r="F175" s="394">
        <v>1</v>
      </c>
      <c r="G175" s="394"/>
      <c r="H175" s="394"/>
      <c r="I175" s="394">
        <v>0.12959999999999999</v>
      </c>
      <c r="J175" s="394">
        <v>32010222</v>
      </c>
      <c r="K175" s="388" t="s">
        <v>3430</v>
      </c>
      <c r="L175" s="394">
        <v>20</v>
      </c>
      <c r="M175" s="394">
        <v>1</v>
      </c>
      <c r="N175" s="393">
        <v>5.29</v>
      </c>
      <c r="O175" s="394">
        <v>8</v>
      </c>
      <c r="P175" s="393">
        <v>2.41</v>
      </c>
      <c r="Q175" s="394">
        <v>12</v>
      </c>
      <c r="R175" s="393">
        <v>2.88</v>
      </c>
      <c r="S175" s="394">
        <v>0.12959999999999999</v>
      </c>
      <c r="T175" s="394"/>
      <c r="U175" s="407"/>
    </row>
    <row r="176" spans="1:21" x14ac:dyDescent="0.3">
      <c r="A176" s="319">
        <v>40808300</v>
      </c>
      <c r="B176" s="388" t="s">
        <v>3431</v>
      </c>
      <c r="C176" s="393">
        <v>313.92</v>
      </c>
      <c r="D176" s="394" t="s">
        <v>35</v>
      </c>
      <c r="E176" s="395">
        <v>19.16</v>
      </c>
      <c r="F176" s="394"/>
      <c r="G176" s="394"/>
      <c r="H176" s="394"/>
      <c r="I176" s="394"/>
      <c r="J176" s="394">
        <v>40808300</v>
      </c>
      <c r="K176" s="388" t="s">
        <v>3431</v>
      </c>
      <c r="L176" s="394">
        <v>1308</v>
      </c>
      <c r="M176" s="394"/>
      <c r="N176" s="393">
        <v>313.92</v>
      </c>
      <c r="O176" s="394">
        <v>573</v>
      </c>
      <c r="P176" s="393">
        <v>137.52000000000001</v>
      </c>
      <c r="Q176" s="394">
        <v>735</v>
      </c>
      <c r="R176" s="393">
        <v>176.4</v>
      </c>
      <c r="S176" s="394"/>
      <c r="T176" s="394"/>
      <c r="U176" s="407"/>
    </row>
    <row r="177" spans="1:43" x14ac:dyDescent="0.3">
      <c r="A177" s="319">
        <v>40809129</v>
      </c>
      <c r="B177" s="388" t="s">
        <v>3432</v>
      </c>
      <c r="C177" s="393">
        <v>46.56</v>
      </c>
      <c r="D177" s="394"/>
      <c r="E177" s="395"/>
      <c r="F177" s="394"/>
      <c r="G177" s="394"/>
      <c r="H177" s="394"/>
      <c r="I177" s="394"/>
      <c r="J177" s="394">
        <v>32090013</v>
      </c>
      <c r="K177" s="388" t="s">
        <v>3433</v>
      </c>
      <c r="L177" s="394">
        <v>194</v>
      </c>
      <c r="M177" s="394">
        <v>7</v>
      </c>
      <c r="N177" s="393">
        <v>46.56</v>
      </c>
      <c r="O177" s="394">
        <v>112</v>
      </c>
      <c r="P177" s="393">
        <v>26.88</v>
      </c>
      <c r="Q177" s="394">
        <v>82</v>
      </c>
      <c r="R177" s="393">
        <v>19.68</v>
      </c>
      <c r="S177" s="394">
        <v>0.504</v>
      </c>
      <c r="T177" s="394"/>
      <c r="U177" s="407"/>
    </row>
    <row r="178" spans="1:43" x14ac:dyDescent="0.3">
      <c r="A178" s="319">
        <v>40809137</v>
      </c>
      <c r="B178" s="388" t="s">
        <v>3434</v>
      </c>
      <c r="C178" s="393">
        <v>50.88</v>
      </c>
      <c r="D178" s="394"/>
      <c r="E178" s="395"/>
      <c r="F178" s="394"/>
      <c r="G178" s="394"/>
      <c r="H178" s="394"/>
      <c r="I178" s="394"/>
      <c r="J178" s="394">
        <v>32090048</v>
      </c>
      <c r="K178" s="388" t="s">
        <v>3435</v>
      </c>
      <c r="L178" s="394">
        <v>212</v>
      </c>
      <c r="M178" s="394">
        <v>4</v>
      </c>
      <c r="N178" s="393">
        <v>50.88</v>
      </c>
      <c r="O178" s="394">
        <v>112</v>
      </c>
      <c r="P178" s="393">
        <v>26.88</v>
      </c>
      <c r="Q178" s="394">
        <v>100</v>
      </c>
      <c r="R178" s="393">
        <v>24</v>
      </c>
      <c r="S178" s="394">
        <v>0.50800000000000001</v>
      </c>
      <c r="T178" s="394"/>
      <c r="U178" s="407"/>
    </row>
    <row r="179" spans="1:43" x14ac:dyDescent="0.3">
      <c r="A179" s="319">
        <v>40810038</v>
      </c>
      <c r="B179" s="388" t="s">
        <v>3436</v>
      </c>
      <c r="C179" s="393">
        <v>252</v>
      </c>
      <c r="D179" s="394" t="s">
        <v>17</v>
      </c>
      <c r="E179" s="395">
        <v>14.51</v>
      </c>
      <c r="F179" s="394"/>
      <c r="G179" s="394"/>
      <c r="H179" s="394"/>
      <c r="I179" s="394"/>
      <c r="J179" s="394">
        <v>40810038</v>
      </c>
      <c r="K179" s="388" t="s">
        <v>3436</v>
      </c>
      <c r="L179" s="394">
        <v>1050</v>
      </c>
      <c r="M179" s="394">
        <v>0</v>
      </c>
      <c r="N179" s="393">
        <v>252</v>
      </c>
      <c r="O179" s="394">
        <v>493</v>
      </c>
      <c r="P179" s="393">
        <v>118.32</v>
      </c>
      <c r="Q179" s="394">
        <v>557</v>
      </c>
      <c r="R179" s="393">
        <v>133.68</v>
      </c>
      <c r="S179" s="394"/>
      <c r="T179" s="394"/>
      <c r="U179" s="407"/>
    </row>
    <row r="180" spans="1:43" x14ac:dyDescent="0.3">
      <c r="A180" s="319">
        <v>40813045</v>
      </c>
      <c r="B180" s="388" t="s">
        <v>3480</v>
      </c>
      <c r="C180" s="393">
        <v>307.2</v>
      </c>
      <c r="D180" s="394" t="s">
        <v>42</v>
      </c>
      <c r="E180" s="395"/>
      <c r="F180" s="394"/>
      <c r="G180" s="394">
        <v>1</v>
      </c>
      <c r="H180" s="394">
        <v>5</v>
      </c>
      <c r="I180" s="394"/>
      <c r="J180" s="394">
        <v>40813045</v>
      </c>
      <c r="K180" s="388" t="s">
        <v>3480</v>
      </c>
      <c r="L180" s="394"/>
      <c r="M180" s="394"/>
      <c r="N180" s="393">
        <v>307.2</v>
      </c>
      <c r="O180" s="394"/>
      <c r="P180" s="393"/>
      <c r="Q180" s="394"/>
      <c r="R180" s="393"/>
      <c r="S180" s="394"/>
      <c r="T180" s="394">
        <v>1</v>
      </c>
      <c r="U180" s="407">
        <v>5</v>
      </c>
    </row>
    <row r="181" spans="1:43" x14ac:dyDescent="0.3">
      <c r="A181" s="319">
        <v>40901327</v>
      </c>
      <c r="B181" s="388" t="s">
        <v>3437</v>
      </c>
      <c r="C181" s="393">
        <v>167.76</v>
      </c>
      <c r="D181" s="394" t="s">
        <v>17</v>
      </c>
      <c r="E181" s="395">
        <v>5.36</v>
      </c>
      <c r="F181" s="394">
        <v>3</v>
      </c>
      <c r="G181" s="394"/>
      <c r="H181" s="394"/>
      <c r="I181" s="394">
        <v>0.51</v>
      </c>
      <c r="J181" s="394">
        <v>40901327</v>
      </c>
      <c r="K181" s="388" t="s">
        <v>3437</v>
      </c>
      <c r="L181" s="394">
        <v>699</v>
      </c>
      <c r="M181" s="394">
        <v>3</v>
      </c>
      <c r="N181" s="393">
        <v>167.76</v>
      </c>
      <c r="O181" s="394">
        <v>493</v>
      </c>
      <c r="P181" s="393">
        <v>118.32</v>
      </c>
      <c r="Q181" s="394">
        <v>206</v>
      </c>
      <c r="R181" s="393">
        <v>49.44</v>
      </c>
      <c r="S181" s="394">
        <v>0.51</v>
      </c>
      <c r="T181" s="394"/>
      <c r="U181" s="407"/>
    </row>
    <row r="182" spans="1:43" x14ac:dyDescent="0.3">
      <c r="A182" s="319">
        <v>40901491</v>
      </c>
      <c r="B182" s="388" t="s">
        <v>3438</v>
      </c>
      <c r="C182" s="393">
        <v>60.24</v>
      </c>
      <c r="D182" s="394" t="s">
        <v>18</v>
      </c>
      <c r="E182" s="395">
        <v>2.89</v>
      </c>
      <c r="F182" s="394">
        <v>4</v>
      </c>
      <c r="G182" s="394"/>
      <c r="H182" s="394"/>
      <c r="I182" s="394">
        <v>0.68</v>
      </c>
      <c r="J182" s="394">
        <v>40901491</v>
      </c>
      <c r="K182" s="388" t="s">
        <v>3438</v>
      </c>
      <c r="L182" s="394">
        <v>251.00000000000003</v>
      </c>
      <c r="M182" s="394">
        <v>4</v>
      </c>
      <c r="N182" s="393">
        <v>60.24</v>
      </c>
      <c r="O182" s="394">
        <v>140</v>
      </c>
      <c r="P182" s="393">
        <v>33.6</v>
      </c>
      <c r="Q182" s="394">
        <v>111</v>
      </c>
      <c r="R182" s="393">
        <v>26.64</v>
      </c>
      <c r="S182" s="394">
        <v>0.68</v>
      </c>
      <c r="T182" s="394"/>
      <c r="U182" s="407"/>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row>
    <row r="183" spans="1:43" s="116" customFormat="1" x14ac:dyDescent="0.3">
      <c r="A183" s="319">
        <v>40901564</v>
      </c>
      <c r="B183" s="388" t="s">
        <v>3439</v>
      </c>
      <c r="C183" s="393">
        <v>43.2</v>
      </c>
      <c r="D183" s="394"/>
      <c r="E183" s="395"/>
      <c r="F183" s="394"/>
      <c r="G183" s="394"/>
      <c r="H183" s="394"/>
      <c r="I183" s="394"/>
      <c r="J183" s="394">
        <v>22010068</v>
      </c>
      <c r="K183" s="388" t="s">
        <v>3439</v>
      </c>
      <c r="L183" s="394">
        <v>180</v>
      </c>
      <c r="M183" s="394">
        <v>0</v>
      </c>
      <c r="N183" s="393">
        <v>43.2</v>
      </c>
      <c r="O183" s="394"/>
      <c r="P183" s="393"/>
      <c r="Q183" s="394"/>
      <c r="R183" s="393"/>
      <c r="S183" s="394"/>
      <c r="T183" s="394"/>
      <c r="U183" s="407"/>
      <c r="V183"/>
      <c r="W183"/>
      <c r="X183"/>
      <c r="Y183"/>
      <c r="Z183"/>
      <c r="AA183"/>
      <c r="AB183"/>
      <c r="AC183"/>
      <c r="AD183"/>
      <c r="AE183"/>
      <c r="AF183"/>
      <c r="AG183"/>
      <c r="AH183"/>
      <c r="AI183"/>
      <c r="AJ183"/>
      <c r="AK183"/>
      <c r="AL183"/>
      <c r="AM183"/>
      <c r="AN183"/>
      <c r="AO183"/>
      <c r="AP183"/>
      <c r="AQ183"/>
    </row>
    <row r="184" spans="1:43" x14ac:dyDescent="0.3">
      <c r="A184" s="319">
        <v>40902145</v>
      </c>
      <c r="B184" s="388" t="s">
        <v>3481</v>
      </c>
      <c r="C184" s="393">
        <v>832</v>
      </c>
      <c r="D184" s="394" t="s">
        <v>31</v>
      </c>
      <c r="E184" s="395">
        <v>80</v>
      </c>
      <c r="F184" s="394">
        <v>2</v>
      </c>
      <c r="G184" s="394"/>
      <c r="H184" s="394"/>
      <c r="I184" s="394">
        <v>0.34</v>
      </c>
      <c r="J184" s="394">
        <v>40902145</v>
      </c>
      <c r="K184" s="388" t="s">
        <v>3481</v>
      </c>
      <c r="L184" s="394">
        <v>3466</v>
      </c>
      <c r="M184" s="394">
        <v>2</v>
      </c>
      <c r="N184" s="393">
        <v>832</v>
      </c>
      <c r="O184" s="394">
        <v>400</v>
      </c>
      <c r="P184" s="393">
        <v>96</v>
      </c>
      <c r="Q184" s="394">
        <v>3066</v>
      </c>
      <c r="R184" s="393">
        <v>736</v>
      </c>
      <c r="S184" s="394">
        <v>0.34</v>
      </c>
      <c r="T184" s="394"/>
      <c r="U184" s="407"/>
    </row>
    <row r="185" spans="1:43" x14ac:dyDescent="0.3">
      <c r="A185" s="319">
        <v>41001087</v>
      </c>
      <c r="B185" s="388" t="s">
        <v>3440</v>
      </c>
      <c r="C185" s="393">
        <v>319.68</v>
      </c>
      <c r="D185" s="394" t="s">
        <v>11</v>
      </c>
      <c r="E185" s="395">
        <v>28.75</v>
      </c>
      <c r="F185" s="394"/>
      <c r="G185" s="394"/>
      <c r="H185" s="394"/>
      <c r="I185" s="394">
        <v>1</v>
      </c>
      <c r="J185" s="394">
        <v>41001087</v>
      </c>
      <c r="K185" s="388" t="s">
        <v>3440</v>
      </c>
      <c r="L185" s="394">
        <v>1332</v>
      </c>
      <c r="M185" s="394">
        <v>0</v>
      </c>
      <c r="N185" s="393">
        <v>319.68</v>
      </c>
      <c r="O185" s="394">
        <v>230</v>
      </c>
      <c r="P185" s="393">
        <v>55.2</v>
      </c>
      <c r="Q185" s="394">
        <v>1102</v>
      </c>
      <c r="R185" s="393">
        <v>264.48</v>
      </c>
      <c r="S185" s="394">
        <v>1</v>
      </c>
      <c r="T185" s="394"/>
      <c r="U185" s="407"/>
    </row>
    <row r="186" spans="1:43" x14ac:dyDescent="0.3">
      <c r="A186" s="319">
        <v>41001192</v>
      </c>
      <c r="B186" s="388" t="s">
        <v>3441</v>
      </c>
      <c r="C186" s="393">
        <v>109.44</v>
      </c>
      <c r="D186" s="394" t="s">
        <v>18</v>
      </c>
      <c r="E186" s="395">
        <v>8.25</v>
      </c>
      <c r="F186" s="394"/>
      <c r="G186" s="394"/>
      <c r="H186" s="394"/>
      <c r="I186" s="394">
        <v>0.5</v>
      </c>
      <c r="J186" s="394">
        <v>41001192</v>
      </c>
      <c r="K186" s="388" t="s">
        <v>3441</v>
      </c>
      <c r="L186" s="394">
        <v>456</v>
      </c>
      <c r="M186" s="394">
        <v>0</v>
      </c>
      <c r="N186" s="393">
        <v>109.44</v>
      </c>
      <c r="O186" s="394">
        <v>140</v>
      </c>
      <c r="P186" s="393">
        <v>33.6</v>
      </c>
      <c r="Q186" s="394">
        <v>316</v>
      </c>
      <c r="R186" s="393">
        <v>75.84</v>
      </c>
      <c r="S186" s="394">
        <v>0.5</v>
      </c>
      <c r="T186" s="394"/>
      <c r="U186" s="407"/>
    </row>
    <row r="187" spans="1:43" ht="24" x14ac:dyDescent="0.3">
      <c r="A187" s="319">
        <v>41001206</v>
      </c>
      <c r="B187" s="388" t="s">
        <v>3442</v>
      </c>
      <c r="C187" s="393">
        <v>78.48</v>
      </c>
      <c r="D187" s="394" t="s">
        <v>12</v>
      </c>
      <c r="E187" s="395">
        <v>6.45</v>
      </c>
      <c r="F187" s="394"/>
      <c r="G187" s="394"/>
      <c r="H187" s="394"/>
      <c r="I187" s="394">
        <v>0.5</v>
      </c>
      <c r="J187" s="394">
        <v>41001206</v>
      </c>
      <c r="K187" s="388" t="s">
        <v>3442</v>
      </c>
      <c r="L187" s="394">
        <v>327.00000000000006</v>
      </c>
      <c r="M187" s="394">
        <v>0</v>
      </c>
      <c r="N187" s="393">
        <v>78.48</v>
      </c>
      <c r="O187" s="394">
        <v>80</v>
      </c>
      <c r="P187" s="393">
        <v>19.2</v>
      </c>
      <c r="Q187" s="394">
        <v>247</v>
      </c>
      <c r="R187" s="393">
        <v>59.28</v>
      </c>
      <c r="S187" s="394">
        <v>0.5</v>
      </c>
      <c r="T187" s="394"/>
      <c r="U187" s="407"/>
    </row>
    <row r="188" spans="1:43" ht="24" x14ac:dyDescent="0.3">
      <c r="A188" s="319">
        <v>41001214</v>
      </c>
      <c r="B188" s="388" t="s">
        <v>3443</v>
      </c>
      <c r="C188" s="393">
        <v>78.48</v>
      </c>
      <c r="D188" s="394" t="s">
        <v>12</v>
      </c>
      <c r="E188" s="395">
        <v>6.45</v>
      </c>
      <c r="F188" s="394"/>
      <c r="G188" s="394"/>
      <c r="H188" s="394"/>
      <c r="I188" s="394">
        <v>0.5</v>
      </c>
      <c r="J188" s="394">
        <v>41001214</v>
      </c>
      <c r="K188" s="388" t="s">
        <v>3443</v>
      </c>
      <c r="L188" s="394">
        <v>327.00000000000006</v>
      </c>
      <c r="M188" s="394">
        <v>0</v>
      </c>
      <c r="N188" s="393">
        <v>78.48</v>
      </c>
      <c r="O188" s="394">
        <v>80</v>
      </c>
      <c r="P188" s="393">
        <v>19.2</v>
      </c>
      <c r="Q188" s="394">
        <v>247</v>
      </c>
      <c r="R188" s="393">
        <v>59.28</v>
      </c>
      <c r="S188" s="394">
        <v>0.5</v>
      </c>
      <c r="T188" s="394"/>
      <c r="U188" s="407"/>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row>
    <row r="189" spans="1:43" s="116" customFormat="1" x14ac:dyDescent="0.3">
      <c r="A189" s="319">
        <v>41001362</v>
      </c>
      <c r="B189" s="388" t="s">
        <v>3444</v>
      </c>
      <c r="C189" s="393">
        <v>500.88</v>
      </c>
      <c r="D189" s="394" t="s">
        <v>31</v>
      </c>
      <c r="E189" s="395">
        <v>44</v>
      </c>
      <c r="F189" s="394"/>
      <c r="G189" s="394"/>
      <c r="H189" s="394"/>
      <c r="I189" s="394">
        <v>5</v>
      </c>
      <c r="J189" s="394">
        <v>41001362</v>
      </c>
      <c r="K189" s="388" t="s">
        <v>3444</v>
      </c>
      <c r="L189" s="394">
        <v>2087</v>
      </c>
      <c r="M189" s="394"/>
      <c r="N189" s="393">
        <v>500.88</v>
      </c>
      <c r="O189" s="394">
        <v>400</v>
      </c>
      <c r="P189" s="393">
        <v>96</v>
      </c>
      <c r="Q189" s="394">
        <v>1687</v>
      </c>
      <c r="R189" s="393">
        <v>404.88</v>
      </c>
      <c r="S189" s="394">
        <v>5</v>
      </c>
      <c r="T189" s="394"/>
      <c r="U189" s="407"/>
      <c r="V189"/>
      <c r="W189"/>
      <c r="X189"/>
      <c r="Y189"/>
      <c r="Z189"/>
      <c r="AA189"/>
      <c r="AB189"/>
      <c r="AC189"/>
      <c r="AD189"/>
      <c r="AE189"/>
      <c r="AF189"/>
      <c r="AG189"/>
      <c r="AH189"/>
      <c r="AI189"/>
      <c r="AJ189"/>
      <c r="AK189"/>
      <c r="AL189"/>
      <c r="AM189"/>
      <c r="AN189"/>
      <c r="AO189"/>
      <c r="AP189"/>
      <c r="AQ189"/>
    </row>
    <row r="190" spans="1:43" x14ac:dyDescent="0.3">
      <c r="A190" s="319">
        <v>41101049</v>
      </c>
      <c r="B190" s="388" t="s">
        <v>3446</v>
      </c>
      <c r="C190" s="393">
        <v>180.24</v>
      </c>
      <c r="D190" s="394" t="s">
        <v>26</v>
      </c>
      <c r="E190" s="395">
        <v>11.95</v>
      </c>
      <c r="F190" s="394"/>
      <c r="G190" s="394"/>
      <c r="H190" s="394"/>
      <c r="I190" s="394">
        <v>1</v>
      </c>
      <c r="J190" s="394">
        <v>41101049</v>
      </c>
      <c r="K190" s="388" t="s">
        <v>3446</v>
      </c>
      <c r="L190" s="394">
        <v>751.00000000000011</v>
      </c>
      <c r="M190" s="394">
        <v>0</v>
      </c>
      <c r="N190" s="393">
        <v>180.24</v>
      </c>
      <c r="O190" s="394">
        <v>293</v>
      </c>
      <c r="P190" s="393">
        <v>70.319999999999993</v>
      </c>
      <c r="Q190" s="394">
        <v>458</v>
      </c>
      <c r="R190" s="393">
        <v>109.92</v>
      </c>
      <c r="S190" s="394">
        <v>1</v>
      </c>
      <c r="T190" s="394"/>
      <c r="U190" s="407"/>
    </row>
    <row r="191" spans="1:43" x14ac:dyDescent="0.3">
      <c r="A191" s="319">
        <v>41101375</v>
      </c>
      <c r="B191" s="388" t="s">
        <v>3447</v>
      </c>
      <c r="C191" s="393">
        <v>150</v>
      </c>
      <c r="D191" s="394" t="s">
        <v>21</v>
      </c>
      <c r="E191" s="395">
        <v>11.95</v>
      </c>
      <c r="F191" s="394"/>
      <c r="G191" s="394"/>
      <c r="H191" s="394"/>
      <c r="I191" s="394">
        <v>1</v>
      </c>
      <c r="J191" s="394">
        <v>41101375</v>
      </c>
      <c r="K191" s="388" t="s">
        <v>3447</v>
      </c>
      <c r="L191" s="394">
        <v>625</v>
      </c>
      <c r="M191" s="394">
        <v>0</v>
      </c>
      <c r="N191" s="393">
        <v>150</v>
      </c>
      <c r="O191" s="394">
        <v>167</v>
      </c>
      <c r="P191" s="393">
        <v>40.08</v>
      </c>
      <c r="Q191" s="394">
        <v>458</v>
      </c>
      <c r="R191" s="393">
        <v>109.92</v>
      </c>
      <c r="S191" s="394">
        <v>4</v>
      </c>
      <c r="T191" s="394"/>
      <c r="U191" s="407"/>
    </row>
    <row r="192" spans="1:43" x14ac:dyDescent="0.3">
      <c r="A192" s="319">
        <v>41101383</v>
      </c>
      <c r="B192" s="388" t="s">
        <v>3448</v>
      </c>
      <c r="C192" s="393">
        <v>150</v>
      </c>
      <c r="D192" s="394" t="s">
        <v>21</v>
      </c>
      <c r="E192" s="395">
        <v>11.95</v>
      </c>
      <c r="F192" s="394"/>
      <c r="G192" s="394"/>
      <c r="H192" s="394"/>
      <c r="I192" s="394">
        <v>0.5</v>
      </c>
      <c r="J192" s="394">
        <v>41101383</v>
      </c>
      <c r="K192" s="388" t="s">
        <v>3448</v>
      </c>
      <c r="L192" s="394">
        <v>625</v>
      </c>
      <c r="M192" s="394">
        <v>0</v>
      </c>
      <c r="N192" s="393">
        <v>150</v>
      </c>
      <c r="O192" s="394">
        <v>167</v>
      </c>
      <c r="P192" s="393">
        <v>40.08</v>
      </c>
      <c r="Q192" s="394">
        <v>458</v>
      </c>
      <c r="R192" s="393">
        <v>109.92</v>
      </c>
      <c r="S192" s="394">
        <v>0.5</v>
      </c>
      <c r="T192" s="394"/>
      <c r="U192" s="407"/>
    </row>
    <row r="193" spans="1:21" x14ac:dyDescent="0.3">
      <c r="A193" s="319">
        <v>41101634</v>
      </c>
      <c r="B193" s="388" t="s">
        <v>3449</v>
      </c>
      <c r="C193" s="393">
        <v>574.79999999999995</v>
      </c>
      <c r="D193" s="394" t="s">
        <v>14</v>
      </c>
      <c r="E193" s="395">
        <v>53.78</v>
      </c>
      <c r="F193" s="394"/>
      <c r="G193" s="394"/>
      <c r="H193" s="394"/>
      <c r="I193" s="394">
        <v>4</v>
      </c>
      <c r="J193" s="394">
        <v>41101634</v>
      </c>
      <c r="K193" s="388" t="s">
        <v>3449</v>
      </c>
      <c r="L193" s="394">
        <v>2395</v>
      </c>
      <c r="M193" s="394"/>
      <c r="N193" s="393">
        <v>574.79999999999995</v>
      </c>
      <c r="O193" s="394">
        <v>333</v>
      </c>
      <c r="P193" s="393">
        <v>79.92</v>
      </c>
      <c r="Q193" s="394">
        <v>2062</v>
      </c>
      <c r="R193" s="393">
        <v>494.88</v>
      </c>
      <c r="S193" s="394">
        <v>4</v>
      </c>
      <c r="T193" s="394"/>
      <c r="U193" s="407"/>
    </row>
    <row r="194" spans="1:21" x14ac:dyDescent="0.3">
      <c r="A194" s="319">
        <v>41101642</v>
      </c>
      <c r="B194" s="388" t="s">
        <v>3450</v>
      </c>
      <c r="C194" s="393">
        <v>574.79999999999995</v>
      </c>
      <c r="D194" s="394" t="s">
        <v>14</v>
      </c>
      <c r="E194" s="395">
        <v>53.78</v>
      </c>
      <c r="F194" s="394"/>
      <c r="G194" s="394"/>
      <c r="H194" s="394"/>
      <c r="I194" s="394">
        <v>4</v>
      </c>
      <c r="J194" s="394">
        <v>41101642</v>
      </c>
      <c r="K194" s="388" t="s">
        <v>3450</v>
      </c>
      <c r="L194" s="394">
        <v>2395</v>
      </c>
      <c r="M194" s="394"/>
      <c r="N194" s="393">
        <v>574.79999999999995</v>
      </c>
      <c r="O194" s="394">
        <v>333</v>
      </c>
      <c r="P194" s="393">
        <v>79.92</v>
      </c>
      <c r="Q194" s="394">
        <v>2062</v>
      </c>
      <c r="R194" s="393">
        <v>494.88</v>
      </c>
      <c r="S194" s="394">
        <v>4</v>
      </c>
      <c r="T194" s="394"/>
      <c r="U194" s="407"/>
    </row>
    <row r="195" spans="1:21" x14ac:dyDescent="0.3">
      <c r="A195" s="319">
        <v>41203160</v>
      </c>
      <c r="B195" s="388" t="s">
        <v>3452</v>
      </c>
      <c r="C195" s="393">
        <v>5411.28</v>
      </c>
      <c r="D195" s="394" t="s">
        <v>56</v>
      </c>
      <c r="E195" s="395">
        <v>436</v>
      </c>
      <c r="F195" s="394"/>
      <c r="G195" s="394"/>
      <c r="H195" s="394"/>
      <c r="I195" s="394"/>
      <c r="J195" s="394">
        <v>41203160</v>
      </c>
      <c r="K195" s="388" t="s">
        <v>3452</v>
      </c>
      <c r="L195" s="394">
        <v>22547</v>
      </c>
      <c r="M195" s="394">
        <v>0</v>
      </c>
      <c r="N195" s="393">
        <v>5411.28</v>
      </c>
      <c r="O195" s="394">
        <v>5833</v>
      </c>
      <c r="P195" s="393">
        <v>1399.92</v>
      </c>
      <c r="Q195" s="394">
        <v>16714</v>
      </c>
      <c r="R195" s="393">
        <v>4011.36</v>
      </c>
      <c r="S195" s="394"/>
      <c r="T195" s="394"/>
      <c r="U195" s="407"/>
    </row>
    <row r="196" spans="1:21" ht="24" x14ac:dyDescent="0.3">
      <c r="A196" s="319">
        <v>41203178</v>
      </c>
      <c r="B196" s="388" t="s">
        <v>3453</v>
      </c>
      <c r="C196" s="393">
        <v>345.6</v>
      </c>
      <c r="D196" s="394" t="s">
        <v>17</v>
      </c>
      <c r="E196" s="395">
        <v>24.69</v>
      </c>
      <c r="F196" s="394"/>
      <c r="G196" s="394"/>
      <c r="H196" s="394"/>
      <c r="I196" s="394"/>
      <c r="J196" s="394">
        <v>41203178</v>
      </c>
      <c r="K196" s="388" t="s">
        <v>3453</v>
      </c>
      <c r="L196" s="394">
        <v>1440.0000000000002</v>
      </c>
      <c r="M196" s="394">
        <v>0</v>
      </c>
      <c r="N196" s="393">
        <v>345.6</v>
      </c>
      <c r="O196" s="394">
        <v>493</v>
      </c>
      <c r="P196" s="393">
        <v>118.32</v>
      </c>
      <c r="Q196" s="394">
        <v>947</v>
      </c>
      <c r="R196" s="393">
        <v>227.28</v>
      </c>
      <c r="S196" s="394"/>
      <c r="T196" s="394"/>
      <c r="U196" s="407"/>
    </row>
    <row r="197" spans="1:21" ht="24" x14ac:dyDescent="0.3">
      <c r="A197" s="319">
        <v>41203186</v>
      </c>
      <c r="B197" s="388" t="s">
        <v>3454</v>
      </c>
      <c r="C197" s="393">
        <v>195.12</v>
      </c>
      <c r="D197" s="394" t="s">
        <v>14</v>
      </c>
      <c r="E197" s="395">
        <v>12.52</v>
      </c>
      <c r="F197" s="394"/>
      <c r="G197" s="394"/>
      <c r="H197" s="394"/>
      <c r="I197" s="394"/>
      <c r="J197" s="394">
        <v>41203186</v>
      </c>
      <c r="K197" s="388" t="s">
        <v>3454</v>
      </c>
      <c r="L197" s="394">
        <v>813</v>
      </c>
      <c r="M197" s="394">
        <v>0</v>
      </c>
      <c r="N197" s="393">
        <v>195.12</v>
      </c>
      <c r="O197" s="394">
        <v>333</v>
      </c>
      <c r="P197" s="393">
        <v>79.92</v>
      </c>
      <c r="Q197" s="394">
        <v>480</v>
      </c>
      <c r="R197" s="393">
        <v>115.2</v>
      </c>
      <c r="S197" s="394"/>
      <c r="T197" s="394"/>
      <c r="U197" s="407"/>
    </row>
    <row r="198" spans="1:21" ht="24" x14ac:dyDescent="0.3">
      <c r="A198" s="319">
        <v>41203194</v>
      </c>
      <c r="B198" s="388" t="s">
        <v>3455</v>
      </c>
      <c r="C198" s="393">
        <v>170.4</v>
      </c>
      <c r="D198" s="394" t="s">
        <v>11</v>
      </c>
      <c r="E198" s="395">
        <v>12.52</v>
      </c>
      <c r="F198" s="394"/>
      <c r="G198" s="394"/>
      <c r="H198" s="394"/>
      <c r="I198" s="394"/>
      <c r="J198" s="394">
        <v>41203194</v>
      </c>
      <c r="K198" s="388" t="s">
        <v>3455</v>
      </c>
      <c r="L198" s="394">
        <v>710</v>
      </c>
      <c r="M198" s="394">
        <v>0</v>
      </c>
      <c r="N198" s="393">
        <v>170.4</v>
      </c>
      <c r="O198" s="394">
        <v>230</v>
      </c>
      <c r="P198" s="393">
        <v>55.2</v>
      </c>
      <c r="Q198" s="394">
        <v>480</v>
      </c>
      <c r="R198" s="393">
        <v>115.2</v>
      </c>
      <c r="S198" s="394"/>
      <c r="T198" s="394"/>
      <c r="U198" s="407"/>
    </row>
    <row r="199" spans="1:21" x14ac:dyDescent="0.3">
      <c r="A199" s="319">
        <v>41301404</v>
      </c>
      <c r="B199" s="388" t="s">
        <v>3456</v>
      </c>
      <c r="C199" s="393">
        <v>6.4</v>
      </c>
      <c r="D199" s="394" t="s">
        <v>6</v>
      </c>
      <c r="E199" s="395">
        <v>0</v>
      </c>
      <c r="F199" s="394"/>
      <c r="G199" s="394"/>
      <c r="H199" s="394"/>
      <c r="I199" s="394"/>
      <c r="J199" s="394">
        <v>41301404</v>
      </c>
      <c r="K199" s="388" t="s">
        <v>3456</v>
      </c>
      <c r="L199" s="405">
        <v>26.666666666666668</v>
      </c>
      <c r="M199" s="394">
        <v>0</v>
      </c>
      <c r="N199" s="393">
        <v>6.4</v>
      </c>
      <c r="O199" s="394"/>
      <c r="P199" s="393"/>
      <c r="Q199" s="394"/>
      <c r="R199" s="393"/>
      <c r="S199" s="394"/>
      <c r="T199" s="394"/>
      <c r="U199" s="407"/>
    </row>
    <row r="200" spans="1:21" x14ac:dyDescent="0.3">
      <c r="A200" s="319">
        <v>41301412</v>
      </c>
      <c r="B200" s="388" t="s">
        <v>3457</v>
      </c>
      <c r="C200" s="393">
        <v>22.08</v>
      </c>
      <c r="D200" s="394" t="s">
        <v>9</v>
      </c>
      <c r="E200" s="395">
        <v>1</v>
      </c>
      <c r="F200" s="394"/>
      <c r="G200" s="394"/>
      <c r="H200" s="394"/>
      <c r="I200" s="394"/>
      <c r="J200" s="394">
        <v>41301412</v>
      </c>
      <c r="K200" s="388" t="s">
        <v>3457</v>
      </c>
      <c r="L200" s="394">
        <v>92</v>
      </c>
      <c r="M200" s="394">
        <v>0</v>
      </c>
      <c r="N200" s="393">
        <v>22.08</v>
      </c>
      <c r="O200" s="394">
        <v>53</v>
      </c>
      <c r="P200" s="393">
        <v>12.72</v>
      </c>
      <c r="Q200" s="394">
        <v>39</v>
      </c>
      <c r="R200" s="393">
        <v>9.36</v>
      </c>
      <c r="S200" s="394"/>
      <c r="T200" s="394"/>
      <c r="U200" s="407"/>
    </row>
    <row r="201" spans="1:21" x14ac:dyDescent="0.3">
      <c r="A201" s="319">
        <v>41401050</v>
      </c>
      <c r="B201" s="388" t="s">
        <v>3458</v>
      </c>
      <c r="C201" s="393">
        <v>13.68</v>
      </c>
      <c r="D201" s="394" t="s">
        <v>9</v>
      </c>
      <c r="E201" s="395">
        <v>9.0999999999999998E-2</v>
      </c>
      <c r="F201" s="394"/>
      <c r="G201" s="394"/>
      <c r="H201" s="394"/>
      <c r="I201" s="394"/>
      <c r="J201" s="394">
        <v>41401050</v>
      </c>
      <c r="K201" s="388" t="s">
        <v>3458</v>
      </c>
      <c r="L201" s="394">
        <v>57</v>
      </c>
      <c r="M201" s="394">
        <v>0</v>
      </c>
      <c r="N201" s="393">
        <v>13.68</v>
      </c>
      <c r="O201" s="394">
        <v>53</v>
      </c>
      <c r="P201" s="393">
        <v>12.72</v>
      </c>
      <c r="Q201" s="394">
        <v>4</v>
      </c>
      <c r="R201" s="393">
        <v>0.96</v>
      </c>
      <c r="S201" s="394"/>
      <c r="T201" s="394"/>
      <c r="U201" s="407"/>
    </row>
    <row r="202" spans="1:21" x14ac:dyDescent="0.3">
      <c r="A202" s="319">
        <v>41401093</v>
      </c>
      <c r="B202" s="388" t="s">
        <v>3459</v>
      </c>
      <c r="C202" s="393">
        <v>20.64</v>
      </c>
      <c r="D202" s="394" t="s">
        <v>12</v>
      </c>
      <c r="E202" s="395">
        <v>0.16200000000000001</v>
      </c>
      <c r="F202" s="394"/>
      <c r="G202" s="394"/>
      <c r="H202" s="394"/>
      <c r="I202" s="394"/>
      <c r="J202" s="394">
        <v>41401093</v>
      </c>
      <c r="K202" s="388" t="s">
        <v>3459</v>
      </c>
      <c r="L202" s="394">
        <v>86</v>
      </c>
      <c r="M202" s="394">
        <v>0</v>
      </c>
      <c r="N202" s="393">
        <v>20.64</v>
      </c>
      <c r="O202" s="394">
        <v>80</v>
      </c>
      <c r="P202" s="393">
        <v>19.2</v>
      </c>
      <c r="Q202" s="394">
        <v>6</v>
      </c>
      <c r="R202" s="393">
        <v>1.44</v>
      </c>
      <c r="S202" s="394"/>
      <c r="T202" s="394"/>
      <c r="U202" s="407"/>
    </row>
    <row r="203" spans="1:21" x14ac:dyDescent="0.3">
      <c r="A203" s="319">
        <v>41401115</v>
      </c>
      <c r="B203" s="388" t="s">
        <v>3460</v>
      </c>
      <c r="C203" s="393">
        <v>26.64</v>
      </c>
      <c r="D203" s="394" t="s">
        <v>12</v>
      </c>
      <c r="E203" s="395">
        <v>0.8</v>
      </c>
      <c r="F203" s="394"/>
      <c r="G203" s="394"/>
      <c r="H203" s="394"/>
      <c r="I203" s="394"/>
      <c r="J203" s="394">
        <v>41401115</v>
      </c>
      <c r="K203" s="388" t="s">
        <v>3460</v>
      </c>
      <c r="L203" s="394">
        <v>111</v>
      </c>
      <c r="M203" s="394">
        <v>0</v>
      </c>
      <c r="N203" s="393">
        <v>26.64</v>
      </c>
      <c r="O203" s="394">
        <v>80</v>
      </c>
      <c r="P203" s="393">
        <v>19.2</v>
      </c>
      <c r="Q203" s="394">
        <v>31</v>
      </c>
      <c r="R203" s="393">
        <v>7.44</v>
      </c>
      <c r="S203" s="394"/>
      <c r="T203" s="394"/>
      <c r="U203" s="407"/>
    </row>
    <row r="204" spans="1:21" x14ac:dyDescent="0.3">
      <c r="A204" s="319">
        <v>41401123</v>
      </c>
      <c r="B204" s="388" t="s">
        <v>3461</v>
      </c>
      <c r="C204" s="393">
        <v>19.2</v>
      </c>
      <c r="D204" s="394" t="s">
        <v>12</v>
      </c>
      <c r="E204" s="395">
        <v>0</v>
      </c>
      <c r="F204" s="394"/>
      <c r="G204" s="394"/>
      <c r="H204" s="394"/>
      <c r="I204" s="394"/>
      <c r="J204" s="394">
        <v>41401123</v>
      </c>
      <c r="K204" s="388" t="s">
        <v>3461</v>
      </c>
      <c r="L204" s="394">
        <v>80</v>
      </c>
      <c r="M204" s="394">
        <v>0</v>
      </c>
      <c r="N204" s="393">
        <v>19.2</v>
      </c>
      <c r="O204" s="394"/>
      <c r="P204" s="393"/>
      <c r="Q204" s="394"/>
      <c r="R204" s="393"/>
      <c r="S204" s="394"/>
      <c r="T204" s="394"/>
      <c r="U204" s="407"/>
    </row>
    <row r="205" spans="1:21" x14ac:dyDescent="0.3">
      <c r="A205" s="319">
        <v>41401140</v>
      </c>
      <c r="B205" s="388" t="s">
        <v>3462</v>
      </c>
      <c r="C205" s="393">
        <v>6.4</v>
      </c>
      <c r="D205" s="394" t="s">
        <v>6</v>
      </c>
      <c r="E205" s="395">
        <v>0</v>
      </c>
      <c r="F205" s="394"/>
      <c r="G205" s="394"/>
      <c r="H205" s="394"/>
      <c r="I205" s="394"/>
      <c r="J205" s="394">
        <v>41401140</v>
      </c>
      <c r="K205" s="388" t="s">
        <v>3462</v>
      </c>
      <c r="L205" s="405">
        <v>26.666666666666668</v>
      </c>
      <c r="M205" s="394">
        <v>0</v>
      </c>
      <c r="N205" s="393">
        <v>6.4</v>
      </c>
      <c r="O205" s="394"/>
      <c r="P205" s="393"/>
      <c r="Q205" s="394"/>
      <c r="R205" s="393"/>
      <c r="S205" s="394"/>
      <c r="T205" s="394"/>
      <c r="U205" s="407"/>
    </row>
    <row r="206" spans="1:21" ht="24" x14ac:dyDescent="0.3">
      <c r="A206" s="319">
        <v>41401158</v>
      </c>
      <c r="B206" s="388" t="s">
        <v>3463</v>
      </c>
      <c r="C206" s="393">
        <v>25.6</v>
      </c>
      <c r="D206" s="394" t="s">
        <v>15</v>
      </c>
      <c r="E206" s="395">
        <v>0</v>
      </c>
      <c r="F206" s="394"/>
      <c r="G206" s="394"/>
      <c r="H206" s="394"/>
      <c r="I206" s="394"/>
      <c r="J206" s="394">
        <v>41401158</v>
      </c>
      <c r="K206" s="388" t="s">
        <v>3463</v>
      </c>
      <c r="L206" s="405">
        <v>106.66666666666667</v>
      </c>
      <c r="M206" s="394">
        <v>0</v>
      </c>
      <c r="N206" s="393">
        <v>25.6</v>
      </c>
      <c r="O206" s="394"/>
      <c r="P206" s="393"/>
      <c r="Q206" s="394"/>
      <c r="R206" s="393"/>
      <c r="S206" s="394"/>
      <c r="T206" s="394"/>
      <c r="U206" s="407"/>
    </row>
    <row r="207" spans="1:21" x14ac:dyDescent="0.3">
      <c r="A207" s="319">
        <v>41401280</v>
      </c>
      <c r="B207" s="388" t="s">
        <v>3464</v>
      </c>
      <c r="C207" s="393">
        <v>14.4</v>
      </c>
      <c r="D207" s="394" t="s">
        <v>9</v>
      </c>
      <c r="E207" s="395">
        <v>0.16200000000000001</v>
      </c>
      <c r="F207" s="394"/>
      <c r="G207" s="394"/>
      <c r="H207" s="394"/>
      <c r="I207" s="394"/>
      <c r="J207" s="394">
        <v>41401280</v>
      </c>
      <c r="K207" s="388" t="s">
        <v>3464</v>
      </c>
      <c r="L207" s="394">
        <v>60.000000000000007</v>
      </c>
      <c r="M207" s="394">
        <v>0</v>
      </c>
      <c r="N207" s="393">
        <v>14.4</v>
      </c>
      <c r="O207" s="394">
        <v>53</v>
      </c>
      <c r="P207" s="393">
        <v>12.72</v>
      </c>
      <c r="Q207" s="394">
        <v>7</v>
      </c>
      <c r="R207" s="393">
        <v>1.68</v>
      </c>
      <c r="S207" s="394"/>
      <c r="T207" s="394"/>
      <c r="U207" s="407"/>
    </row>
    <row r="208" spans="1:21" x14ac:dyDescent="0.3">
      <c r="A208" s="319">
        <v>41401310</v>
      </c>
      <c r="B208" s="388" t="s">
        <v>3465</v>
      </c>
      <c r="C208" s="393">
        <v>19.2</v>
      </c>
      <c r="D208" s="394" t="s">
        <v>12</v>
      </c>
      <c r="E208" s="395">
        <v>0</v>
      </c>
      <c r="F208" s="394"/>
      <c r="G208" s="394"/>
      <c r="H208" s="394"/>
      <c r="I208" s="394"/>
      <c r="J208" s="394">
        <v>41401310</v>
      </c>
      <c r="K208" s="388" t="s">
        <v>3465</v>
      </c>
      <c r="L208" s="394">
        <v>80</v>
      </c>
      <c r="M208" s="394">
        <v>0</v>
      </c>
      <c r="N208" s="393">
        <v>19.2</v>
      </c>
      <c r="O208" s="394"/>
      <c r="P208" s="393"/>
      <c r="Q208" s="394"/>
      <c r="R208" s="393"/>
      <c r="S208" s="394"/>
      <c r="T208" s="394"/>
      <c r="U208" s="407"/>
    </row>
    <row r="209" spans="1:21" x14ac:dyDescent="0.3">
      <c r="A209" s="319">
        <v>41401328</v>
      </c>
      <c r="B209" s="388" t="s">
        <v>3466</v>
      </c>
      <c r="C209" s="393">
        <v>19.2</v>
      </c>
      <c r="D209" s="394" t="s">
        <v>12</v>
      </c>
      <c r="E209" s="395">
        <v>0</v>
      </c>
      <c r="F209" s="394"/>
      <c r="G209" s="394"/>
      <c r="H209" s="394"/>
      <c r="I209" s="394"/>
      <c r="J209" s="394">
        <v>41401328</v>
      </c>
      <c r="K209" s="388" t="s">
        <v>3466</v>
      </c>
      <c r="L209" s="394">
        <v>80</v>
      </c>
      <c r="M209" s="394">
        <v>0</v>
      </c>
      <c r="N209" s="393">
        <v>19.2</v>
      </c>
      <c r="O209" s="394"/>
      <c r="P209" s="393"/>
      <c r="Q209" s="394"/>
      <c r="R209" s="393"/>
      <c r="S209" s="394"/>
      <c r="T209" s="394"/>
      <c r="U209" s="407"/>
    </row>
    <row r="210" spans="1:21" x14ac:dyDescent="0.3">
      <c r="A210" s="319">
        <v>41401336</v>
      </c>
      <c r="B210" s="388" t="s">
        <v>3467</v>
      </c>
      <c r="C210" s="393">
        <v>19.2</v>
      </c>
      <c r="D210" s="394" t="s">
        <v>12</v>
      </c>
      <c r="E210" s="395">
        <v>0</v>
      </c>
      <c r="F210" s="394"/>
      <c r="G210" s="394"/>
      <c r="H210" s="394"/>
      <c r="I210" s="394"/>
      <c r="J210" s="394">
        <v>41401336</v>
      </c>
      <c r="K210" s="388" t="s">
        <v>3467</v>
      </c>
      <c r="L210" s="394">
        <v>80</v>
      </c>
      <c r="M210" s="394">
        <v>0</v>
      </c>
      <c r="N210" s="393">
        <v>19.2</v>
      </c>
      <c r="O210" s="394"/>
      <c r="P210" s="393"/>
      <c r="Q210" s="394"/>
      <c r="R210" s="393"/>
      <c r="S210" s="394"/>
      <c r="T210" s="394"/>
      <c r="U210" s="407"/>
    </row>
    <row r="211" spans="1:21" ht="24" x14ac:dyDescent="0.3">
      <c r="A211" s="319">
        <v>41401344</v>
      </c>
      <c r="B211" s="388" t="s">
        <v>3468</v>
      </c>
      <c r="C211" s="393">
        <v>6.4</v>
      </c>
      <c r="D211" s="394" t="s">
        <v>6</v>
      </c>
      <c r="E211" s="395">
        <v>0</v>
      </c>
      <c r="F211" s="394"/>
      <c r="G211" s="394"/>
      <c r="H211" s="394"/>
      <c r="I211" s="394"/>
      <c r="J211" s="394">
        <v>41401344</v>
      </c>
      <c r="K211" s="388" t="s">
        <v>3468</v>
      </c>
      <c r="L211" s="405">
        <v>26.666666666666668</v>
      </c>
      <c r="M211" s="394">
        <v>0</v>
      </c>
      <c r="N211" s="393">
        <v>6.4</v>
      </c>
      <c r="O211" s="394"/>
      <c r="P211" s="393"/>
      <c r="Q211" s="394"/>
      <c r="R211" s="393"/>
      <c r="S211" s="394"/>
      <c r="T211" s="394"/>
      <c r="U211" s="407"/>
    </row>
    <row r="212" spans="1:21" ht="24" x14ac:dyDescent="0.3">
      <c r="A212" s="319">
        <v>41401352</v>
      </c>
      <c r="B212" s="388" t="s">
        <v>3469</v>
      </c>
      <c r="C212" s="393">
        <v>6.4</v>
      </c>
      <c r="D212" s="394" t="s">
        <v>6</v>
      </c>
      <c r="E212" s="395">
        <v>0</v>
      </c>
      <c r="F212" s="394"/>
      <c r="G212" s="394"/>
      <c r="H212" s="394"/>
      <c r="I212" s="394"/>
      <c r="J212" s="394">
        <v>41401352</v>
      </c>
      <c r="K212" s="388" t="s">
        <v>3469</v>
      </c>
      <c r="L212" s="405">
        <v>26.666666666666668</v>
      </c>
      <c r="M212" s="394">
        <v>0</v>
      </c>
      <c r="N212" s="393">
        <v>6.4</v>
      </c>
      <c r="O212" s="394"/>
      <c r="P212" s="393"/>
      <c r="Q212" s="394"/>
      <c r="R212" s="393"/>
      <c r="S212" s="394"/>
      <c r="T212" s="394"/>
      <c r="U212" s="407"/>
    </row>
    <row r="213" spans="1:21" ht="24" x14ac:dyDescent="0.3">
      <c r="A213" s="319">
        <v>41401417</v>
      </c>
      <c r="B213" s="388" t="s">
        <v>3470</v>
      </c>
      <c r="C213" s="393">
        <v>19.2</v>
      </c>
      <c r="D213" s="394" t="s">
        <v>12</v>
      </c>
      <c r="E213" s="395">
        <v>0</v>
      </c>
      <c r="F213" s="394"/>
      <c r="G213" s="394"/>
      <c r="H213" s="394"/>
      <c r="I213" s="394"/>
      <c r="J213" s="394">
        <v>41401417</v>
      </c>
      <c r="K213" s="388" t="s">
        <v>3470</v>
      </c>
      <c r="L213" s="394">
        <v>80</v>
      </c>
      <c r="M213" s="394">
        <v>0</v>
      </c>
      <c r="N213" s="393">
        <v>19.2</v>
      </c>
      <c r="O213" s="394"/>
      <c r="P213" s="393"/>
      <c r="Q213" s="394"/>
      <c r="R213" s="393"/>
      <c r="S213" s="394"/>
      <c r="T213" s="394"/>
      <c r="U213" s="407"/>
    </row>
    <row r="214" spans="1:21" x14ac:dyDescent="0.3">
      <c r="A214" s="319">
        <v>41401549</v>
      </c>
      <c r="B214" s="388" t="s">
        <v>3471</v>
      </c>
      <c r="C214" s="393">
        <v>127.68</v>
      </c>
      <c r="D214" s="394" t="s">
        <v>15</v>
      </c>
      <c r="E214" s="395">
        <v>11.1</v>
      </c>
      <c r="F214" s="394"/>
      <c r="G214" s="394"/>
      <c r="H214" s="394"/>
      <c r="I214" s="394"/>
      <c r="J214" s="394">
        <v>41401549</v>
      </c>
      <c r="K214" s="388" t="s">
        <v>3471</v>
      </c>
      <c r="L214" s="394">
        <v>532</v>
      </c>
      <c r="M214" s="394">
        <v>0</v>
      </c>
      <c r="N214" s="393">
        <v>127.68</v>
      </c>
      <c r="O214" s="394">
        <v>107</v>
      </c>
      <c r="P214" s="393">
        <v>25.68</v>
      </c>
      <c r="Q214" s="394">
        <v>425</v>
      </c>
      <c r="R214" s="393">
        <v>102</v>
      </c>
      <c r="S214" s="394"/>
      <c r="T214" s="394"/>
      <c r="U214" s="407"/>
    </row>
    <row r="215" spans="1:21" x14ac:dyDescent="0.3">
      <c r="A215" s="319">
        <v>41401620</v>
      </c>
      <c r="B215" s="388" t="s">
        <v>3472</v>
      </c>
      <c r="C215" s="393">
        <v>19.920000000000002</v>
      </c>
      <c r="D215" s="394"/>
      <c r="E215" s="395"/>
      <c r="F215" s="394"/>
      <c r="G215" s="394"/>
      <c r="H215" s="394"/>
      <c r="I215" s="394"/>
      <c r="J215" s="394">
        <v>15020118</v>
      </c>
      <c r="K215" s="388" t="s">
        <v>3473</v>
      </c>
      <c r="L215" s="394">
        <v>83</v>
      </c>
      <c r="M215" s="394">
        <v>0</v>
      </c>
      <c r="N215" s="393">
        <v>19.919999999999998</v>
      </c>
      <c r="O215" s="394"/>
      <c r="P215" s="393"/>
      <c r="Q215" s="394"/>
      <c r="R215" s="393"/>
      <c r="S215" s="394"/>
      <c r="T215" s="394"/>
      <c r="U215" s="407"/>
    </row>
    <row r="216" spans="1:21" x14ac:dyDescent="0.3">
      <c r="A216" s="319">
        <v>41401662</v>
      </c>
      <c r="B216" s="388" t="s">
        <v>3482</v>
      </c>
      <c r="C216" s="393">
        <v>80</v>
      </c>
      <c r="D216" s="394" t="s">
        <v>14</v>
      </c>
      <c r="E216" s="395"/>
      <c r="F216" s="394"/>
      <c r="G216" s="394"/>
      <c r="H216" s="394"/>
      <c r="I216" s="394"/>
      <c r="J216" s="394">
        <v>41401662</v>
      </c>
      <c r="K216" s="388" t="s">
        <v>3482</v>
      </c>
      <c r="L216" s="394"/>
      <c r="M216" s="394"/>
      <c r="N216" s="393">
        <v>80</v>
      </c>
      <c r="O216" s="394"/>
      <c r="P216" s="393"/>
      <c r="Q216" s="394"/>
      <c r="R216" s="393"/>
      <c r="S216" s="394"/>
      <c r="T216" s="394"/>
      <c r="U216" s="407"/>
    </row>
    <row r="217" spans="1:21" ht="24" x14ac:dyDescent="0.3">
      <c r="A217" s="319">
        <v>41401670</v>
      </c>
      <c r="B217" s="388" t="s">
        <v>3483</v>
      </c>
      <c r="C217" s="393">
        <v>12.8</v>
      </c>
      <c r="D217" s="394" t="s">
        <v>9</v>
      </c>
      <c r="E217" s="395"/>
      <c r="F217" s="394"/>
      <c r="G217" s="394"/>
      <c r="H217" s="394"/>
      <c r="I217" s="394"/>
      <c r="J217" s="394">
        <v>41401670</v>
      </c>
      <c r="K217" s="388" t="s">
        <v>3483</v>
      </c>
      <c r="L217" s="394"/>
      <c r="M217" s="394"/>
      <c r="N217" s="393">
        <v>12.8</v>
      </c>
      <c r="O217" s="394"/>
      <c r="P217" s="393"/>
      <c r="Q217" s="394"/>
      <c r="R217" s="393"/>
      <c r="S217" s="394"/>
      <c r="T217" s="394"/>
      <c r="U217" s="407"/>
    </row>
    <row r="218" spans="1:21" x14ac:dyDescent="0.3">
      <c r="A218" s="319">
        <v>41501110</v>
      </c>
      <c r="B218" s="388" t="s">
        <v>3474</v>
      </c>
      <c r="C218" s="393">
        <v>34.799999999999997</v>
      </c>
      <c r="D218" s="394" t="s">
        <v>15</v>
      </c>
      <c r="E218" s="395">
        <v>1</v>
      </c>
      <c r="F218" s="394"/>
      <c r="G218" s="394"/>
      <c r="H218" s="394"/>
      <c r="I218" s="394"/>
      <c r="J218" s="394">
        <v>41501110</v>
      </c>
      <c r="K218" s="388" t="s">
        <v>3474</v>
      </c>
      <c r="L218" s="394">
        <v>145</v>
      </c>
      <c r="M218" s="394">
        <v>0</v>
      </c>
      <c r="N218" s="393">
        <v>34.799999999999997</v>
      </c>
      <c r="O218" s="394">
        <v>107</v>
      </c>
      <c r="P218" s="393">
        <v>25.68</v>
      </c>
      <c r="Q218" s="394">
        <v>38</v>
      </c>
      <c r="R218" s="393">
        <v>9.1199999999999992</v>
      </c>
      <c r="S218" s="394"/>
      <c r="T218" s="394"/>
      <c r="U218" s="407"/>
    </row>
    <row r="219" spans="1:21" ht="24" x14ac:dyDescent="0.3">
      <c r="A219" s="319">
        <v>41501136</v>
      </c>
      <c r="B219" s="388" t="s">
        <v>3475</v>
      </c>
      <c r="C219" s="393">
        <v>16.5</v>
      </c>
      <c r="D219" s="394" t="s">
        <v>6</v>
      </c>
      <c r="E219" s="395">
        <v>0</v>
      </c>
      <c r="F219" s="394"/>
      <c r="G219" s="394"/>
      <c r="H219" s="394"/>
      <c r="I219" s="394"/>
      <c r="J219" s="394">
        <v>39010074</v>
      </c>
      <c r="K219" s="388" t="s">
        <v>3476</v>
      </c>
      <c r="L219" s="394">
        <v>50</v>
      </c>
      <c r="M219" s="394">
        <v>0</v>
      </c>
      <c r="N219" s="393">
        <v>16.5</v>
      </c>
      <c r="O219" s="394"/>
      <c r="P219" s="393"/>
      <c r="Q219" s="394"/>
      <c r="R219" s="393"/>
      <c r="S219" s="394"/>
      <c r="T219" s="394"/>
      <c r="U219" s="407"/>
    </row>
    <row r="220" spans="1:21" x14ac:dyDescent="0.3">
      <c r="A220" s="319">
        <v>41501179</v>
      </c>
      <c r="B220" s="388" t="s">
        <v>3477</v>
      </c>
      <c r="C220" s="393">
        <v>42.24</v>
      </c>
      <c r="D220" s="394" t="s">
        <v>15</v>
      </c>
      <c r="E220" s="395">
        <v>1.8</v>
      </c>
      <c r="F220" s="394"/>
      <c r="G220" s="394"/>
      <c r="H220" s="394"/>
      <c r="I220" s="394"/>
      <c r="J220" s="394">
        <v>41501179</v>
      </c>
      <c r="K220" s="388" t="s">
        <v>3477</v>
      </c>
      <c r="L220" s="394">
        <v>176.00000000000003</v>
      </c>
      <c r="M220" s="394">
        <v>0</v>
      </c>
      <c r="N220" s="393">
        <v>42.24</v>
      </c>
      <c r="O220" s="394">
        <v>107</v>
      </c>
      <c r="P220" s="393">
        <v>25.68</v>
      </c>
      <c r="Q220" s="394">
        <v>69</v>
      </c>
      <c r="R220" s="393">
        <v>16.559999999999999</v>
      </c>
      <c r="S220" s="394"/>
      <c r="T220" s="394"/>
      <c r="U220" s="407"/>
    </row>
    <row r="221" spans="1:21" ht="15" thickBot="1" x14ac:dyDescent="0.35">
      <c r="A221" s="409">
        <v>41501187</v>
      </c>
      <c r="B221" s="410" t="s">
        <v>3478</v>
      </c>
      <c r="C221" s="411">
        <v>35.76</v>
      </c>
      <c r="D221" s="412" t="s">
        <v>12</v>
      </c>
      <c r="E221" s="413">
        <v>1.8</v>
      </c>
      <c r="F221" s="412"/>
      <c r="G221" s="412"/>
      <c r="H221" s="412"/>
      <c r="I221" s="412"/>
      <c r="J221" s="412">
        <v>41501187</v>
      </c>
      <c r="K221" s="410" t="s">
        <v>3478</v>
      </c>
      <c r="L221" s="412">
        <v>149</v>
      </c>
      <c r="M221" s="412">
        <v>0</v>
      </c>
      <c r="N221" s="411">
        <v>35.76</v>
      </c>
      <c r="O221" s="412">
        <v>80</v>
      </c>
      <c r="P221" s="411">
        <v>19.2</v>
      </c>
      <c r="Q221" s="412">
        <v>69</v>
      </c>
      <c r="R221" s="411">
        <v>16.559999999999999</v>
      </c>
      <c r="S221" s="412"/>
      <c r="T221" s="412"/>
      <c r="U221" s="408"/>
    </row>
    <row r="222" spans="1:21" ht="15.6" thickTop="1" thickBot="1" x14ac:dyDescent="0.35">
      <c r="E222" s="396"/>
    </row>
    <row r="223" spans="1:21" ht="15" thickTop="1" x14ac:dyDescent="0.3">
      <c r="A223" s="414" t="s">
        <v>3134</v>
      </c>
      <c r="B223" s="389"/>
      <c r="C223" s="397"/>
      <c r="D223" s="398"/>
      <c r="E223" s="399"/>
      <c r="F223" s="398"/>
      <c r="G223" s="398"/>
      <c r="H223" s="398"/>
      <c r="I223" s="398"/>
      <c r="J223" s="398"/>
      <c r="K223" s="389"/>
      <c r="L223" s="398"/>
      <c r="M223" s="398"/>
      <c r="N223" s="397"/>
      <c r="O223" s="398"/>
      <c r="P223" s="397"/>
      <c r="Q223" s="398"/>
      <c r="R223" s="397"/>
      <c r="S223" s="398"/>
      <c r="T223" s="398"/>
      <c r="U223" s="398"/>
    </row>
    <row r="224" spans="1:21" x14ac:dyDescent="0.3">
      <c r="A224" s="276">
        <v>20102089</v>
      </c>
      <c r="B224" s="390" t="s">
        <v>3484</v>
      </c>
      <c r="C224" s="400"/>
      <c r="D224" s="401"/>
      <c r="E224" s="402"/>
      <c r="F224" s="401"/>
      <c r="G224" s="401"/>
      <c r="H224" s="401"/>
      <c r="I224" s="401"/>
      <c r="J224" s="401">
        <v>20102089</v>
      </c>
      <c r="K224" s="390" t="s">
        <v>3484</v>
      </c>
      <c r="L224" s="401"/>
      <c r="M224" s="401"/>
      <c r="N224" s="400"/>
      <c r="O224" s="401"/>
      <c r="P224" s="400"/>
      <c r="Q224" s="401"/>
      <c r="R224" s="400"/>
      <c r="S224" s="401"/>
      <c r="T224" s="401"/>
      <c r="U224" s="415"/>
    </row>
    <row r="225" spans="1:21" x14ac:dyDescent="0.3">
      <c r="A225" s="276">
        <v>20102097</v>
      </c>
      <c r="B225" s="390" t="s">
        <v>3485</v>
      </c>
      <c r="C225" s="400"/>
      <c r="D225" s="401"/>
      <c r="E225" s="402"/>
      <c r="F225" s="401"/>
      <c r="G225" s="401"/>
      <c r="H225" s="401"/>
      <c r="I225" s="401"/>
      <c r="J225" s="401">
        <v>20102097</v>
      </c>
      <c r="K225" s="390" t="s">
        <v>3485</v>
      </c>
      <c r="L225" s="401"/>
      <c r="M225" s="401"/>
      <c r="N225" s="400"/>
      <c r="O225" s="401"/>
      <c r="P225" s="400"/>
      <c r="Q225" s="401"/>
      <c r="R225" s="400"/>
      <c r="S225" s="401"/>
      <c r="T225" s="401"/>
      <c r="U225" s="415"/>
    </row>
    <row r="226" spans="1:21" x14ac:dyDescent="0.3">
      <c r="A226" s="276">
        <v>20102100</v>
      </c>
      <c r="B226" s="390" t="s">
        <v>3486</v>
      </c>
      <c r="C226" s="400"/>
      <c r="D226" s="401"/>
      <c r="E226" s="402"/>
      <c r="F226" s="401"/>
      <c r="G226" s="401"/>
      <c r="H226" s="401"/>
      <c r="I226" s="401"/>
      <c r="J226" s="401">
        <v>20102100</v>
      </c>
      <c r="K226" s="390" t="s">
        <v>3486</v>
      </c>
      <c r="L226" s="401"/>
      <c r="M226" s="401"/>
      <c r="N226" s="400"/>
      <c r="O226" s="401"/>
      <c r="P226" s="400"/>
      <c r="Q226" s="401"/>
      <c r="R226" s="400"/>
      <c r="S226" s="401"/>
      <c r="T226" s="401"/>
      <c r="U226" s="415"/>
    </row>
    <row r="227" spans="1:21" x14ac:dyDescent="0.3">
      <c r="A227" s="276">
        <v>20102127</v>
      </c>
      <c r="B227" s="390" t="s">
        <v>3487</v>
      </c>
      <c r="C227" s="400"/>
      <c r="D227" s="401"/>
      <c r="E227" s="402"/>
      <c r="F227" s="401"/>
      <c r="G227" s="401"/>
      <c r="H227" s="401"/>
      <c r="I227" s="401"/>
      <c r="J227" s="401">
        <v>20102127</v>
      </c>
      <c r="K227" s="390" t="s">
        <v>3487</v>
      </c>
      <c r="L227" s="401"/>
      <c r="M227" s="401"/>
      <c r="N227" s="400"/>
      <c r="O227" s="401"/>
      <c r="P227" s="400"/>
      <c r="Q227" s="401"/>
      <c r="R227" s="400"/>
      <c r="S227" s="401"/>
      <c r="T227" s="401"/>
      <c r="U227" s="415"/>
    </row>
    <row r="228" spans="1:21" x14ac:dyDescent="0.3">
      <c r="A228" s="276">
        <v>20102135</v>
      </c>
      <c r="B228" s="390" t="s">
        <v>3488</v>
      </c>
      <c r="C228" s="400"/>
      <c r="D228" s="401"/>
      <c r="E228" s="402"/>
      <c r="F228" s="401"/>
      <c r="G228" s="401"/>
      <c r="H228" s="401"/>
      <c r="I228" s="401"/>
      <c r="J228" s="401">
        <v>20102135</v>
      </c>
      <c r="K228" s="390" t="s">
        <v>3488</v>
      </c>
      <c r="L228" s="401"/>
      <c r="M228" s="401"/>
      <c r="N228" s="400"/>
      <c r="O228" s="401"/>
      <c r="P228" s="400"/>
      <c r="Q228" s="401"/>
      <c r="R228" s="400"/>
      <c r="S228" s="401"/>
      <c r="T228" s="401"/>
      <c r="U228" s="415"/>
    </row>
    <row r="229" spans="1:21" x14ac:dyDescent="0.3">
      <c r="A229" s="276">
        <v>20102143</v>
      </c>
      <c r="B229" s="390" t="s">
        <v>3489</v>
      </c>
      <c r="C229" s="400"/>
      <c r="D229" s="401"/>
      <c r="E229" s="402"/>
      <c r="F229" s="401"/>
      <c r="G229" s="401"/>
      <c r="H229" s="401"/>
      <c r="I229" s="401"/>
      <c r="J229" s="401">
        <v>20102143</v>
      </c>
      <c r="K229" s="390" t="s">
        <v>3489</v>
      </c>
      <c r="L229" s="401"/>
      <c r="M229" s="401"/>
      <c r="N229" s="400"/>
      <c r="O229" s="401"/>
      <c r="P229" s="400"/>
      <c r="Q229" s="401"/>
      <c r="R229" s="400"/>
      <c r="S229" s="401"/>
      <c r="T229" s="401"/>
      <c r="U229" s="415"/>
    </row>
    <row r="230" spans="1:21" x14ac:dyDescent="0.3">
      <c r="A230" s="276">
        <v>20103751</v>
      </c>
      <c r="B230" s="390" t="s">
        <v>3490</v>
      </c>
      <c r="C230" s="400"/>
      <c r="D230" s="401"/>
      <c r="E230" s="402"/>
      <c r="F230" s="401"/>
      <c r="G230" s="401"/>
      <c r="H230" s="401"/>
      <c r="I230" s="401"/>
      <c r="J230" s="401">
        <v>20103751</v>
      </c>
      <c r="K230" s="390" t="s">
        <v>3490</v>
      </c>
      <c r="L230" s="401"/>
      <c r="M230" s="401"/>
      <c r="N230" s="400"/>
      <c r="O230" s="401"/>
      <c r="P230" s="400"/>
      <c r="Q230" s="401"/>
      <c r="R230" s="400"/>
      <c r="S230" s="401"/>
      <c r="T230" s="401"/>
      <c r="U230" s="415"/>
    </row>
    <row r="231" spans="1:21" x14ac:dyDescent="0.3">
      <c r="A231" s="276">
        <v>20104405</v>
      </c>
      <c r="B231" s="390" t="s">
        <v>3491</v>
      </c>
      <c r="C231" s="400"/>
      <c r="D231" s="401"/>
      <c r="E231" s="402"/>
      <c r="F231" s="401"/>
      <c r="G231" s="401"/>
      <c r="H231" s="401"/>
      <c r="I231" s="401"/>
      <c r="J231" s="401">
        <v>20104405</v>
      </c>
      <c r="K231" s="390" t="s">
        <v>3491</v>
      </c>
      <c r="L231" s="401"/>
      <c r="M231" s="401"/>
      <c r="N231" s="400"/>
      <c r="O231" s="401"/>
      <c r="P231" s="400"/>
      <c r="Q231" s="401"/>
      <c r="R231" s="400"/>
      <c r="S231" s="401"/>
      <c r="T231" s="401"/>
      <c r="U231" s="415"/>
    </row>
    <row r="232" spans="1:21" x14ac:dyDescent="0.3">
      <c r="A232" s="276">
        <v>40102114</v>
      </c>
      <c r="B232" s="390" t="s">
        <v>3492</v>
      </c>
      <c r="C232" s="400"/>
      <c r="D232" s="401"/>
      <c r="E232" s="402"/>
      <c r="F232" s="401"/>
      <c r="G232" s="401"/>
      <c r="H232" s="401"/>
      <c r="I232" s="401"/>
      <c r="J232" s="401">
        <v>40102114</v>
      </c>
      <c r="K232" s="390" t="s">
        <v>3492</v>
      </c>
      <c r="L232" s="401"/>
      <c r="M232" s="401"/>
      <c r="N232" s="400"/>
      <c r="O232" s="401"/>
      <c r="P232" s="400"/>
      <c r="Q232" s="401"/>
      <c r="R232" s="400"/>
      <c r="S232" s="401"/>
      <c r="T232" s="401"/>
      <c r="U232" s="415"/>
    </row>
    <row r="233" spans="1:21" x14ac:dyDescent="0.3">
      <c r="A233" s="276">
        <v>40102149</v>
      </c>
      <c r="B233" s="390" t="s">
        <v>3493</v>
      </c>
      <c r="C233" s="400"/>
      <c r="D233" s="401"/>
      <c r="E233" s="402"/>
      <c r="F233" s="401"/>
      <c r="G233" s="401"/>
      <c r="H233" s="401"/>
      <c r="I233" s="401"/>
      <c r="J233" s="401">
        <v>40102149</v>
      </c>
      <c r="K233" s="390" t="s">
        <v>3493</v>
      </c>
      <c r="L233" s="401"/>
      <c r="M233" s="401"/>
      <c r="N233" s="400"/>
      <c r="O233" s="401"/>
      <c r="P233" s="400"/>
      <c r="Q233" s="401"/>
      <c r="R233" s="400"/>
      <c r="S233" s="401"/>
      <c r="T233" s="401"/>
      <c r="U233" s="415"/>
    </row>
    <row r="234" spans="1:21" x14ac:dyDescent="0.3">
      <c r="A234" s="276">
        <v>40103790</v>
      </c>
      <c r="B234" s="390" t="s">
        <v>3494</v>
      </c>
      <c r="C234" s="400"/>
      <c r="D234" s="401"/>
      <c r="E234" s="402"/>
      <c r="F234" s="401"/>
      <c r="G234" s="401"/>
      <c r="H234" s="401"/>
      <c r="I234" s="401"/>
      <c r="J234" s="401">
        <v>40103790</v>
      </c>
      <c r="K234" s="390" t="s">
        <v>3494</v>
      </c>
      <c r="L234" s="401"/>
      <c r="M234" s="401"/>
      <c r="N234" s="400"/>
      <c r="O234" s="401"/>
      <c r="P234" s="400"/>
      <c r="Q234" s="401"/>
      <c r="R234" s="400"/>
      <c r="S234" s="401"/>
      <c r="T234" s="401"/>
      <c r="U234" s="415"/>
    </row>
    <row r="235" spans="1:21" x14ac:dyDescent="0.3">
      <c r="A235" s="276">
        <v>40103811</v>
      </c>
      <c r="B235" s="390" t="s">
        <v>3495</v>
      </c>
      <c r="C235" s="400"/>
      <c r="D235" s="401"/>
      <c r="E235" s="402"/>
      <c r="F235" s="401"/>
      <c r="G235" s="401"/>
      <c r="H235" s="401"/>
      <c r="I235" s="401"/>
      <c r="J235" s="401">
        <v>40103811</v>
      </c>
      <c r="K235" s="390" t="s">
        <v>3495</v>
      </c>
      <c r="L235" s="401"/>
      <c r="M235" s="401"/>
      <c r="N235" s="400"/>
      <c r="O235" s="401"/>
      <c r="P235" s="400"/>
      <c r="Q235" s="401"/>
      <c r="R235" s="400"/>
      <c r="S235" s="401"/>
      <c r="T235" s="401"/>
      <c r="U235" s="415"/>
    </row>
    <row r="236" spans="1:21" x14ac:dyDescent="0.3">
      <c r="A236" s="276">
        <v>40103838</v>
      </c>
      <c r="B236" s="390" t="s">
        <v>3496</v>
      </c>
      <c r="C236" s="400"/>
      <c r="D236" s="401"/>
      <c r="E236" s="402"/>
      <c r="F236" s="401"/>
      <c r="G236" s="401"/>
      <c r="H236" s="401"/>
      <c r="I236" s="401"/>
      <c r="J236" s="401">
        <v>40103838</v>
      </c>
      <c r="K236" s="390" t="s">
        <v>3496</v>
      </c>
      <c r="L236" s="401"/>
      <c r="M236" s="401"/>
      <c r="N236" s="400"/>
      <c r="O236" s="401"/>
      <c r="P236" s="400"/>
      <c r="Q236" s="401"/>
      <c r="R236" s="400"/>
      <c r="S236" s="401"/>
      <c r="T236" s="401"/>
      <c r="U236" s="415"/>
    </row>
    <row r="237" spans="1:21" x14ac:dyDescent="0.3">
      <c r="A237" s="276">
        <v>40103846</v>
      </c>
      <c r="B237" s="390" t="s">
        <v>3497</v>
      </c>
      <c r="C237" s="400"/>
      <c r="D237" s="401"/>
      <c r="E237" s="402"/>
      <c r="F237" s="401"/>
      <c r="G237" s="401"/>
      <c r="H237" s="401"/>
      <c r="I237" s="401"/>
      <c r="J237" s="401">
        <v>40103846</v>
      </c>
      <c r="K237" s="390" t="s">
        <v>3497</v>
      </c>
      <c r="L237" s="401"/>
      <c r="M237" s="401"/>
      <c r="N237" s="400"/>
      <c r="O237" s="401"/>
      <c r="P237" s="400"/>
      <c r="Q237" s="401"/>
      <c r="R237" s="400"/>
      <c r="S237" s="401"/>
      <c r="T237" s="401"/>
      <c r="U237" s="415"/>
    </row>
    <row r="238" spans="1:21" x14ac:dyDescent="0.3">
      <c r="A238" s="276">
        <v>40103854</v>
      </c>
      <c r="B238" s="390" t="s">
        <v>3498</v>
      </c>
      <c r="C238" s="400"/>
      <c r="D238" s="401"/>
      <c r="E238" s="402"/>
      <c r="F238" s="401"/>
      <c r="G238" s="401"/>
      <c r="H238" s="401"/>
      <c r="I238" s="401"/>
      <c r="J238" s="401">
        <v>40103854</v>
      </c>
      <c r="K238" s="390" t="s">
        <v>3498</v>
      </c>
      <c r="L238" s="401"/>
      <c r="M238" s="401"/>
      <c r="N238" s="400"/>
      <c r="O238" s="401"/>
      <c r="P238" s="400"/>
      <c r="Q238" s="401"/>
      <c r="R238" s="400"/>
      <c r="S238" s="401"/>
      <c r="T238" s="401"/>
      <c r="U238" s="415"/>
    </row>
    <row r="239" spans="1:21" x14ac:dyDescent="0.3">
      <c r="A239" s="276">
        <v>40105105</v>
      </c>
      <c r="B239" s="390" t="s">
        <v>3499</v>
      </c>
      <c r="C239" s="400"/>
      <c r="D239" s="401"/>
      <c r="E239" s="402"/>
      <c r="F239" s="401"/>
      <c r="G239" s="401"/>
      <c r="H239" s="401"/>
      <c r="I239" s="401"/>
      <c r="J239" s="401">
        <v>40105105</v>
      </c>
      <c r="K239" s="390" t="s">
        <v>3499</v>
      </c>
      <c r="L239" s="401"/>
      <c r="M239" s="401"/>
      <c r="N239" s="400"/>
      <c r="O239" s="401"/>
      <c r="P239" s="400"/>
      <c r="Q239" s="401"/>
      <c r="R239" s="400"/>
      <c r="S239" s="401"/>
      <c r="T239" s="401"/>
      <c r="U239" s="415"/>
    </row>
    <row r="240" spans="1:21" ht="24" x14ac:dyDescent="0.3">
      <c r="A240" s="276">
        <v>40105113</v>
      </c>
      <c r="B240" s="390" t="s">
        <v>3500</v>
      </c>
      <c r="C240" s="400"/>
      <c r="D240" s="401"/>
      <c r="E240" s="402"/>
      <c r="F240" s="401"/>
      <c r="G240" s="401"/>
      <c r="H240" s="401"/>
      <c r="I240" s="401"/>
      <c r="J240" s="401">
        <v>40105113</v>
      </c>
      <c r="K240" s="390" t="s">
        <v>3500</v>
      </c>
      <c r="L240" s="401"/>
      <c r="M240" s="401"/>
      <c r="N240" s="400"/>
      <c r="O240" s="401"/>
      <c r="P240" s="400"/>
      <c r="Q240" s="401"/>
      <c r="R240" s="400"/>
      <c r="S240" s="401"/>
      <c r="T240" s="401"/>
      <c r="U240" s="415"/>
    </row>
    <row r="241" spans="1:21" x14ac:dyDescent="0.3">
      <c r="A241" s="276">
        <v>40105121</v>
      </c>
      <c r="B241" s="390" t="s">
        <v>3501</v>
      </c>
      <c r="C241" s="400"/>
      <c r="D241" s="401"/>
      <c r="E241" s="402"/>
      <c r="F241" s="401"/>
      <c r="G241" s="401"/>
      <c r="H241" s="401"/>
      <c r="I241" s="401"/>
      <c r="J241" s="401">
        <v>40105121</v>
      </c>
      <c r="K241" s="390" t="s">
        <v>3501</v>
      </c>
      <c r="L241" s="401"/>
      <c r="M241" s="401"/>
      <c r="N241" s="400"/>
      <c r="O241" s="401"/>
      <c r="P241" s="400"/>
      <c r="Q241" s="401"/>
      <c r="R241" s="400"/>
      <c r="S241" s="401"/>
      <c r="T241" s="401"/>
      <c r="U241" s="415"/>
    </row>
    <row r="242" spans="1:21" x14ac:dyDescent="0.3">
      <c r="A242" s="276">
        <v>40105130</v>
      </c>
      <c r="B242" s="390" t="s">
        <v>3502</v>
      </c>
      <c r="C242" s="400"/>
      <c r="D242" s="401"/>
      <c r="E242" s="402"/>
      <c r="F242" s="401"/>
      <c r="G242" s="401"/>
      <c r="H242" s="401"/>
      <c r="I242" s="401"/>
      <c r="J242" s="401">
        <v>40105130</v>
      </c>
      <c r="K242" s="390" t="s">
        <v>3502</v>
      </c>
      <c r="L242" s="401"/>
      <c r="M242" s="401"/>
      <c r="N242" s="400"/>
      <c r="O242" s="401"/>
      <c r="P242" s="400"/>
      <c r="Q242" s="401"/>
      <c r="R242" s="400"/>
      <c r="S242" s="401"/>
      <c r="T242" s="401"/>
      <c r="U242" s="415"/>
    </row>
    <row r="243" spans="1:21" x14ac:dyDescent="0.3">
      <c r="A243" s="276">
        <v>40201376</v>
      </c>
      <c r="B243" s="390" t="s">
        <v>3503</v>
      </c>
      <c r="C243" s="400"/>
      <c r="D243" s="401"/>
      <c r="E243" s="402"/>
      <c r="F243" s="401"/>
      <c r="G243" s="401"/>
      <c r="H243" s="401"/>
      <c r="I243" s="401"/>
      <c r="J243" s="401">
        <v>40201376</v>
      </c>
      <c r="K243" s="390" t="s">
        <v>3503</v>
      </c>
      <c r="L243" s="401"/>
      <c r="M243" s="401"/>
      <c r="N243" s="400"/>
      <c r="O243" s="401"/>
      <c r="P243" s="400"/>
      <c r="Q243" s="401"/>
      <c r="R243" s="400"/>
      <c r="S243" s="401"/>
      <c r="T243" s="401"/>
      <c r="U243" s="415"/>
    </row>
    <row r="244" spans="1:21" x14ac:dyDescent="0.3">
      <c r="A244" s="276">
        <v>40201384</v>
      </c>
      <c r="B244" s="390" t="s">
        <v>3504</v>
      </c>
      <c r="C244" s="400"/>
      <c r="D244" s="401"/>
      <c r="E244" s="402"/>
      <c r="F244" s="401"/>
      <c r="G244" s="401"/>
      <c r="H244" s="401"/>
      <c r="I244" s="401"/>
      <c r="J244" s="401">
        <v>40201384</v>
      </c>
      <c r="K244" s="390" t="s">
        <v>3504</v>
      </c>
      <c r="L244" s="401"/>
      <c r="M244" s="401"/>
      <c r="N244" s="400"/>
      <c r="O244" s="401"/>
      <c r="P244" s="400"/>
      <c r="Q244" s="401"/>
      <c r="R244" s="400"/>
      <c r="S244" s="401"/>
      <c r="T244" s="401"/>
      <c r="U244" s="415"/>
    </row>
    <row r="245" spans="1:21" x14ac:dyDescent="0.3">
      <c r="A245" s="276">
        <v>40201392</v>
      </c>
      <c r="B245" s="390" t="s">
        <v>3505</v>
      </c>
      <c r="C245" s="400"/>
      <c r="D245" s="401"/>
      <c r="E245" s="402"/>
      <c r="F245" s="401"/>
      <c r="G245" s="401"/>
      <c r="H245" s="401"/>
      <c r="I245" s="401"/>
      <c r="J245" s="401">
        <v>40201392</v>
      </c>
      <c r="K245" s="390" t="s">
        <v>3505</v>
      </c>
      <c r="L245" s="401"/>
      <c r="M245" s="401"/>
      <c r="N245" s="400"/>
      <c r="O245" s="401"/>
      <c r="P245" s="400"/>
      <c r="Q245" s="401"/>
      <c r="R245" s="400"/>
      <c r="S245" s="401"/>
      <c r="T245" s="401"/>
      <c r="U245" s="415"/>
    </row>
    <row r="246" spans="1:21" x14ac:dyDescent="0.3">
      <c r="A246" s="276">
        <v>40201406</v>
      </c>
      <c r="B246" s="390" t="s">
        <v>3506</v>
      </c>
      <c r="C246" s="400"/>
      <c r="D246" s="401"/>
      <c r="E246" s="402"/>
      <c r="F246" s="401"/>
      <c r="G246" s="401"/>
      <c r="H246" s="401"/>
      <c r="I246" s="401"/>
      <c r="J246" s="401">
        <v>40201406</v>
      </c>
      <c r="K246" s="390" t="s">
        <v>3506</v>
      </c>
      <c r="L246" s="401"/>
      <c r="M246" s="401"/>
      <c r="N246" s="400"/>
      <c r="O246" s="401"/>
      <c r="P246" s="400"/>
      <c r="Q246" s="401"/>
      <c r="R246" s="400"/>
      <c r="S246" s="401"/>
      <c r="T246" s="401"/>
      <c r="U246" s="415"/>
    </row>
    <row r="247" spans="1:21" x14ac:dyDescent="0.3">
      <c r="A247" s="276">
        <v>40302857</v>
      </c>
      <c r="B247" s="390" t="s">
        <v>3507</v>
      </c>
      <c r="C247" s="400"/>
      <c r="D247" s="401"/>
      <c r="E247" s="402"/>
      <c r="F247" s="401"/>
      <c r="G247" s="401"/>
      <c r="H247" s="401"/>
      <c r="I247" s="401"/>
      <c r="J247" s="401">
        <v>40302857</v>
      </c>
      <c r="K247" s="390" t="s">
        <v>3507</v>
      </c>
      <c r="L247" s="401"/>
      <c r="M247" s="401"/>
      <c r="N247" s="400"/>
      <c r="O247" s="401"/>
      <c r="P247" s="400"/>
      <c r="Q247" s="401"/>
      <c r="R247" s="400"/>
      <c r="S247" s="401"/>
      <c r="T247" s="401"/>
      <c r="U247" s="415"/>
    </row>
    <row r="248" spans="1:21" x14ac:dyDescent="0.3">
      <c r="A248" s="276">
        <v>40302865</v>
      </c>
      <c r="B248" s="390" t="s">
        <v>3508</v>
      </c>
      <c r="C248" s="400"/>
      <c r="D248" s="401"/>
      <c r="E248" s="402"/>
      <c r="F248" s="401"/>
      <c r="G248" s="401"/>
      <c r="H248" s="401"/>
      <c r="I248" s="401"/>
      <c r="J248" s="401">
        <v>40302865</v>
      </c>
      <c r="K248" s="390" t="s">
        <v>3508</v>
      </c>
      <c r="L248" s="401"/>
      <c r="M248" s="401"/>
      <c r="N248" s="400"/>
      <c r="O248" s="401"/>
      <c r="P248" s="400"/>
      <c r="Q248" s="401"/>
      <c r="R248" s="400"/>
      <c r="S248" s="401"/>
      <c r="T248" s="401"/>
      <c r="U248" s="415"/>
    </row>
    <row r="249" spans="1:21" x14ac:dyDescent="0.3">
      <c r="A249" s="276">
        <v>40302873</v>
      </c>
      <c r="B249" s="390" t="s">
        <v>3509</v>
      </c>
      <c r="C249" s="400"/>
      <c r="D249" s="401"/>
      <c r="E249" s="402"/>
      <c r="F249" s="401"/>
      <c r="G249" s="401"/>
      <c r="H249" s="401"/>
      <c r="I249" s="401"/>
      <c r="J249" s="401">
        <v>40302873</v>
      </c>
      <c r="K249" s="390" t="s">
        <v>3509</v>
      </c>
      <c r="L249" s="401"/>
      <c r="M249" s="401"/>
      <c r="N249" s="400"/>
      <c r="O249" s="401"/>
      <c r="P249" s="400"/>
      <c r="Q249" s="401"/>
      <c r="R249" s="400"/>
      <c r="S249" s="401"/>
      <c r="T249" s="401"/>
      <c r="U249" s="415"/>
    </row>
    <row r="250" spans="1:21" x14ac:dyDescent="0.3">
      <c r="A250" s="276">
        <v>40302911</v>
      </c>
      <c r="B250" s="390" t="s">
        <v>3510</v>
      </c>
      <c r="C250" s="400"/>
      <c r="D250" s="401"/>
      <c r="E250" s="402"/>
      <c r="F250" s="401"/>
      <c r="G250" s="401"/>
      <c r="H250" s="401"/>
      <c r="I250" s="401"/>
      <c r="J250" s="401">
        <v>40302911</v>
      </c>
      <c r="K250" s="390" t="s">
        <v>3510</v>
      </c>
      <c r="L250" s="401"/>
      <c r="M250" s="401"/>
      <c r="N250" s="400"/>
      <c r="O250" s="401"/>
      <c r="P250" s="400"/>
      <c r="Q250" s="401"/>
      <c r="R250" s="400"/>
      <c r="S250" s="401"/>
      <c r="T250" s="401"/>
      <c r="U250" s="415"/>
    </row>
    <row r="251" spans="1:21" x14ac:dyDescent="0.3">
      <c r="A251" s="276">
        <v>40302920</v>
      </c>
      <c r="B251" s="390" t="s">
        <v>3511</v>
      </c>
      <c r="C251" s="400"/>
      <c r="D251" s="401"/>
      <c r="E251" s="402"/>
      <c r="F251" s="401"/>
      <c r="G251" s="401"/>
      <c r="H251" s="401"/>
      <c r="I251" s="401"/>
      <c r="J251" s="401">
        <v>40302920</v>
      </c>
      <c r="K251" s="390" t="s">
        <v>3511</v>
      </c>
      <c r="L251" s="401"/>
      <c r="M251" s="401"/>
      <c r="N251" s="400"/>
      <c r="O251" s="401"/>
      <c r="P251" s="400"/>
      <c r="Q251" s="401"/>
      <c r="R251" s="400"/>
      <c r="S251" s="401"/>
      <c r="T251" s="401"/>
      <c r="U251" s="415"/>
    </row>
    <row r="252" spans="1:21" x14ac:dyDescent="0.3">
      <c r="A252" s="276">
        <v>40302938</v>
      </c>
      <c r="B252" s="390" t="s">
        <v>3512</v>
      </c>
      <c r="C252" s="400"/>
      <c r="D252" s="401"/>
      <c r="E252" s="402"/>
      <c r="F252" s="401"/>
      <c r="G252" s="401"/>
      <c r="H252" s="401"/>
      <c r="I252" s="401"/>
      <c r="J252" s="401">
        <v>40302938</v>
      </c>
      <c r="K252" s="390" t="s">
        <v>3512</v>
      </c>
      <c r="L252" s="401"/>
      <c r="M252" s="401"/>
      <c r="N252" s="400"/>
      <c r="O252" s="401"/>
      <c r="P252" s="400"/>
      <c r="Q252" s="401"/>
      <c r="R252" s="400"/>
      <c r="S252" s="401"/>
      <c r="T252" s="401"/>
      <c r="U252" s="415"/>
    </row>
    <row r="253" spans="1:21" x14ac:dyDescent="0.3">
      <c r="A253" s="276">
        <v>40302954</v>
      </c>
      <c r="B253" s="390" t="s">
        <v>3513</v>
      </c>
      <c r="C253" s="400"/>
      <c r="D253" s="401"/>
      <c r="E253" s="402"/>
      <c r="F253" s="401"/>
      <c r="G253" s="401"/>
      <c r="H253" s="401"/>
      <c r="I253" s="401"/>
      <c r="J253" s="401">
        <v>40302954</v>
      </c>
      <c r="K253" s="390" t="s">
        <v>3513</v>
      </c>
      <c r="L253" s="401"/>
      <c r="M253" s="401"/>
      <c r="N253" s="400"/>
      <c r="O253" s="401"/>
      <c r="P253" s="400"/>
      <c r="Q253" s="401"/>
      <c r="R253" s="400"/>
      <c r="S253" s="401"/>
      <c r="T253" s="401"/>
      <c r="U253" s="415"/>
    </row>
    <row r="254" spans="1:21" x14ac:dyDescent="0.3">
      <c r="A254" s="276">
        <v>40302962</v>
      </c>
      <c r="B254" s="390" t="s">
        <v>3514</v>
      </c>
      <c r="C254" s="400"/>
      <c r="D254" s="401"/>
      <c r="E254" s="402"/>
      <c r="F254" s="401"/>
      <c r="G254" s="401"/>
      <c r="H254" s="401"/>
      <c r="I254" s="401"/>
      <c r="J254" s="401">
        <v>40302962</v>
      </c>
      <c r="K254" s="390" t="s">
        <v>3514</v>
      </c>
      <c r="L254" s="401"/>
      <c r="M254" s="401"/>
      <c r="N254" s="400"/>
      <c r="O254" s="401"/>
      <c r="P254" s="400"/>
      <c r="Q254" s="401"/>
      <c r="R254" s="400"/>
      <c r="S254" s="401"/>
      <c r="T254" s="401"/>
      <c r="U254" s="415"/>
    </row>
    <row r="255" spans="1:21" x14ac:dyDescent="0.3">
      <c r="A255" s="276">
        <v>40302989</v>
      </c>
      <c r="B255" s="390" t="s">
        <v>3515</v>
      </c>
      <c r="C255" s="400"/>
      <c r="D255" s="401"/>
      <c r="E255" s="402"/>
      <c r="F255" s="401"/>
      <c r="G255" s="401"/>
      <c r="H255" s="401"/>
      <c r="I255" s="401"/>
      <c r="J255" s="401">
        <v>40302989</v>
      </c>
      <c r="K255" s="390" t="s">
        <v>3515</v>
      </c>
      <c r="L255" s="401"/>
      <c r="M255" s="401"/>
      <c r="N255" s="400"/>
      <c r="O255" s="401"/>
      <c r="P255" s="400"/>
      <c r="Q255" s="401"/>
      <c r="R255" s="400"/>
      <c r="S255" s="401"/>
      <c r="T255" s="401"/>
      <c r="U255" s="415"/>
    </row>
    <row r="256" spans="1:21" x14ac:dyDescent="0.3">
      <c r="A256" s="276">
        <v>40302997</v>
      </c>
      <c r="B256" s="390" t="s">
        <v>3516</v>
      </c>
      <c r="C256" s="400"/>
      <c r="D256" s="401"/>
      <c r="E256" s="402"/>
      <c r="F256" s="401"/>
      <c r="G256" s="401"/>
      <c r="H256" s="401"/>
      <c r="I256" s="401"/>
      <c r="J256" s="401">
        <v>40302997</v>
      </c>
      <c r="K256" s="390" t="s">
        <v>3516</v>
      </c>
      <c r="L256" s="401"/>
      <c r="M256" s="401"/>
      <c r="N256" s="400"/>
      <c r="O256" s="401"/>
      <c r="P256" s="400"/>
      <c r="Q256" s="401"/>
      <c r="R256" s="400"/>
      <c r="S256" s="401"/>
      <c r="T256" s="401"/>
      <c r="U256" s="415"/>
    </row>
    <row r="257" spans="1:21" x14ac:dyDescent="0.3">
      <c r="A257" s="276">
        <v>40303195</v>
      </c>
      <c r="B257" s="390" t="s">
        <v>3517</v>
      </c>
      <c r="C257" s="400"/>
      <c r="D257" s="401"/>
      <c r="E257" s="402"/>
      <c r="F257" s="401"/>
      <c r="G257" s="401"/>
      <c r="H257" s="401"/>
      <c r="I257" s="401"/>
      <c r="J257" s="401">
        <v>40303195</v>
      </c>
      <c r="K257" s="390" t="s">
        <v>3517</v>
      </c>
      <c r="L257" s="401"/>
      <c r="M257" s="401"/>
      <c r="N257" s="400"/>
      <c r="O257" s="401"/>
      <c r="P257" s="400"/>
      <c r="Q257" s="401"/>
      <c r="R257" s="400"/>
      <c r="S257" s="401"/>
      <c r="T257" s="401"/>
      <c r="U257" s="415"/>
    </row>
    <row r="258" spans="1:21" x14ac:dyDescent="0.3">
      <c r="A258" s="276">
        <v>40303209</v>
      </c>
      <c r="B258" s="390" t="s">
        <v>3518</v>
      </c>
      <c r="C258" s="400"/>
      <c r="D258" s="401"/>
      <c r="E258" s="402"/>
      <c r="F258" s="401"/>
      <c r="G258" s="401"/>
      <c r="H258" s="401"/>
      <c r="I258" s="401"/>
      <c r="J258" s="401">
        <v>40303209</v>
      </c>
      <c r="K258" s="390" t="s">
        <v>3518</v>
      </c>
      <c r="L258" s="401"/>
      <c r="M258" s="401"/>
      <c r="N258" s="400"/>
      <c r="O258" s="401"/>
      <c r="P258" s="400"/>
      <c r="Q258" s="401"/>
      <c r="R258" s="400"/>
      <c r="S258" s="401"/>
      <c r="T258" s="401"/>
      <c r="U258" s="415"/>
    </row>
    <row r="259" spans="1:21" x14ac:dyDescent="0.3">
      <c r="A259" s="276">
        <v>40303217</v>
      </c>
      <c r="B259" s="390" t="s">
        <v>3519</v>
      </c>
      <c r="C259" s="400"/>
      <c r="D259" s="401"/>
      <c r="E259" s="402"/>
      <c r="F259" s="401"/>
      <c r="G259" s="401"/>
      <c r="H259" s="401"/>
      <c r="I259" s="401"/>
      <c r="J259" s="401">
        <v>40303217</v>
      </c>
      <c r="K259" s="390" t="s">
        <v>3519</v>
      </c>
      <c r="L259" s="401"/>
      <c r="M259" s="401"/>
      <c r="N259" s="400"/>
      <c r="O259" s="401"/>
      <c r="P259" s="400"/>
      <c r="Q259" s="401"/>
      <c r="R259" s="400"/>
      <c r="S259" s="401"/>
      <c r="T259" s="401"/>
      <c r="U259" s="415"/>
    </row>
    <row r="260" spans="1:21" x14ac:dyDescent="0.3">
      <c r="A260" s="276">
        <v>40303225</v>
      </c>
      <c r="B260" s="390" t="s">
        <v>3520</v>
      </c>
      <c r="C260" s="400"/>
      <c r="D260" s="401"/>
      <c r="E260" s="402"/>
      <c r="F260" s="401"/>
      <c r="G260" s="401"/>
      <c r="H260" s="401"/>
      <c r="I260" s="401"/>
      <c r="J260" s="401">
        <v>40303225</v>
      </c>
      <c r="K260" s="390" t="s">
        <v>3520</v>
      </c>
      <c r="L260" s="401"/>
      <c r="M260" s="401"/>
      <c r="N260" s="400"/>
      <c r="O260" s="401"/>
      <c r="P260" s="400"/>
      <c r="Q260" s="401"/>
      <c r="R260" s="400"/>
      <c r="S260" s="401"/>
      <c r="T260" s="401"/>
      <c r="U260" s="415"/>
    </row>
    <row r="261" spans="1:21" x14ac:dyDescent="0.3">
      <c r="A261" s="276">
        <v>40303241</v>
      </c>
      <c r="B261" s="390" t="s">
        <v>3521</v>
      </c>
      <c r="C261" s="400"/>
      <c r="D261" s="401"/>
      <c r="E261" s="402"/>
      <c r="F261" s="401"/>
      <c r="G261" s="401"/>
      <c r="H261" s="401"/>
      <c r="I261" s="401"/>
      <c r="J261" s="401">
        <v>40303241</v>
      </c>
      <c r="K261" s="390" t="s">
        <v>3521</v>
      </c>
      <c r="L261" s="401"/>
      <c r="M261" s="401"/>
      <c r="N261" s="400"/>
      <c r="O261" s="401"/>
      <c r="P261" s="400"/>
      <c r="Q261" s="401"/>
      <c r="R261" s="400"/>
      <c r="S261" s="401"/>
      <c r="T261" s="401"/>
      <c r="U261" s="415"/>
    </row>
    <row r="262" spans="1:21" x14ac:dyDescent="0.3">
      <c r="A262" s="276">
        <v>40303276</v>
      </c>
      <c r="B262" s="390" t="s">
        <v>3522</v>
      </c>
      <c r="C262" s="400"/>
      <c r="D262" s="401"/>
      <c r="E262" s="402"/>
      <c r="F262" s="401"/>
      <c r="G262" s="401"/>
      <c r="H262" s="401"/>
      <c r="I262" s="401"/>
      <c r="J262" s="401">
        <v>40303276</v>
      </c>
      <c r="K262" s="390" t="s">
        <v>3522</v>
      </c>
      <c r="L262" s="401"/>
      <c r="M262" s="401"/>
      <c r="N262" s="400"/>
      <c r="O262" s="401"/>
      <c r="P262" s="400"/>
      <c r="Q262" s="401"/>
      <c r="R262" s="400"/>
      <c r="S262" s="401"/>
      <c r="T262" s="401"/>
      <c r="U262" s="415"/>
    </row>
    <row r="263" spans="1:21" x14ac:dyDescent="0.3">
      <c r="A263" s="276">
        <v>40303284</v>
      </c>
      <c r="B263" s="390" t="s">
        <v>3523</v>
      </c>
      <c r="C263" s="400"/>
      <c r="D263" s="401"/>
      <c r="E263" s="402"/>
      <c r="F263" s="401"/>
      <c r="G263" s="401"/>
      <c r="H263" s="401"/>
      <c r="I263" s="401"/>
      <c r="J263" s="401">
        <v>40303284</v>
      </c>
      <c r="K263" s="390" t="s">
        <v>3523</v>
      </c>
      <c r="L263" s="401"/>
      <c r="M263" s="401"/>
      <c r="N263" s="400"/>
      <c r="O263" s="401"/>
      <c r="P263" s="400"/>
      <c r="Q263" s="401"/>
      <c r="R263" s="400"/>
      <c r="S263" s="401"/>
      <c r="T263" s="401"/>
      <c r="U263" s="415"/>
    </row>
    <row r="264" spans="1:21" x14ac:dyDescent="0.3">
      <c r="A264" s="276">
        <v>40303292</v>
      </c>
      <c r="B264" s="390" t="s">
        <v>3524</v>
      </c>
      <c r="C264" s="400"/>
      <c r="D264" s="401"/>
      <c r="E264" s="402"/>
      <c r="F264" s="401"/>
      <c r="G264" s="401"/>
      <c r="H264" s="401"/>
      <c r="I264" s="401"/>
      <c r="J264" s="401">
        <v>40303292</v>
      </c>
      <c r="K264" s="390" t="s">
        <v>3524</v>
      </c>
      <c r="L264" s="401"/>
      <c r="M264" s="401"/>
      <c r="N264" s="400"/>
      <c r="O264" s="401"/>
      <c r="P264" s="400"/>
      <c r="Q264" s="401"/>
      <c r="R264" s="400"/>
      <c r="S264" s="401"/>
      <c r="T264" s="401"/>
      <c r="U264" s="415"/>
    </row>
    <row r="265" spans="1:21" x14ac:dyDescent="0.3">
      <c r="A265" s="276">
        <v>40303306</v>
      </c>
      <c r="B265" s="390" t="s">
        <v>3525</v>
      </c>
      <c r="C265" s="400"/>
      <c r="D265" s="401"/>
      <c r="E265" s="402"/>
      <c r="F265" s="401"/>
      <c r="G265" s="401"/>
      <c r="H265" s="401"/>
      <c r="I265" s="401"/>
      <c r="J265" s="401">
        <v>40303306</v>
      </c>
      <c r="K265" s="390" t="s">
        <v>3525</v>
      </c>
      <c r="L265" s="401"/>
      <c r="M265" s="401"/>
      <c r="N265" s="400"/>
      <c r="O265" s="401"/>
      <c r="P265" s="400"/>
      <c r="Q265" s="401"/>
      <c r="R265" s="400"/>
      <c r="S265" s="401"/>
      <c r="T265" s="401"/>
      <c r="U265" s="415"/>
    </row>
    <row r="266" spans="1:21" x14ac:dyDescent="0.3">
      <c r="A266" s="276">
        <v>40303314</v>
      </c>
      <c r="B266" s="390" t="s">
        <v>3526</v>
      </c>
      <c r="C266" s="400"/>
      <c r="D266" s="401"/>
      <c r="E266" s="402"/>
      <c r="F266" s="401"/>
      <c r="G266" s="401"/>
      <c r="H266" s="401"/>
      <c r="I266" s="401"/>
      <c r="J266" s="401">
        <v>40303314</v>
      </c>
      <c r="K266" s="390" t="s">
        <v>3526</v>
      </c>
      <c r="L266" s="401"/>
      <c r="M266" s="401"/>
      <c r="N266" s="400"/>
      <c r="O266" s="401"/>
      <c r="P266" s="400"/>
      <c r="Q266" s="401"/>
      <c r="R266" s="400"/>
      <c r="S266" s="401"/>
      <c r="T266" s="401"/>
      <c r="U266" s="415"/>
    </row>
    <row r="267" spans="1:21" x14ac:dyDescent="0.3">
      <c r="A267" s="276">
        <v>40303322</v>
      </c>
      <c r="B267" s="390" t="s">
        <v>3527</v>
      </c>
      <c r="C267" s="400"/>
      <c r="D267" s="401"/>
      <c r="E267" s="402"/>
      <c r="F267" s="401"/>
      <c r="G267" s="401"/>
      <c r="H267" s="401"/>
      <c r="I267" s="401"/>
      <c r="J267" s="401">
        <v>40303322</v>
      </c>
      <c r="K267" s="390" t="s">
        <v>3527</v>
      </c>
      <c r="L267" s="401"/>
      <c r="M267" s="401"/>
      <c r="N267" s="400"/>
      <c r="O267" s="401"/>
      <c r="P267" s="400"/>
      <c r="Q267" s="401"/>
      <c r="R267" s="400"/>
      <c r="S267" s="401"/>
      <c r="T267" s="401"/>
      <c r="U267" s="415"/>
    </row>
    <row r="268" spans="1:21" x14ac:dyDescent="0.3">
      <c r="A268" s="276">
        <v>40304957</v>
      </c>
      <c r="B268" s="390" t="s">
        <v>3528</v>
      </c>
      <c r="C268" s="400"/>
      <c r="D268" s="401"/>
      <c r="E268" s="402"/>
      <c r="F268" s="401"/>
      <c r="G268" s="401"/>
      <c r="H268" s="401"/>
      <c r="I268" s="401"/>
      <c r="J268" s="401">
        <v>40304957</v>
      </c>
      <c r="K268" s="390" t="s">
        <v>3528</v>
      </c>
      <c r="L268" s="401"/>
      <c r="M268" s="401"/>
      <c r="N268" s="400"/>
      <c r="O268" s="401"/>
      <c r="P268" s="400"/>
      <c r="Q268" s="401"/>
      <c r="R268" s="400"/>
      <c r="S268" s="401"/>
      <c r="T268" s="401"/>
      <c r="U268" s="415"/>
    </row>
    <row r="269" spans="1:21" x14ac:dyDescent="0.3">
      <c r="A269" s="276">
        <v>40304965</v>
      </c>
      <c r="B269" s="390" t="s">
        <v>3529</v>
      </c>
      <c r="C269" s="400"/>
      <c r="D269" s="401"/>
      <c r="E269" s="402"/>
      <c r="F269" s="401"/>
      <c r="G269" s="401"/>
      <c r="H269" s="401"/>
      <c r="I269" s="401"/>
      <c r="J269" s="401">
        <v>40304965</v>
      </c>
      <c r="K269" s="390" t="s">
        <v>3529</v>
      </c>
      <c r="L269" s="401"/>
      <c r="M269" s="401"/>
      <c r="N269" s="400"/>
      <c r="O269" s="401"/>
      <c r="P269" s="400"/>
      <c r="Q269" s="401"/>
      <c r="R269" s="400"/>
      <c r="S269" s="401"/>
      <c r="T269" s="401"/>
      <c r="U269" s="415"/>
    </row>
    <row r="270" spans="1:21" x14ac:dyDescent="0.3">
      <c r="A270" s="276">
        <v>40304981</v>
      </c>
      <c r="B270" s="390" t="s">
        <v>3530</v>
      </c>
      <c r="C270" s="400"/>
      <c r="D270" s="401"/>
      <c r="E270" s="402"/>
      <c r="F270" s="401"/>
      <c r="G270" s="401"/>
      <c r="H270" s="401"/>
      <c r="I270" s="401"/>
      <c r="J270" s="401">
        <v>40304981</v>
      </c>
      <c r="K270" s="390" t="s">
        <v>3530</v>
      </c>
      <c r="L270" s="401"/>
      <c r="M270" s="401"/>
      <c r="N270" s="400"/>
      <c r="O270" s="401"/>
      <c r="P270" s="400"/>
      <c r="Q270" s="401"/>
      <c r="R270" s="400"/>
      <c r="S270" s="401"/>
      <c r="T270" s="401"/>
      <c r="U270" s="415"/>
    </row>
    <row r="271" spans="1:21" x14ac:dyDescent="0.3">
      <c r="A271" s="276">
        <v>40308430</v>
      </c>
      <c r="B271" s="390" t="s">
        <v>3531</v>
      </c>
      <c r="C271" s="400"/>
      <c r="D271" s="401"/>
      <c r="E271" s="402"/>
      <c r="F271" s="401"/>
      <c r="G271" s="401"/>
      <c r="H271" s="401"/>
      <c r="I271" s="401"/>
      <c r="J271" s="401">
        <v>40308430</v>
      </c>
      <c r="K271" s="390" t="s">
        <v>3531</v>
      </c>
      <c r="L271" s="401"/>
      <c r="M271" s="401"/>
      <c r="N271" s="400"/>
      <c r="O271" s="401"/>
      <c r="P271" s="400"/>
      <c r="Q271" s="401"/>
      <c r="R271" s="400"/>
      <c r="S271" s="401"/>
      <c r="T271" s="401"/>
      <c r="U271" s="415"/>
    </row>
    <row r="272" spans="1:21" x14ac:dyDescent="0.3">
      <c r="A272" s="276">
        <v>40308448</v>
      </c>
      <c r="B272" s="390" t="s">
        <v>3532</v>
      </c>
      <c r="C272" s="400"/>
      <c r="D272" s="401"/>
      <c r="E272" s="402"/>
      <c r="F272" s="401"/>
      <c r="G272" s="401"/>
      <c r="H272" s="401"/>
      <c r="I272" s="401"/>
      <c r="J272" s="401">
        <v>40308448</v>
      </c>
      <c r="K272" s="390" t="s">
        <v>3532</v>
      </c>
      <c r="L272" s="401"/>
      <c r="M272" s="401"/>
      <c r="N272" s="400"/>
      <c r="O272" s="401"/>
      <c r="P272" s="400"/>
      <c r="Q272" s="401"/>
      <c r="R272" s="400"/>
      <c r="S272" s="401"/>
      <c r="T272" s="401"/>
      <c r="U272" s="415"/>
    </row>
    <row r="273" spans="1:21" x14ac:dyDescent="0.3">
      <c r="A273" s="276">
        <v>40308456</v>
      </c>
      <c r="B273" s="390" t="s">
        <v>3533</v>
      </c>
      <c r="C273" s="400"/>
      <c r="D273" s="401"/>
      <c r="E273" s="402"/>
      <c r="F273" s="401"/>
      <c r="G273" s="401"/>
      <c r="H273" s="401"/>
      <c r="I273" s="401"/>
      <c r="J273" s="401">
        <v>40308456</v>
      </c>
      <c r="K273" s="390" t="s">
        <v>3533</v>
      </c>
      <c r="L273" s="401"/>
      <c r="M273" s="401"/>
      <c r="N273" s="400"/>
      <c r="O273" s="401"/>
      <c r="P273" s="400"/>
      <c r="Q273" s="401"/>
      <c r="R273" s="400"/>
      <c r="S273" s="401"/>
      <c r="T273" s="401"/>
      <c r="U273" s="415"/>
    </row>
    <row r="274" spans="1:21" x14ac:dyDescent="0.3">
      <c r="A274" s="276">
        <v>40308464</v>
      </c>
      <c r="B274" s="390" t="s">
        <v>3534</v>
      </c>
      <c r="C274" s="400"/>
      <c r="D274" s="401"/>
      <c r="E274" s="402"/>
      <c r="F274" s="401"/>
      <c r="G274" s="401"/>
      <c r="H274" s="401"/>
      <c r="I274" s="401"/>
      <c r="J274" s="401">
        <v>40308464</v>
      </c>
      <c r="K274" s="390" t="s">
        <v>3534</v>
      </c>
      <c r="L274" s="401"/>
      <c r="M274" s="401"/>
      <c r="N274" s="400"/>
      <c r="O274" s="401"/>
      <c r="P274" s="400"/>
      <c r="Q274" s="401"/>
      <c r="R274" s="400"/>
      <c r="S274" s="401"/>
      <c r="T274" s="401"/>
      <c r="U274" s="415"/>
    </row>
    <row r="275" spans="1:21" x14ac:dyDescent="0.3">
      <c r="A275" s="276">
        <v>40308472</v>
      </c>
      <c r="B275" s="390" t="s">
        <v>3535</v>
      </c>
      <c r="C275" s="400"/>
      <c r="D275" s="401"/>
      <c r="E275" s="402"/>
      <c r="F275" s="401"/>
      <c r="G275" s="401"/>
      <c r="H275" s="401"/>
      <c r="I275" s="401"/>
      <c r="J275" s="401">
        <v>40308472</v>
      </c>
      <c r="K275" s="390" t="s">
        <v>3535</v>
      </c>
      <c r="L275" s="401"/>
      <c r="M275" s="401"/>
      <c r="N275" s="400"/>
      <c r="O275" s="401"/>
      <c r="P275" s="400"/>
      <c r="Q275" s="401"/>
      <c r="R275" s="400"/>
      <c r="S275" s="401"/>
      <c r="T275" s="401"/>
      <c r="U275" s="415"/>
    </row>
    <row r="276" spans="1:21" x14ac:dyDescent="0.3">
      <c r="A276" s="276">
        <v>40308480</v>
      </c>
      <c r="B276" s="390" t="s">
        <v>3536</v>
      </c>
      <c r="C276" s="400"/>
      <c r="D276" s="401"/>
      <c r="E276" s="402"/>
      <c r="F276" s="401"/>
      <c r="G276" s="401"/>
      <c r="H276" s="401"/>
      <c r="I276" s="401"/>
      <c r="J276" s="401">
        <v>40308480</v>
      </c>
      <c r="K276" s="390" t="s">
        <v>3536</v>
      </c>
      <c r="L276" s="401"/>
      <c r="M276" s="401"/>
      <c r="N276" s="400"/>
      <c r="O276" s="401"/>
      <c r="P276" s="400"/>
      <c r="Q276" s="401"/>
      <c r="R276" s="400"/>
      <c r="S276" s="401"/>
      <c r="T276" s="401"/>
      <c r="U276" s="415"/>
    </row>
    <row r="277" spans="1:21" x14ac:dyDescent="0.3">
      <c r="A277" s="276">
        <v>40308499</v>
      </c>
      <c r="B277" s="390" t="s">
        <v>3537</v>
      </c>
      <c r="C277" s="400"/>
      <c r="D277" s="401"/>
      <c r="E277" s="402"/>
      <c r="F277" s="401"/>
      <c r="G277" s="401"/>
      <c r="H277" s="401"/>
      <c r="I277" s="401"/>
      <c r="J277" s="401">
        <v>40308499</v>
      </c>
      <c r="K277" s="390" t="s">
        <v>3537</v>
      </c>
      <c r="L277" s="401"/>
      <c r="M277" s="401"/>
      <c r="N277" s="400"/>
      <c r="O277" s="401"/>
      <c r="P277" s="400"/>
      <c r="Q277" s="401"/>
      <c r="R277" s="400"/>
      <c r="S277" s="401"/>
      <c r="T277" s="401"/>
      <c r="U277" s="415"/>
    </row>
    <row r="278" spans="1:21" x14ac:dyDescent="0.3">
      <c r="A278" s="276">
        <v>40308502</v>
      </c>
      <c r="B278" s="390" t="s">
        <v>3538</v>
      </c>
      <c r="C278" s="400"/>
      <c r="D278" s="401"/>
      <c r="E278" s="402"/>
      <c r="F278" s="401"/>
      <c r="G278" s="401"/>
      <c r="H278" s="401"/>
      <c r="I278" s="401"/>
      <c r="J278" s="401">
        <v>40308502</v>
      </c>
      <c r="K278" s="390" t="s">
        <v>3538</v>
      </c>
      <c r="L278" s="401"/>
      <c r="M278" s="401"/>
      <c r="N278" s="400"/>
      <c r="O278" s="401"/>
      <c r="P278" s="400"/>
      <c r="Q278" s="401"/>
      <c r="R278" s="400"/>
      <c r="S278" s="401"/>
      <c r="T278" s="401"/>
      <c r="U278" s="415"/>
    </row>
    <row r="279" spans="1:21" x14ac:dyDescent="0.3">
      <c r="A279" s="276">
        <v>40308510</v>
      </c>
      <c r="B279" s="390" t="s">
        <v>3539</v>
      </c>
      <c r="C279" s="400"/>
      <c r="D279" s="401"/>
      <c r="E279" s="402"/>
      <c r="F279" s="401"/>
      <c r="G279" s="401"/>
      <c r="H279" s="401"/>
      <c r="I279" s="401"/>
      <c r="J279" s="401">
        <v>40308510</v>
      </c>
      <c r="K279" s="390" t="s">
        <v>3539</v>
      </c>
      <c r="L279" s="401"/>
      <c r="M279" s="401"/>
      <c r="N279" s="400"/>
      <c r="O279" s="401"/>
      <c r="P279" s="400"/>
      <c r="Q279" s="401"/>
      <c r="R279" s="400"/>
      <c r="S279" s="401"/>
      <c r="T279" s="401"/>
      <c r="U279" s="415"/>
    </row>
    <row r="280" spans="1:21" x14ac:dyDescent="0.3">
      <c r="A280" s="276">
        <v>40308537</v>
      </c>
      <c r="B280" s="390" t="s">
        <v>3540</v>
      </c>
      <c r="C280" s="400"/>
      <c r="D280" s="401"/>
      <c r="E280" s="402"/>
      <c r="F280" s="401"/>
      <c r="G280" s="401"/>
      <c r="H280" s="401"/>
      <c r="I280" s="401"/>
      <c r="J280" s="401">
        <v>40308537</v>
      </c>
      <c r="K280" s="390" t="s">
        <v>3540</v>
      </c>
      <c r="L280" s="401"/>
      <c r="M280" s="401"/>
      <c r="N280" s="400"/>
      <c r="O280" s="401"/>
      <c r="P280" s="400"/>
      <c r="Q280" s="401"/>
      <c r="R280" s="400"/>
      <c r="S280" s="401"/>
      <c r="T280" s="401"/>
      <c r="U280" s="415"/>
    </row>
    <row r="281" spans="1:21" x14ac:dyDescent="0.3">
      <c r="A281" s="276">
        <v>40308545</v>
      </c>
      <c r="B281" s="390" t="s">
        <v>3541</v>
      </c>
      <c r="C281" s="400"/>
      <c r="D281" s="401"/>
      <c r="E281" s="402"/>
      <c r="F281" s="401"/>
      <c r="G281" s="401"/>
      <c r="H281" s="401"/>
      <c r="I281" s="401"/>
      <c r="J281" s="401">
        <v>40308545</v>
      </c>
      <c r="K281" s="390" t="s">
        <v>3541</v>
      </c>
      <c r="L281" s="401"/>
      <c r="M281" s="401"/>
      <c r="N281" s="400"/>
      <c r="O281" s="401"/>
      <c r="P281" s="400"/>
      <c r="Q281" s="401"/>
      <c r="R281" s="400"/>
      <c r="S281" s="401"/>
      <c r="T281" s="401"/>
      <c r="U281" s="415"/>
    </row>
    <row r="282" spans="1:21" x14ac:dyDescent="0.3">
      <c r="A282" s="276">
        <v>40308561</v>
      </c>
      <c r="B282" s="390" t="s">
        <v>3542</v>
      </c>
      <c r="C282" s="400"/>
      <c r="D282" s="401"/>
      <c r="E282" s="402"/>
      <c r="F282" s="401"/>
      <c r="G282" s="401"/>
      <c r="H282" s="401"/>
      <c r="I282" s="401"/>
      <c r="J282" s="401">
        <v>40308561</v>
      </c>
      <c r="K282" s="390" t="s">
        <v>3542</v>
      </c>
      <c r="L282" s="401"/>
      <c r="M282" s="401"/>
      <c r="N282" s="400"/>
      <c r="O282" s="401"/>
      <c r="P282" s="400"/>
      <c r="Q282" s="401"/>
      <c r="R282" s="400"/>
      <c r="S282" s="401"/>
      <c r="T282" s="401"/>
      <c r="U282" s="415"/>
    </row>
    <row r="283" spans="1:21" x14ac:dyDescent="0.3">
      <c r="A283" s="276">
        <v>40308570</v>
      </c>
      <c r="B283" s="390" t="s">
        <v>3543</v>
      </c>
      <c r="C283" s="400"/>
      <c r="D283" s="401"/>
      <c r="E283" s="402"/>
      <c r="F283" s="401"/>
      <c r="G283" s="401"/>
      <c r="H283" s="401"/>
      <c r="I283" s="401"/>
      <c r="J283" s="401">
        <v>40308570</v>
      </c>
      <c r="K283" s="390" t="s">
        <v>3543</v>
      </c>
      <c r="L283" s="401"/>
      <c r="M283" s="401"/>
      <c r="N283" s="400"/>
      <c r="O283" s="401"/>
      <c r="P283" s="400"/>
      <c r="Q283" s="401"/>
      <c r="R283" s="400"/>
      <c r="S283" s="401"/>
      <c r="T283" s="401"/>
      <c r="U283" s="415"/>
    </row>
    <row r="284" spans="1:21" x14ac:dyDescent="0.3">
      <c r="A284" s="276">
        <v>40308588</v>
      </c>
      <c r="B284" s="390" t="s">
        <v>3544</v>
      </c>
      <c r="C284" s="400"/>
      <c r="D284" s="401"/>
      <c r="E284" s="402"/>
      <c r="F284" s="401"/>
      <c r="G284" s="401"/>
      <c r="H284" s="401"/>
      <c r="I284" s="401"/>
      <c r="J284" s="401">
        <v>40308588</v>
      </c>
      <c r="K284" s="390" t="s">
        <v>3544</v>
      </c>
      <c r="L284" s="401"/>
      <c r="M284" s="401"/>
      <c r="N284" s="400"/>
      <c r="O284" s="401"/>
      <c r="P284" s="400"/>
      <c r="Q284" s="401"/>
      <c r="R284" s="400"/>
      <c r="S284" s="401"/>
      <c r="T284" s="401"/>
      <c r="U284" s="415"/>
    </row>
    <row r="285" spans="1:21" x14ac:dyDescent="0.3">
      <c r="A285" s="276">
        <v>40308596</v>
      </c>
      <c r="B285" s="390" t="s">
        <v>3545</v>
      </c>
      <c r="C285" s="400"/>
      <c r="D285" s="401"/>
      <c r="E285" s="402"/>
      <c r="F285" s="401"/>
      <c r="G285" s="401"/>
      <c r="H285" s="401"/>
      <c r="I285" s="401"/>
      <c r="J285" s="401">
        <v>40308596</v>
      </c>
      <c r="K285" s="390" t="s">
        <v>3545</v>
      </c>
      <c r="L285" s="401"/>
      <c r="M285" s="401"/>
      <c r="N285" s="400"/>
      <c r="O285" s="401"/>
      <c r="P285" s="400"/>
      <c r="Q285" s="401"/>
      <c r="R285" s="400"/>
      <c r="S285" s="401"/>
      <c r="T285" s="401"/>
      <c r="U285" s="415"/>
    </row>
    <row r="286" spans="1:21" x14ac:dyDescent="0.3">
      <c r="A286" s="276">
        <v>40308618</v>
      </c>
      <c r="B286" s="390" t="s">
        <v>3546</v>
      </c>
      <c r="C286" s="400"/>
      <c r="D286" s="401"/>
      <c r="E286" s="402"/>
      <c r="F286" s="401"/>
      <c r="G286" s="401"/>
      <c r="H286" s="401"/>
      <c r="I286" s="401"/>
      <c r="J286" s="401">
        <v>40308618</v>
      </c>
      <c r="K286" s="390" t="s">
        <v>3546</v>
      </c>
      <c r="L286" s="401"/>
      <c r="M286" s="401"/>
      <c r="N286" s="400"/>
      <c r="O286" s="401"/>
      <c r="P286" s="400"/>
      <c r="Q286" s="401"/>
      <c r="R286" s="400"/>
      <c r="S286" s="401"/>
      <c r="T286" s="401"/>
      <c r="U286" s="415"/>
    </row>
    <row r="287" spans="1:21" x14ac:dyDescent="0.3">
      <c r="A287" s="276">
        <v>40308626</v>
      </c>
      <c r="B287" s="390" t="s">
        <v>3547</v>
      </c>
      <c r="C287" s="400"/>
      <c r="D287" s="401"/>
      <c r="E287" s="402"/>
      <c r="F287" s="401"/>
      <c r="G287" s="401"/>
      <c r="H287" s="401"/>
      <c r="I287" s="401"/>
      <c r="J287" s="401">
        <v>40308626</v>
      </c>
      <c r="K287" s="390" t="s">
        <v>3547</v>
      </c>
      <c r="L287" s="401"/>
      <c r="M287" s="401"/>
      <c r="N287" s="400"/>
      <c r="O287" s="401"/>
      <c r="P287" s="400"/>
      <c r="Q287" s="401"/>
      <c r="R287" s="400"/>
      <c r="S287" s="401"/>
      <c r="T287" s="401"/>
      <c r="U287" s="415"/>
    </row>
    <row r="288" spans="1:21" x14ac:dyDescent="0.3">
      <c r="A288" s="276">
        <v>40308634</v>
      </c>
      <c r="B288" s="390" t="s">
        <v>3548</v>
      </c>
      <c r="C288" s="400"/>
      <c r="D288" s="401"/>
      <c r="E288" s="402"/>
      <c r="F288" s="401"/>
      <c r="G288" s="401"/>
      <c r="H288" s="401"/>
      <c r="I288" s="401"/>
      <c r="J288" s="401">
        <v>40308634</v>
      </c>
      <c r="K288" s="390" t="s">
        <v>3548</v>
      </c>
      <c r="L288" s="401"/>
      <c r="M288" s="401"/>
      <c r="N288" s="400"/>
      <c r="O288" s="401"/>
      <c r="P288" s="400"/>
      <c r="Q288" s="401"/>
      <c r="R288" s="400"/>
      <c r="S288" s="401"/>
      <c r="T288" s="401"/>
      <c r="U288" s="415"/>
    </row>
    <row r="289" spans="1:21" x14ac:dyDescent="0.3">
      <c r="A289" s="276">
        <v>40308642</v>
      </c>
      <c r="B289" s="390" t="s">
        <v>3549</v>
      </c>
      <c r="C289" s="400"/>
      <c r="D289" s="401"/>
      <c r="E289" s="402"/>
      <c r="F289" s="401"/>
      <c r="G289" s="401"/>
      <c r="H289" s="401"/>
      <c r="I289" s="401"/>
      <c r="J289" s="401">
        <v>40308642</v>
      </c>
      <c r="K289" s="390" t="s">
        <v>3549</v>
      </c>
      <c r="L289" s="401"/>
      <c r="M289" s="401"/>
      <c r="N289" s="400"/>
      <c r="O289" s="401"/>
      <c r="P289" s="400"/>
      <c r="Q289" s="401"/>
      <c r="R289" s="400"/>
      <c r="S289" s="401"/>
      <c r="T289" s="401"/>
      <c r="U289" s="415"/>
    </row>
    <row r="290" spans="1:21" x14ac:dyDescent="0.3">
      <c r="A290" s="276">
        <v>40308650</v>
      </c>
      <c r="B290" s="390" t="s">
        <v>3550</v>
      </c>
      <c r="C290" s="400"/>
      <c r="D290" s="401"/>
      <c r="E290" s="402"/>
      <c r="F290" s="401"/>
      <c r="G290" s="401"/>
      <c r="H290" s="401"/>
      <c r="I290" s="401"/>
      <c r="J290" s="401">
        <v>40308650</v>
      </c>
      <c r="K290" s="390" t="s">
        <v>3550</v>
      </c>
      <c r="L290" s="401"/>
      <c r="M290" s="401"/>
      <c r="N290" s="400"/>
      <c r="O290" s="401"/>
      <c r="P290" s="400"/>
      <c r="Q290" s="401"/>
      <c r="R290" s="400"/>
      <c r="S290" s="401"/>
      <c r="T290" s="401"/>
      <c r="U290" s="415"/>
    </row>
    <row r="291" spans="1:21" x14ac:dyDescent="0.3">
      <c r="A291" s="276">
        <v>40308669</v>
      </c>
      <c r="B291" s="390" t="s">
        <v>3551</v>
      </c>
      <c r="C291" s="400"/>
      <c r="D291" s="401"/>
      <c r="E291" s="402"/>
      <c r="F291" s="401"/>
      <c r="G291" s="401"/>
      <c r="H291" s="401"/>
      <c r="I291" s="401"/>
      <c r="J291" s="401">
        <v>40308669</v>
      </c>
      <c r="K291" s="390" t="s">
        <v>3551</v>
      </c>
      <c r="L291" s="401"/>
      <c r="M291" s="401"/>
      <c r="N291" s="400"/>
      <c r="O291" s="401"/>
      <c r="P291" s="400"/>
      <c r="Q291" s="401"/>
      <c r="R291" s="400"/>
      <c r="S291" s="401"/>
      <c r="T291" s="401"/>
      <c r="U291" s="415"/>
    </row>
    <row r="292" spans="1:21" x14ac:dyDescent="0.3">
      <c r="A292" s="276">
        <v>40308677</v>
      </c>
      <c r="B292" s="390" t="s">
        <v>3552</v>
      </c>
      <c r="C292" s="400"/>
      <c r="D292" s="401"/>
      <c r="E292" s="402"/>
      <c r="F292" s="401"/>
      <c r="G292" s="401"/>
      <c r="H292" s="401"/>
      <c r="I292" s="401"/>
      <c r="J292" s="401">
        <v>40308677</v>
      </c>
      <c r="K292" s="390" t="s">
        <v>3552</v>
      </c>
      <c r="L292" s="401"/>
      <c r="M292" s="401"/>
      <c r="N292" s="400"/>
      <c r="O292" s="401"/>
      <c r="P292" s="400"/>
      <c r="Q292" s="401"/>
      <c r="R292" s="400"/>
      <c r="S292" s="401"/>
      <c r="T292" s="401"/>
      <c r="U292" s="415"/>
    </row>
    <row r="293" spans="1:21" x14ac:dyDescent="0.3">
      <c r="A293" s="276">
        <v>40308685</v>
      </c>
      <c r="B293" s="390" t="s">
        <v>3553</v>
      </c>
      <c r="C293" s="400"/>
      <c r="D293" s="401"/>
      <c r="E293" s="402"/>
      <c r="F293" s="401"/>
      <c r="G293" s="401"/>
      <c r="H293" s="401"/>
      <c r="I293" s="401"/>
      <c r="J293" s="401">
        <v>40308685</v>
      </c>
      <c r="K293" s="390" t="s">
        <v>3553</v>
      </c>
      <c r="L293" s="401"/>
      <c r="M293" s="401"/>
      <c r="N293" s="400"/>
      <c r="O293" s="401"/>
      <c r="P293" s="400"/>
      <c r="Q293" s="401"/>
      <c r="R293" s="400"/>
      <c r="S293" s="401"/>
      <c r="T293" s="401"/>
      <c r="U293" s="415"/>
    </row>
    <row r="294" spans="1:21" x14ac:dyDescent="0.3">
      <c r="A294" s="276">
        <v>40308693</v>
      </c>
      <c r="B294" s="390" t="s">
        <v>3554</v>
      </c>
      <c r="C294" s="400"/>
      <c r="D294" s="401"/>
      <c r="E294" s="402"/>
      <c r="F294" s="401"/>
      <c r="G294" s="401"/>
      <c r="H294" s="401"/>
      <c r="I294" s="401"/>
      <c r="J294" s="401">
        <v>40308693</v>
      </c>
      <c r="K294" s="390" t="s">
        <v>3554</v>
      </c>
      <c r="L294" s="401"/>
      <c r="M294" s="401"/>
      <c r="N294" s="400"/>
      <c r="O294" s="401"/>
      <c r="P294" s="400"/>
      <c r="Q294" s="401"/>
      <c r="R294" s="400"/>
      <c r="S294" s="401"/>
      <c r="T294" s="401"/>
      <c r="U294" s="415"/>
    </row>
    <row r="295" spans="1:21" x14ac:dyDescent="0.3">
      <c r="A295" s="276">
        <v>40308707</v>
      </c>
      <c r="B295" s="390" t="s">
        <v>3555</v>
      </c>
      <c r="C295" s="400"/>
      <c r="D295" s="401"/>
      <c r="E295" s="402"/>
      <c r="F295" s="401"/>
      <c r="G295" s="401"/>
      <c r="H295" s="401"/>
      <c r="I295" s="401"/>
      <c r="J295" s="401">
        <v>40308707</v>
      </c>
      <c r="K295" s="390" t="s">
        <v>3555</v>
      </c>
      <c r="L295" s="401"/>
      <c r="M295" s="401"/>
      <c r="N295" s="400"/>
      <c r="O295" s="401"/>
      <c r="P295" s="400"/>
      <c r="Q295" s="401"/>
      <c r="R295" s="400"/>
      <c r="S295" s="401"/>
      <c r="T295" s="401"/>
      <c r="U295" s="415"/>
    </row>
    <row r="296" spans="1:21" x14ac:dyDescent="0.3">
      <c r="A296" s="276">
        <v>40308723</v>
      </c>
      <c r="B296" s="390" t="s">
        <v>3556</v>
      </c>
      <c r="C296" s="400"/>
      <c r="D296" s="401"/>
      <c r="E296" s="402"/>
      <c r="F296" s="401"/>
      <c r="G296" s="401"/>
      <c r="H296" s="401"/>
      <c r="I296" s="401"/>
      <c r="J296" s="401">
        <v>40308723</v>
      </c>
      <c r="K296" s="390" t="s">
        <v>3556</v>
      </c>
      <c r="L296" s="401"/>
      <c r="M296" s="401"/>
      <c r="N296" s="400"/>
      <c r="O296" s="401"/>
      <c r="P296" s="400"/>
      <c r="Q296" s="401"/>
      <c r="R296" s="400"/>
      <c r="S296" s="401"/>
      <c r="T296" s="401"/>
      <c r="U296" s="415"/>
    </row>
    <row r="297" spans="1:21" x14ac:dyDescent="0.3">
      <c r="A297" s="276">
        <v>40308731</v>
      </c>
      <c r="B297" s="390" t="s">
        <v>3557</v>
      </c>
      <c r="C297" s="400"/>
      <c r="D297" s="401"/>
      <c r="E297" s="402"/>
      <c r="F297" s="401"/>
      <c r="G297" s="401"/>
      <c r="H297" s="401"/>
      <c r="I297" s="401"/>
      <c r="J297" s="401">
        <v>40308731</v>
      </c>
      <c r="K297" s="390" t="s">
        <v>3557</v>
      </c>
      <c r="L297" s="401"/>
      <c r="M297" s="401"/>
      <c r="N297" s="400"/>
      <c r="O297" s="401"/>
      <c r="P297" s="400"/>
      <c r="Q297" s="401"/>
      <c r="R297" s="400"/>
      <c r="S297" s="401"/>
      <c r="T297" s="401"/>
      <c r="U297" s="415"/>
    </row>
    <row r="298" spans="1:21" x14ac:dyDescent="0.3">
      <c r="A298" s="276">
        <v>40308740</v>
      </c>
      <c r="B298" s="390" t="s">
        <v>3558</v>
      </c>
      <c r="C298" s="400"/>
      <c r="D298" s="401"/>
      <c r="E298" s="402"/>
      <c r="F298" s="401"/>
      <c r="G298" s="401"/>
      <c r="H298" s="401"/>
      <c r="I298" s="401"/>
      <c r="J298" s="401">
        <v>40308740</v>
      </c>
      <c r="K298" s="390" t="s">
        <v>3558</v>
      </c>
      <c r="L298" s="401"/>
      <c r="M298" s="401"/>
      <c r="N298" s="400"/>
      <c r="O298" s="401"/>
      <c r="P298" s="400"/>
      <c r="Q298" s="401"/>
      <c r="R298" s="400"/>
      <c r="S298" s="401"/>
      <c r="T298" s="401"/>
      <c r="U298" s="415"/>
    </row>
    <row r="299" spans="1:21" x14ac:dyDescent="0.3">
      <c r="A299" s="276">
        <v>40308758</v>
      </c>
      <c r="B299" s="390" t="s">
        <v>3559</v>
      </c>
      <c r="C299" s="400"/>
      <c r="D299" s="401"/>
      <c r="E299" s="402"/>
      <c r="F299" s="401"/>
      <c r="G299" s="401"/>
      <c r="H299" s="401"/>
      <c r="I299" s="401"/>
      <c r="J299" s="401">
        <v>40308758</v>
      </c>
      <c r="K299" s="390" t="s">
        <v>3559</v>
      </c>
      <c r="L299" s="401"/>
      <c r="M299" s="401"/>
      <c r="N299" s="400"/>
      <c r="O299" s="401"/>
      <c r="P299" s="400"/>
      <c r="Q299" s="401"/>
      <c r="R299" s="400"/>
      <c r="S299" s="401"/>
      <c r="T299" s="401"/>
      <c r="U299" s="415"/>
    </row>
    <row r="300" spans="1:21" x14ac:dyDescent="0.3">
      <c r="A300" s="276">
        <v>40308766</v>
      </c>
      <c r="B300" s="390" t="s">
        <v>3560</v>
      </c>
      <c r="C300" s="400"/>
      <c r="D300" s="401"/>
      <c r="E300" s="402"/>
      <c r="F300" s="401"/>
      <c r="G300" s="401"/>
      <c r="H300" s="401"/>
      <c r="I300" s="401"/>
      <c r="J300" s="401">
        <v>40308766</v>
      </c>
      <c r="K300" s="390" t="s">
        <v>3560</v>
      </c>
      <c r="L300" s="401"/>
      <c r="M300" s="401"/>
      <c r="N300" s="400"/>
      <c r="O300" s="401"/>
      <c r="P300" s="400"/>
      <c r="Q300" s="401"/>
      <c r="R300" s="400"/>
      <c r="S300" s="401"/>
      <c r="T300" s="401"/>
      <c r="U300" s="415"/>
    </row>
    <row r="301" spans="1:21" x14ac:dyDescent="0.3">
      <c r="A301" s="276">
        <v>40308774</v>
      </c>
      <c r="B301" s="390" t="s">
        <v>3561</v>
      </c>
      <c r="C301" s="400"/>
      <c r="D301" s="401"/>
      <c r="E301" s="402"/>
      <c r="F301" s="401"/>
      <c r="G301" s="401"/>
      <c r="H301" s="401"/>
      <c r="I301" s="401"/>
      <c r="J301" s="401">
        <v>40308774</v>
      </c>
      <c r="K301" s="390" t="s">
        <v>3561</v>
      </c>
      <c r="L301" s="401"/>
      <c r="M301" s="401"/>
      <c r="N301" s="400"/>
      <c r="O301" s="401"/>
      <c r="P301" s="400"/>
      <c r="Q301" s="401"/>
      <c r="R301" s="400"/>
      <c r="S301" s="401"/>
      <c r="T301" s="401"/>
      <c r="U301" s="415"/>
    </row>
    <row r="302" spans="1:21" x14ac:dyDescent="0.3">
      <c r="A302" s="276">
        <v>40308782</v>
      </c>
      <c r="B302" s="390" t="s">
        <v>3562</v>
      </c>
      <c r="C302" s="400"/>
      <c r="D302" s="401"/>
      <c r="E302" s="402"/>
      <c r="F302" s="401"/>
      <c r="G302" s="401"/>
      <c r="H302" s="401"/>
      <c r="I302" s="401"/>
      <c r="J302" s="401">
        <v>40308782</v>
      </c>
      <c r="K302" s="390" t="s">
        <v>3562</v>
      </c>
      <c r="L302" s="401"/>
      <c r="M302" s="401"/>
      <c r="N302" s="400"/>
      <c r="O302" s="401"/>
      <c r="P302" s="400"/>
      <c r="Q302" s="401"/>
      <c r="R302" s="400"/>
      <c r="S302" s="401"/>
      <c r="T302" s="401"/>
      <c r="U302" s="415"/>
    </row>
    <row r="303" spans="1:21" x14ac:dyDescent="0.3">
      <c r="A303" s="276">
        <v>40308790</v>
      </c>
      <c r="B303" s="390" t="s">
        <v>3563</v>
      </c>
      <c r="C303" s="400"/>
      <c r="D303" s="401"/>
      <c r="E303" s="402"/>
      <c r="F303" s="401"/>
      <c r="G303" s="401"/>
      <c r="H303" s="401"/>
      <c r="I303" s="401"/>
      <c r="J303" s="401">
        <v>40308790</v>
      </c>
      <c r="K303" s="390" t="s">
        <v>3563</v>
      </c>
      <c r="L303" s="401"/>
      <c r="M303" s="401"/>
      <c r="N303" s="400"/>
      <c r="O303" s="401"/>
      <c r="P303" s="400"/>
      <c r="Q303" s="401"/>
      <c r="R303" s="400"/>
      <c r="S303" s="401"/>
      <c r="T303" s="401"/>
      <c r="U303" s="415"/>
    </row>
    <row r="304" spans="1:21" x14ac:dyDescent="0.3">
      <c r="A304" s="276">
        <v>40308812</v>
      </c>
      <c r="B304" s="390" t="s">
        <v>3564</v>
      </c>
      <c r="C304" s="400"/>
      <c r="D304" s="401"/>
      <c r="E304" s="402"/>
      <c r="F304" s="401"/>
      <c r="G304" s="401"/>
      <c r="H304" s="401"/>
      <c r="I304" s="401"/>
      <c r="J304" s="401">
        <v>40308812</v>
      </c>
      <c r="K304" s="390" t="s">
        <v>3564</v>
      </c>
      <c r="L304" s="401"/>
      <c r="M304" s="401"/>
      <c r="N304" s="400"/>
      <c r="O304" s="401"/>
      <c r="P304" s="400"/>
      <c r="Q304" s="401"/>
      <c r="R304" s="400"/>
      <c r="S304" s="401"/>
      <c r="T304" s="401"/>
      <c r="U304" s="415"/>
    </row>
    <row r="305" spans="1:21" x14ac:dyDescent="0.3">
      <c r="A305" s="276">
        <v>40308820</v>
      </c>
      <c r="B305" s="390" t="s">
        <v>3565</v>
      </c>
      <c r="C305" s="400"/>
      <c r="D305" s="401"/>
      <c r="E305" s="402"/>
      <c r="F305" s="401"/>
      <c r="G305" s="401"/>
      <c r="H305" s="401"/>
      <c r="I305" s="401"/>
      <c r="J305" s="401">
        <v>40308820</v>
      </c>
      <c r="K305" s="390" t="s">
        <v>3565</v>
      </c>
      <c r="L305" s="401"/>
      <c r="M305" s="401"/>
      <c r="N305" s="400"/>
      <c r="O305" s="401"/>
      <c r="P305" s="400"/>
      <c r="Q305" s="401"/>
      <c r="R305" s="400"/>
      <c r="S305" s="401"/>
      <c r="T305" s="401"/>
      <c r="U305" s="415"/>
    </row>
    <row r="306" spans="1:21" x14ac:dyDescent="0.3">
      <c r="A306" s="276">
        <v>40308839</v>
      </c>
      <c r="B306" s="390" t="s">
        <v>3566</v>
      </c>
      <c r="C306" s="400"/>
      <c r="D306" s="401"/>
      <c r="E306" s="402"/>
      <c r="F306" s="401"/>
      <c r="G306" s="401"/>
      <c r="H306" s="401"/>
      <c r="I306" s="401"/>
      <c r="J306" s="401">
        <v>40308839</v>
      </c>
      <c r="K306" s="390" t="s">
        <v>3566</v>
      </c>
      <c r="L306" s="401"/>
      <c r="M306" s="401"/>
      <c r="N306" s="400"/>
      <c r="O306" s="401"/>
      <c r="P306" s="400"/>
      <c r="Q306" s="401"/>
      <c r="R306" s="400"/>
      <c r="S306" s="401"/>
      <c r="T306" s="401"/>
      <c r="U306" s="415"/>
    </row>
    <row r="307" spans="1:21" x14ac:dyDescent="0.3">
      <c r="A307" s="276">
        <v>40308847</v>
      </c>
      <c r="B307" s="390" t="s">
        <v>3567</v>
      </c>
      <c r="C307" s="400"/>
      <c r="D307" s="401"/>
      <c r="E307" s="402"/>
      <c r="F307" s="401"/>
      <c r="G307" s="401"/>
      <c r="H307" s="401"/>
      <c r="I307" s="401"/>
      <c r="J307" s="401">
        <v>40308847</v>
      </c>
      <c r="K307" s="390" t="s">
        <v>3567</v>
      </c>
      <c r="L307" s="401"/>
      <c r="M307" s="401"/>
      <c r="N307" s="400"/>
      <c r="O307" s="401"/>
      <c r="P307" s="400"/>
      <c r="Q307" s="401"/>
      <c r="R307" s="400"/>
      <c r="S307" s="401"/>
      <c r="T307" s="401"/>
      <c r="U307" s="415"/>
    </row>
    <row r="308" spans="1:21" x14ac:dyDescent="0.3">
      <c r="A308" s="276">
        <v>40308855</v>
      </c>
      <c r="B308" s="390" t="s">
        <v>3568</v>
      </c>
      <c r="C308" s="400"/>
      <c r="D308" s="401"/>
      <c r="E308" s="402"/>
      <c r="F308" s="401"/>
      <c r="G308" s="401"/>
      <c r="H308" s="401"/>
      <c r="I308" s="401"/>
      <c r="J308" s="401">
        <v>40308855</v>
      </c>
      <c r="K308" s="390" t="s">
        <v>3568</v>
      </c>
      <c r="L308" s="401"/>
      <c r="M308" s="401"/>
      <c r="N308" s="400"/>
      <c r="O308" s="401"/>
      <c r="P308" s="400"/>
      <c r="Q308" s="401"/>
      <c r="R308" s="400"/>
      <c r="S308" s="401"/>
      <c r="T308" s="401"/>
      <c r="U308" s="415"/>
    </row>
    <row r="309" spans="1:21" x14ac:dyDescent="0.3">
      <c r="A309" s="276">
        <v>40308863</v>
      </c>
      <c r="B309" s="390" t="s">
        <v>3569</v>
      </c>
      <c r="C309" s="400"/>
      <c r="D309" s="401"/>
      <c r="E309" s="402"/>
      <c r="F309" s="401"/>
      <c r="G309" s="401"/>
      <c r="H309" s="401"/>
      <c r="I309" s="401"/>
      <c r="J309" s="401">
        <v>40308863</v>
      </c>
      <c r="K309" s="390" t="s">
        <v>3569</v>
      </c>
      <c r="L309" s="401"/>
      <c r="M309" s="401"/>
      <c r="N309" s="400"/>
      <c r="O309" s="401"/>
      <c r="P309" s="400"/>
      <c r="Q309" s="401"/>
      <c r="R309" s="400"/>
      <c r="S309" s="401"/>
      <c r="T309" s="401"/>
      <c r="U309" s="415"/>
    </row>
    <row r="310" spans="1:21" x14ac:dyDescent="0.3">
      <c r="A310" s="276">
        <v>40308871</v>
      </c>
      <c r="B310" s="390" t="s">
        <v>3570</v>
      </c>
      <c r="C310" s="400"/>
      <c r="D310" s="401"/>
      <c r="E310" s="402"/>
      <c r="F310" s="401"/>
      <c r="G310" s="401"/>
      <c r="H310" s="401"/>
      <c r="I310" s="401"/>
      <c r="J310" s="401">
        <v>40308871</v>
      </c>
      <c r="K310" s="390" t="s">
        <v>3570</v>
      </c>
      <c r="L310" s="401"/>
      <c r="M310" s="401"/>
      <c r="N310" s="400"/>
      <c r="O310" s="401"/>
      <c r="P310" s="400"/>
      <c r="Q310" s="401"/>
      <c r="R310" s="400"/>
      <c r="S310" s="401"/>
      <c r="T310" s="401"/>
      <c r="U310" s="415"/>
    </row>
    <row r="311" spans="1:21" x14ac:dyDescent="0.3">
      <c r="A311" s="276">
        <v>40308880</v>
      </c>
      <c r="B311" s="390" t="s">
        <v>3571</v>
      </c>
      <c r="C311" s="400"/>
      <c r="D311" s="401"/>
      <c r="E311" s="402"/>
      <c r="F311" s="401"/>
      <c r="G311" s="401"/>
      <c r="H311" s="401"/>
      <c r="I311" s="401"/>
      <c r="J311" s="401">
        <v>40308880</v>
      </c>
      <c r="K311" s="390" t="s">
        <v>3571</v>
      </c>
      <c r="L311" s="401"/>
      <c r="M311" s="401"/>
      <c r="N311" s="400"/>
      <c r="O311" s="401"/>
      <c r="P311" s="400"/>
      <c r="Q311" s="401"/>
      <c r="R311" s="400"/>
      <c r="S311" s="401"/>
      <c r="T311" s="401"/>
      <c r="U311" s="415"/>
    </row>
    <row r="312" spans="1:21" x14ac:dyDescent="0.3">
      <c r="A312" s="276">
        <v>40308898</v>
      </c>
      <c r="B312" s="390" t="s">
        <v>3572</v>
      </c>
      <c r="C312" s="400"/>
      <c r="D312" s="401"/>
      <c r="E312" s="402"/>
      <c r="F312" s="401"/>
      <c r="G312" s="401"/>
      <c r="H312" s="401"/>
      <c r="I312" s="401"/>
      <c r="J312" s="401">
        <v>40308898</v>
      </c>
      <c r="K312" s="390" t="s">
        <v>3572</v>
      </c>
      <c r="L312" s="401"/>
      <c r="M312" s="401"/>
      <c r="N312" s="400"/>
      <c r="O312" s="401"/>
      <c r="P312" s="400"/>
      <c r="Q312" s="401"/>
      <c r="R312" s="400"/>
      <c r="S312" s="401"/>
      <c r="T312" s="401"/>
      <c r="U312" s="415"/>
    </row>
    <row r="313" spans="1:21" x14ac:dyDescent="0.3">
      <c r="A313" s="276">
        <v>40308910</v>
      </c>
      <c r="B313" s="390" t="s">
        <v>3573</v>
      </c>
      <c r="C313" s="400"/>
      <c r="D313" s="401"/>
      <c r="E313" s="402"/>
      <c r="F313" s="401"/>
      <c r="G313" s="401"/>
      <c r="H313" s="401"/>
      <c r="I313" s="401"/>
      <c r="J313" s="401">
        <v>40308910</v>
      </c>
      <c r="K313" s="390" t="s">
        <v>3573</v>
      </c>
      <c r="L313" s="401"/>
      <c r="M313" s="401"/>
      <c r="N313" s="400"/>
      <c r="O313" s="401"/>
      <c r="P313" s="400"/>
      <c r="Q313" s="401"/>
      <c r="R313" s="400"/>
      <c r="S313" s="401"/>
      <c r="T313" s="401"/>
      <c r="U313" s="415"/>
    </row>
    <row r="314" spans="1:21" x14ac:dyDescent="0.3">
      <c r="A314" s="276">
        <v>40308928</v>
      </c>
      <c r="B314" s="390" t="s">
        <v>3574</v>
      </c>
      <c r="C314" s="400"/>
      <c r="D314" s="401"/>
      <c r="E314" s="402"/>
      <c r="F314" s="401"/>
      <c r="G314" s="401"/>
      <c r="H314" s="401"/>
      <c r="I314" s="401"/>
      <c r="J314" s="401">
        <v>40308928</v>
      </c>
      <c r="K314" s="390" t="s">
        <v>3574</v>
      </c>
      <c r="L314" s="401"/>
      <c r="M314" s="401"/>
      <c r="N314" s="400"/>
      <c r="O314" s="401"/>
      <c r="P314" s="400"/>
      <c r="Q314" s="401"/>
      <c r="R314" s="400"/>
      <c r="S314" s="401"/>
      <c r="T314" s="401"/>
      <c r="U314" s="415"/>
    </row>
    <row r="315" spans="1:21" x14ac:dyDescent="0.3">
      <c r="A315" s="276">
        <v>40308936</v>
      </c>
      <c r="B315" s="390" t="s">
        <v>3575</v>
      </c>
      <c r="C315" s="400"/>
      <c r="D315" s="401"/>
      <c r="E315" s="402"/>
      <c r="F315" s="401"/>
      <c r="G315" s="401"/>
      <c r="H315" s="401"/>
      <c r="I315" s="401"/>
      <c r="J315" s="401">
        <v>40308936</v>
      </c>
      <c r="K315" s="390" t="s">
        <v>3575</v>
      </c>
      <c r="L315" s="401"/>
      <c r="M315" s="401"/>
      <c r="N315" s="400"/>
      <c r="O315" s="401"/>
      <c r="P315" s="400"/>
      <c r="Q315" s="401"/>
      <c r="R315" s="400"/>
      <c r="S315" s="401"/>
      <c r="T315" s="401"/>
      <c r="U315" s="415"/>
    </row>
    <row r="316" spans="1:21" x14ac:dyDescent="0.3">
      <c r="A316" s="276">
        <v>40308944</v>
      </c>
      <c r="B316" s="390" t="s">
        <v>3576</v>
      </c>
      <c r="C316" s="400"/>
      <c r="D316" s="401"/>
      <c r="E316" s="402"/>
      <c r="F316" s="401"/>
      <c r="G316" s="401"/>
      <c r="H316" s="401"/>
      <c r="I316" s="401"/>
      <c r="J316" s="401">
        <v>40308944</v>
      </c>
      <c r="K316" s="390" t="s">
        <v>3576</v>
      </c>
      <c r="L316" s="401"/>
      <c r="M316" s="401"/>
      <c r="N316" s="400"/>
      <c r="O316" s="401"/>
      <c r="P316" s="400"/>
      <c r="Q316" s="401"/>
      <c r="R316" s="400"/>
      <c r="S316" s="401"/>
      <c r="T316" s="401"/>
      <c r="U316" s="415"/>
    </row>
    <row r="317" spans="1:21" x14ac:dyDescent="0.3">
      <c r="A317" s="276">
        <v>40308952</v>
      </c>
      <c r="B317" s="390" t="s">
        <v>3577</v>
      </c>
      <c r="C317" s="400"/>
      <c r="D317" s="401"/>
      <c r="E317" s="402"/>
      <c r="F317" s="401"/>
      <c r="G317" s="401"/>
      <c r="H317" s="401"/>
      <c r="I317" s="401"/>
      <c r="J317" s="401">
        <v>40308952</v>
      </c>
      <c r="K317" s="390" t="s">
        <v>3577</v>
      </c>
      <c r="L317" s="401"/>
      <c r="M317" s="401"/>
      <c r="N317" s="400"/>
      <c r="O317" s="401"/>
      <c r="P317" s="400"/>
      <c r="Q317" s="401"/>
      <c r="R317" s="400"/>
      <c r="S317" s="401"/>
      <c r="T317" s="401"/>
      <c r="U317" s="415"/>
    </row>
    <row r="318" spans="1:21" x14ac:dyDescent="0.3">
      <c r="A318" s="276">
        <v>40308960</v>
      </c>
      <c r="B318" s="390" t="s">
        <v>3578</v>
      </c>
      <c r="C318" s="400"/>
      <c r="D318" s="401"/>
      <c r="E318" s="402"/>
      <c r="F318" s="401"/>
      <c r="G318" s="401"/>
      <c r="H318" s="401"/>
      <c r="I318" s="401"/>
      <c r="J318" s="401">
        <v>40308960</v>
      </c>
      <c r="K318" s="390" t="s">
        <v>3578</v>
      </c>
      <c r="L318" s="401"/>
      <c r="M318" s="401"/>
      <c r="N318" s="400"/>
      <c r="O318" s="401"/>
      <c r="P318" s="400"/>
      <c r="Q318" s="401"/>
      <c r="R318" s="400"/>
      <c r="S318" s="401"/>
      <c r="T318" s="401"/>
      <c r="U318" s="415"/>
    </row>
    <row r="319" spans="1:21" x14ac:dyDescent="0.3">
      <c r="A319" s="276">
        <v>40308979</v>
      </c>
      <c r="B319" s="390" t="s">
        <v>3579</v>
      </c>
      <c r="C319" s="400"/>
      <c r="D319" s="401"/>
      <c r="E319" s="402"/>
      <c r="F319" s="401"/>
      <c r="G319" s="401"/>
      <c r="H319" s="401"/>
      <c r="I319" s="401"/>
      <c r="J319" s="401">
        <v>40308979</v>
      </c>
      <c r="K319" s="390" t="s">
        <v>3579</v>
      </c>
      <c r="L319" s="401"/>
      <c r="M319" s="401"/>
      <c r="N319" s="400"/>
      <c r="O319" s="401"/>
      <c r="P319" s="400"/>
      <c r="Q319" s="401"/>
      <c r="R319" s="400"/>
      <c r="S319" s="401"/>
      <c r="T319" s="401"/>
      <c r="U319" s="415"/>
    </row>
    <row r="320" spans="1:21" x14ac:dyDescent="0.3">
      <c r="A320" s="276">
        <v>40308987</v>
      </c>
      <c r="B320" s="390" t="s">
        <v>3580</v>
      </c>
      <c r="C320" s="400"/>
      <c r="D320" s="401"/>
      <c r="E320" s="402"/>
      <c r="F320" s="401"/>
      <c r="G320" s="401"/>
      <c r="H320" s="401"/>
      <c r="I320" s="401"/>
      <c r="J320" s="401">
        <v>40308987</v>
      </c>
      <c r="K320" s="390" t="s">
        <v>3580</v>
      </c>
      <c r="L320" s="401"/>
      <c r="M320" s="401"/>
      <c r="N320" s="400"/>
      <c r="O320" s="401"/>
      <c r="P320" s="400"/>
      <c r="Q320" s="401"/>
      <c r="R320" s="400"/>
      <c r="S320" s="401"/>
      <c r="T320" s="401"/>
      <c r="U320" s="415"/>
    </row>
    <row r="321" spans="1:21" x14ac:dyDescent="0.3">
      <c r="A321" s="276">
        <v>40308995</v>
      </c>
      <c r="B321" s="390" t="s">
        <v>3581</v>
      </c>
      <c r="C321" s="400"/>
      <c r="D321" s="401"/>
      <c r="E321" s="402"/>
      <c r="F321" s="401"/>
      <c r="G321" s="401"/>
      <c r="H321" s="401"/>
      <c r="I321" s="401"/>
      <c r="J321" s="401">
        <v>40308995</v>
      </c>
      <c r="K321" s="390" t="s">
        <v>3581</v>
      </c>
      <c r="L321" s="401"/>
      <c r="M321" s="401"/>
      <c r="N321" s="400"/>
      <c r="O321" s="401"/>
      <c r="P321" s="400"/>
      <c r="Q321" s="401"/>
      <c r="R321" s="400"/>
      <c r="S321" s="401"/>
      <c r="T321" s="401"/>
      <c r="U321" s="415"/>
    </row>
    <row r="322" spans="1:21" x14ac:dyDescent="0.3">
      <c r="A322" s="276">
        <v>40309193</v>
      </c>
      <c r="B322" s="390" t="s">
        <v>3582</v>
      </c>
      <c r="C322" s="400"/>
      <c r="D322" s="401"/>
      <c r="E322" s="402"/>
      <c r="F322" s="401"/>
      <c r="G322" s="401"/>
      <c r="H322" s="401"/>
      <c r="I322" s="401"/>
      <c r="J322" s="401">
        <v>40309193</v>
      </c>
      <c r="K322" s="390" t="s">
        <v>3582</v>
      </c>
      <c r="L322" s="401"/>
      <c r="M322" s="401"/>
      <c r="N322" s="400"/>
      <c r="O322" s="401"/>
      <c r="P322" s="400"/>
      <c r="Q322" s="401"/>
      <c r="R322" s="400"/>
      <c r="S322" s="401"/>
      <c r="T322" s="401"/>
      <c r="U322" s="415"/>
    </row>
    <row r="323" spans="1:21" x14ac:dyDescent="0.3">
      <c r="A323" s="276">
        <v>40309207</v>
      </c>
      <c r="B323" s="390" t="s">
        <v>3583</v>
      </c>
      <c r="C323" s="400"/>
      <c r="D323" s="401"/>
      <c r="E323" s="402"/>
      <c r="F323" s="401"/>
      <c r="G323" s="401"/>
      <c r="H323" s="401"/>
      <c r="I323" s="401"/>
      <c r="J323" s="401">
        <v>40309207</v>
      </c>
      <c r="K323" s="390" t="s">
        <v>3583</v>
      </c>
      <c r="L323" s="401"/>
      <c r="M323" s="401"/>
      <c r="N323" s="400"/>
      <c r="O323" s="401"/>
      <c r="P323" s="400"/>
      <c r="Q323" s="401"/>
      <c r="R323" s="400"/>
      <c r="S323" s="401"/>
      <c r="T323" s="401"/>
      <c r="U323" s="415"/>
    </row>
    <row r="324" spans="1:21" x14ac:dyDescent="0.3">
      <c r="A324" s="276">
        <v>40309215</v>
      </c>
      <c r="B324" s="390" t="s">
        <v>3584</v>
      </c>
      <c r="C324" s="400"/>
      <c r="D324" s="401"/>
      <c r="E324" s="402"/>
      <c r="F324" s="401"/>
      <c r="G324" s="401"/>
      <c r="H324" s="401"/>
      <c r="I324" s="401"/>
      <c r="J324" s="401">
        <v>40309215</v>
      </c>
      <c r="K324" s="390" t="s">
        <v>3584</v>
      </c>
      <c r="L324" s="401"/>
      <c r="M324" s="401"/>
      <c r="N324" s="400"/>
      <c r="O324" s="401"/>
      <c r="P324" s="400"/>
      <c r="Q324" s="401"/>
      <c r="R324" s="400"/>
      <c r="S324" s="401"/>
      <c r="T324" s="401"/>
      <c r="U324" s="415"/>
    </row>
    <row r="325" spans="1:21" x14ac:dyDescent="0.3">
      <c r="A325" s="276">
        <v>40309223</v>
      </c>
      <c r="B325" s="390" t="s">
        <v>3585</v>
      </c>
      <c r="C325" s="400"/>
      <c r="D325" s="401"/>
      <c r="E325" s="402"/>
      <c r="F325" s="401"/>
      <c r="G325" s="401"/>
      <c r="H325" s="401"/>
      <c r="I325" s="401"/>
      <c r="J325" s="401">
        <v>40309223</v>
      </c>
      <c r="K325" s="390" t="s">
        <v>3585</v>
      </c>
      <c r="L325" s="401"/>
      <c r="M325" s="401"/>
      <c r="N325" s="400"/>
      <c r="O325" s="401"/>
      <c r="P325" s="400"/>
      <c r="Q325" s="401"/>
      <c r="R325" s="400"/>
      <c r="S325" s="401"/>
      <c r="T325" s="401"/>
      <c r="U325" s="415"/>
    </row>
    <row r="326" spans="1:21" x14ac:dyDescent="0.3">
      <c r="A326" s="276">
        <v>40309231</v>
      </c>
      <c r="B326" s="390" t="s">
        <v>3586</v>
      </c>
      <c r="C326" s="400"/>
      <c r="D326" s="401"/>
      <c r="E326" s="402"/>
      <c r="F326" s="401"/>
      <c r="G326" s="401"/>
      <c r="H326" s="401"/>
      <c r="I326" s="401"/>
      <c r="J326" s="401">
        <v>40309231</v>
      </c>
      <c r="K326" s="390" t="s">
        <v>3586</v>
      </c>
      <c r="L326" s="401"/>
      <c r="M326" s="401"/>
      <c r="N326" s="400"/>
      <c r="O326" s="401"/>
      <c r="P326" s="400"/>
      <c r="Q326" s="401"/>
      <c r="R326" s="400"/>
      <c r="S326" s="401"/>
      <c r="T326" s="401"/>
      <c r="U326" s="415"/>
    </row>
    <row r="327" spans="1:21" x14ac:dyDescent="0.3">
      <c r="A327" s="276">
        <v>40309240</v>
      </c>
      <c r="B327" s="390" t="s">
        <v>3587</v>
      </c>
      <c r="C327" s="400"/>
      <c r="D327" s="401"/>
      <c r="E327" s="402"/>
      <c r="F327" s="401"/>
      <c r="G327" s="401"/>
      <c r="H327" s="401"/>
      <c r="I327" s="401"/>
      <c r="J327" s="401">
        <v>40309240</v>
      </c>
      <c r="K327" s="390" t="s">
        <v>3587</v>
      </c>
      <c r="L327" s="401"/>
      <c r="M327" s="401"/>
      <c r="N327" s="400"/>
      <c r="O327" s="401"/>
      <c r="P327" s="400"/>
      <c r="Q327" s="401"/>
      <c r="R327" s="400"/>
      <c r="S327" s="401"/>
      <c r="T327" s="401"/>
      <c r="U327" s="415"/>
    </row>
    <row r="328" spans="1:21" x14ac:dyDescent="0.3">
      <c r="A328" s="276">
        <v>40309258</v>
      </c>
      <c r="B328" s="390" t="s">
        <v>3588</v>
      </c>
      <c r="C328" s="400"/>
      <c r="D328" s="401"/>
      <c r="E328" s="402"/>
      <c r="F328" s="401"/>
      <c r="G328" s="401"/>
      <c r="H328" s="401"/>
      <c r="I328" s="401"/>
      <c r="J328" s="401">
        <v>40309258</v>
      </c>
      <c r="K328" s="390" t="s">
        <v>3588</v>
      </c>
      <c r="L328" s="401"/>
      <c r="M328" s="401"/>
      <c r="N328" s="400"/>
      <c r="O328" s="401"/>
      <c r="P328" s="400"/>
      <c r="Q328" s="401"/>
      <c r="R328" s="400"/>
      <c r="S328" s="401"/>
      <c r="T328" s="401"/>
      <c r="U328" s="415"/>
    </row>
    <row r="329" spans="1:21" x14ac:dyDescent="0.3">
      <c r="A329" s="276">
        <v>40309452</v>
      </c>
      <c r="B329" s="390" t="s">
        <v>3589</v>
      </c>
      <c r="C329" s="400"/>
      <c r="D329" s="401"/>
      <c r="E329" s="402"/>
      <c r="F329" s="401"/>
      <c r="G329" s="401"/>
      <c r="H329" s="401"/>
      <c r="I329" s="401"/>
      <c r="J329" s="401">
        <v>40309452</v>
      </c>
      <c r="K329" s="390" t="s">
        <v>3589</v>
      </c>
      <c r="L329" s="401"/>
      <c r="M329" s="401"/>
      <c r="N329" s="400"/>
      <c r="O329" s="401"/>
      <c r="P329" s="400"/>
      <c r="Q329" s="401"/>
      <c r="R329" s="400"/>
      <c r="S329" s="401"/>
      <c r="T329" s="401"/>
      <c r="U329" s="415"/>
    </row>
    <row r="330" spans="1:21" x14ac:dyDescent="0.3">
      <c r="A330" s="276">
        <v>40310442</v>
      </c>
      <c r="B330" s="390" t="s">
        <v>3590</v>
      </c>
      <c r="C330" s="400"/>
      <c r="D330" s="401"/>
      <c r="E330" s="402"/>
      <c r="F330" s="401"/>
      <c r="G330" s="401"/>
      <c r="H330" s="401"/>
      <c r="I330" s="401"/>
      <c r="J330" s="401">
        <v>40310442</v>
      </c>
      <c r="K330" s="390" t="s">
        <v>3590</v>
      </c>
      <c r="L330" s="401"/>
      <c r="M330" s="401"/>
      <c r="N330" s="400"/>
      <c r="O330" s="401"/>
      <c r="P330" s="400"/>
      <c r="Q330" s="401"/>
      <c r="R330" s="400"/>
      <c r="S330" s="401"/>
      <c r="T330" s="401"/>
      <c r="U330" s="415"/>
    </row>
    <row r="331" spans="1:21" x14ac:dyDescent="0.3">
      <c r="A331" s="276">
        <v>40310450</v>
      </c>
      <c r="B331" s="390" t="s">
        <v>3591</v>
      </c>
      <c r="C331" s="400"/>
      <c r="D331" s="401"/>
      <c r="E331" s="402"/>
      <c r="F331" s="401"/>
      <c r="G331" s="401"/>
      <c r="H331" s="401"/>
      <c r="I331" s="401"/>
      <c r="J331" s="401">
        <v>40310450</v>
      </c>
      <c r="K331" s="390" t="s">
        <v>3591</v>
      </c>
      <c r="L331" s="401"/>
      <c r="M331" s="401"/>
      <c r="N331" s="400"/>
      <c r="O331" s="401"/>
      <c r="P331" s="400"/>
      <c r="Q331" s="401"/>
      <c r="R331" s="400"/>
      <c r="S331" s="401"/>
      <c r="T331" s="401"/>
      <c r="U331" s="415"/>
    </row>
    <row r="332" spans="1:21" x14ac:dyDescent="0.3">
      <c r="A332" s="276">
        <v>40310469</v>
      </c>
      <c r="B332" s="390" t="s">
        <v>3592</v>
      </c>
      <c r="C332" s="400"/>
      <c r="D332" s="401"/>
      <c r="E332" s="402"/>
      <c r="F332" s="401"/>
      <c r="G332" s="401"/>
      <c r="H332" s="401"/>
      <c r="I332" s="401"/>
      <c r="J332" s="401">
        <v>40310469</v>
      </c>
      <c r="K332" s="390" t="s">
        <v>3592</v>
      </c>
      <c r="L332" s="401"/>
      <c r="M332" s="401"/>
      <c r="N332" s="400"/>
      <c r="O332" s="401"/>
      <c r="P332" s="400"/>
      <c r="Q332" s="401"/>
      <c r="R332" s="400"/>
      <c r="S332" s="401"/>
      <c r="T332" s="401"/>
      <c r="U332" s="415"/>
    </row>
    <row r="333" spans="1:21" x14ac:dyDescent="0.3">
      <c r="A333" s="276">
        <v>40310477</v>
      </c>
      <c r="B333" s="390" t="s">
        <v>3593</v>
      </c>
      <c r="C333" s="400"/>
      <c r="D333" s="401"/>
      <c r="E333" s="402"/>
      <c r="F333" s="401"/>
      <c r="G333" s="401"/>
      <c r="H333" s="401"/>
      <c r="I333" s="401"/>
      <c r="J333" s="401">
        <v>40310477</v>
      </c>
      <c r="K333" s="390" t="s">
        <v>3593</v>
      </c>
      <c r="L333" s="401"/>
      <c r="M333" s="401"/>
      <c r="N333" s="400"/>
      <c r="O333" s="401"/>
      <c r="P333" s="400"/>
      <c r="Q333" s="401"/>
      <c r="R333" s="400"/>
      <c r="S333" s="401"/>
      <c r="T333" s="401"/>
      <c r="U333" s="415"/>
    </row>
    <row r="334" spans="1:21" x14ac:dyDescent="0.3">
      <c r="A334" s="276">
        <v>40310485</v>
      </c>
      <c r="B334" s="390" t="s">
        <v>3594</v>
      </c>
      <c r="C334" s="400"/>
      <c r="D334" s="401"/>
      <c r="E334" s="402"/>
      <c r="F334" s="401"/>
      <c r="G334" s="401"/>
      <c r="H334" s="401"/>
      <c r="I334" s="401"/>
      <c r="J334" s="401">
        <v>40310485</v>
      </c>
      <c r="K334" s="390" t="s">
        <v>3594</v>
      </c>
      <c r="L334" s="401"/>
      <c r="M334" s="401"/>
      <c r="N334" s="400"/>
      <c r="O334" s="401"/>
      <c r="P334" s="400"/>
      <c r="Q334" s="401"/>
      <c r="R334" s="400"/>
      <c r="S334" s="401"/>
      <c r="T334" s="401"/>
      <c r="U334" s="415"/>
    </row>
    <row r="335" spans="1:21" x14ac:dyDescent="0.3">
      <c r="A335" s="276">
        <v>40310493</v>
      </c>
      <c r="B335" s="390" t="s">
        <v>3595</v>
      </c>
      <c r="C335" s="400"/>
      <c r="D335" s="401"/>
      <c r="E335" s="402"/>
      <c r="F335" s="401"/>
      <c r="G335" s="401"/>
      <c r="H335" s="401"/>
      <c r="I335" s="401"/>
      <c r="J335" s="401">
        <v>40310493</v>
      </c>
      <c r="K335" s="390" t="s">
        <v>3595</v>
      </c>
      <c r="L335" s="401"/>
      <c r="M335" s="401"/>
      <c r="N335" s="400"/>
      <c r="O335" s="401"/>
      <c r="P335" s="400"/>
      <c r="Q335" s="401"/>
      <c r="R335" s="400"/>
      <c r="S335" s="401"/>
      <c r="T335" s="401"/>
      <c r="U335" s="415"/>
    </row>
    <row r="336" spans="1:21" x14ac:dyDescent="0.3">
      <c r="A336" s="276">
        <v>40310531</v>
      </c>
      <c r="B336" s="390" t="s">
        <v>3596</v>
      </c>
      <c r="C336" s="400"/>
      <c r="D336" s="401"/>
      <c r="E336" s="402"/>
      <c r="F336" s="401"/>
      <c r="G336" s="401"/>
      <c r="H336" s="401"/>
      <c r="I336" s="401"/>
      <c r="J336" s="401">
        <v>40310531</v>
      </c>
      <c r="K336" s="390" t="s">
        <v>3596</v>
      </c>
      <c r="L336" s="401"/>
      <c r="M336" s="401"/>
      <c r="N336" s="400"/>
      <c r="O336" s="401"/>
      <c r="P336" s="400"/>
      <c r="Q336" s="401"/>
      <c r="R336" s="400"/>
      <c r="S336" s="401"/>
      <c r="T336" s="401"/>
      <c r="U336" s="415"/>
    </row>
    <row r="337" spans="1:21" x14ac:dyDescent="0.3">
      <c r="A337" s="276">
        <v>40310574</v>
      </c>
      <c r="B337" s="390" t="s">
        <v>3598</v>
      </c>
      <c r="C337" s="400"/>
      <c r="D337" s="401"/>
      <c r="E337" s="402"/>
      <c r="F337" s="401"/>
      <c r="G337" s="401"/>
      <c r="H337" s="401"/>
      <c r="I337" s="401"/>
      <c r="J337" s="401">
        <v>40310574</v>
      </c>
      <c r="K337" s="390" t="s">
        <v>3598</v>
      </c>
      <c r="L337" s="401"/>
      <c r="M337" s="401"/>
      <c r="N337" s="400"/>
      <c r="O337" s="401"/>
      <c r="P337" s="400"/>
      <c r="Q337" s="401"/>
      <c r="R337" s="400"/>
      <c r="S337" s="401"/>
      <c r="T337" s="401"/>
      <c r="U337" s="415"/>
    </row>
    <row r="338" spans="1:21" x14ac:dyDescent="0.3">
      <c r="A338" s="276">
        <v>40310582</v>
      </c>
      <c r="B338" s="390" t="s">
        <v>3599</v>
      </c>
      <c r="C338" s="400"/>
      <c r="D338" s="401"/>
      <c r="E338" s="402"/>
      <c r="F338" s="401"/>
      <c r="G338" s="401"/>
      <c r="H338" s="401"/>
      <c r="I338" s="401"/>
      <c r="J338" s="401">
        <v>40310582</v>
      </c>
      <c r="K338" s="390" t="s">
        <v>3599</v>
      </c>
      <c r="L338" s="401"/>
      <c r="M338" s="401"/>
      <c r="N338" s="400"/>
      <c r="O338" s="401"/>
      <c r="P338" s="400"/>
      <c r="Q338" s="401"/>
      <c r="R338" s="400"/>
      <c r="S338" s="401"/>
      <c r="T338" s="401"/>
      <c r="U338" s="415"/>
    </row>
    <row r="339" spans="1:21" x14ac:dyDescent="0.3">
      <c r="A339" s="276">
        <v>40310639</v>
      </c>
      <c r="B339" s="390" t="s">
        <v>3600</v>
      </c>
      <c r="C339" s="400"/>
      <c r="D339" s="401"/>
      <c r="E339" s="402"/>
      <c r="F339" s="401"/>
      <c r="G339" s="401"/>
      <c r="H339" s="401"/>
      <c r="I339" s="401"/>
      <c r="J339" s="401">
        <v>40310639</v>
      </c>
      <c r="K339" s="390" t="s">
        <v>3600</v>
      </c>
      <c r="L339" s="401"/>
      <c r="M339" s="401"/>
      <c r="N339" s="400"/>
      <c r="O339" s="401"/>
      <c r="P339" s="400"/>
      <c r="Q339" s="401"/>
      <c r="R339" s="400"/>
      <c r="S339" s="401"/>
      <c r="T339" s="401"/>
      <c r="U339" s="415"/>
    </row>
    <row r="340" spans="1:21" x14ac:dyDescent="0.3">
      <c r="A340" s="276">
        <v>40310655</v>
      </c>
      <c r="B340" s="390" t="s">
        <v>3601</v>
      </c>
      <c r="C340" s="400"/>
      <c r="D340" s="401"/>
      <c r="E340" s="402"/>
      <c r="F340" s="401"/>
      <c r="G340" s="401"/>
      <c r="H340" s="401"/>
      <c r="I340" s="401"/>
      <c r="J340" s="401">
        <v>40310655</v>
      </c>
      <c r="K340" s="390" t="s">
        <v>3601</v>
      </c>
      <c r="L340" s="401"/>
      <c r="M340" s="401"/>
      <c r="N340" s="400"/>
      <c r="O340" s="401"/>
      <c r="P340" s="400"/>
      <c r="Q340" s="401"/>
      <c r="R340" s="400"/>
      <c r="S340" s="401"/>
      <c r="T340" s="401"/>
      <c r="U340" s="415"/>
    </row>
    <row r="341" spans="1:21" x14ac:dyDescent="0.3">
      <c r="A341" s="276">
        <v>40310663</v>
      </c>
      <c r="B341" s="390" t="s">
        <v>3602</v>
      </c>
      <c r="C341" s="400"/>
      <c r="D341" s="401"/>
      <c r="E341" s="402"/>
      <c r="F341" s="401"/>
      <c r="G341" s="401"/>
      <c r="H341" s="401"/>
      <c r="I341" s="401"/>
      <c r="J341" s="401">
        <v>40310663</v>
      </c>
      <c r="K341" s="390" t="s">
        <v>3602</v>
      </c>
      <c r="L341" s="401"/>
      <c r="M341" s="401"/>
      <c r="N341" s="400"/>
      <c r="O341" s="401"/>
      <c r="P341" s="400"/>
      <c r="Q341" s="401"/>
      <c r="R341" s="400"/>
      <c r="S341" s="401"/>
      <c r="T341" s="401"/>
      <c r="U341" s="415"/>
    </row>
    <row r="342" spans="1:21" x14ac:dyDescent="0.3">
      <c r="A342" s="276">
        <v>40310680</v>
      </c>
      <c r="B342" s="390" t="s">
        <v>3603</v>
      </c>
      <c r="C342" s="400"/>
      <c r="D342" s="401"/>
      <c r="E342" s="402"/>
      <c r="F342" s="401"/>
      <c r="G342" s="401"/>
      <c r="H342" s="401"/>
      <c r="I342" s="401"/>
      <c r="J342" s="401">
        <v>40310680</v>
      </c>
      <c r="K342" s="390" t="s">
        <v>3603</v>
      </c>
      <c r="L342" s="401"/>
      <c r="M342" s="401"/>
      <c r="N342" s="400"/>
      <c r="O342" s="401"/>
      <c r="P342" s="400"/>
      <c r="Q342" s="401"/>
      <c r="R342" s="400"/>
      <c r="S342" s="401"/>
      <c r="T342" s="401"/>
      <c r="U342" s="415"/>
    </row>
    <row r="343" spans="1:21" x14ac:dyDescent="0.3">
      <c r="A343" s="276">
        <v>40310698</v>
      </c>
      <c r="B343" s="390" t="s">
        <v>3604</v>
      </c>
      <c r="C343" s="400"/>
      <c r="D343" s="401"/>
      <c r="E343" s="402"/>
      <c r="F343" s="401"/>
      <c r="G343" s="401"/>
      <c r="H343" s="401"/>
      <c r="I343" s="401"/>
      <c r="J343" s="401">
        <v>40310698</v>
      </c>
      <c r="K343" s="390" t="s">
        <v>3604</v>
      </c>
      <c r="L343" s="401"/>
      <c r="M343" s="401"/>
      <c r="N343" s="400"/>
      <c r="O343" s="401"/>
      <c r="P343" s="400"/>
      <c r="Q343" s="401"/>
      <c r="R343" s="400"/>
      <c r="S343" s="401"/>
      <c r="T343" s="401"/>
      <c r="U343" s="415"/>
    </row>
    <row r="344" spans="1:21" x14ac:dyDescent="0.3">
      <c r="A344" s="276">
        <v>40310701</v>
      </c>
      <c r="B344" s="390" t="s">
        <v>3605</v>
      </c>
      <c r="C344" s="400"/>
      <c r="D344" s="401"/>
      <c r="E344" s="402"/>
      <c r="F344" s="401"/>
      <c r="G344" s="401"/>
      <c r="H344" s="401"/>
      <c r="I344" s="401"/>
      <c r="J344" s="401">
        <v>40310701</v>
      </c>
      <c r="K344" s="390" t="s">
        <v>3605</v>
      </c>
      <c r="L344" s="401"/>
      <c r="M344" s="401"/>
      <c r="N344" s="400"/>
      <c r="O344" s="401"/>
      <c r="P344" s="400"/>
      <c r="Q344" s="401"/>
      <c r="R344" s="400"/>
      <c r="S344" s="401"/>
      <c r="T344" s="401"/>
      <c r="U344" s="415"/>
    </row>
    <row r="345" spans="1:21" x14ac:dyDescent="0.3">
      <c r="A345" s="276">
        <v>40310710</v>
      </c>
      <c r="B345" s="390" t="s">
        <v>3606</v>
      </c>
      <c r="C345" s="400"/>
      <c r="D345" s="401"/>
      <c r="E345" s="402"/>
      <c r="F345" s="401"/>
      <c r="G345" s="401"/>
      <c r="H345" s="401"/>
      <c r="I345" s="401"/>
      <c r="J345" s="401">
        <v>40310710</v>
      </c>
      <c r="K345" s="390" t="s">
        <v>3606</v>
      </c>
      <c r="L345" s="401"/>
      <c r="M345" s="401"/>
      <c r="N345" s="400"/>
      <c r="O345" s="401"/>
      <c r="P345" s="400"/>
      <c r="Q345" s="401"/>
      <c r="R345" s="400"/>
      <c r="S345" s="401"/>
      <c r="T345" s="401"/>
      <c r="U345" s="415"/>
    </row>
    <row r="346" spans="1:21" x14ac:dyDescent="0.3">
      <c r="A346" s="276">
        <v>40311406</v>
      </c>
      <c r="B346" s="390" t="s">
        <v>3607</v>
      </c>
      <c r="C346" s="400"/>
      <c r="D346" s="401"/>
      <c r="E346" s="402"/>
      <c r="F346" s="401"/>
      <c r="G346" s="401"/>
      <c r="H346" s="401"/>
      <c r="I346" s="401"/>
      <c r="J346" s="401">
        <v>40311406</v>
      </c>
      <c r="K346" s="390" t="s">
        <v>3607</v>
      </c>
      <c r="L346" s="401"/>
      <c r="M346" s="401"/>
      <c r="N346" s="400"/>
      <c r="O346" s="401"/>
      <c r="P346" s="400"/>
      <c r="Q346" s="401"/>
      <c r="R346" s="400"/>
      <c r="S346" s="401"/>
      <c r="T346" s="401"/>
      <c r="U346" s="415"/>
    </row>
    <row r="347" spans="1:21" x14ac:dyDescent="0.3">
      <c r="A347" s="276">
        <v>40311414</v>
      </c>
      <c r="B347" s="390" t="s">
        <v>3608</v>
      </c>
      <c r="C347" s="400"/>
      <c r="D347" s="401"/>
      <c r="E347" s="402"/>
      <c r="F347" s="401"/>
      <c r="G347" s="401"/>
      <c r="H347" s="401"/>
      <c r="I347" s="401"/>
      <c r="J347" s="401">
        <v>40311414</v>
      </c>
      <c r="K347" s="390" t="s">
        <v>3608</v>
      </c>
      <c r="L347" s="401"/>
      <c r="M347" s="401"/>
      <c r="N347" s="400"/>
      <c r="O347" s="401"/>
      <c r="P347" s="400"/>
      <c r="Q347" s="401"/>
      <c r="R347" s="400"/>
      <c r="S347" s="401"/>
      <c r="T347" s="401"/>
      <c r="U347" s="415"/>
    </row>
    <row r="348" spans="1:21" x14ac:dyDescent="0.3">
      <c r="A348" s="276">
        <v>40311422</v>
      </c>
      <c r="B348" s="390" t="s">
        <v>3609</v>
      </c>
      <c r="C348" s="400"/>
      <c r="D348" s="401"/>
      <c r="E348" s="402"/>
      <c r="F348" s="401"/>
      <c r="G348" s="401"/>
      <c r="H348" s="401"/>
      <c r="I348" s="401"/>
      <c r="J348" s="401">
        <v>40311422</v>
      </c>
      <c r="K348" s="390" t="s">
        <v>3609</v>
      </c>
      <c r="L348" s="401"/>
      <c r="M348" s="401"/>
      <c r="N348" s="400"/>
      <c r="O348" s="401"/>
      <c r="P348" s="400"/>
      <c r="Q348" s="401"/>
      <c r="R348" s="400"/>
      <c r="S348" s="401"/>
      <c r="T348" s="401"/>
      <c r="U348" s="415"/>
    </row>
    <row r="349" spans="1:21" x14ac:dyDescent="0.3">
      <c r="A349" s="276">
        <v>40311449</v>
      </c>
      <c r="B349" s="390" t="s">
        <v>3610</v>
      </c>
      <c r="C349" s="400"/>
      <c r="D349" s="401"/>
      <c r="E349" s="402"/>
      <c r="F349" s="401"/>
      <c r="G349" s="401"/>
      <c r="H349" s="401"/>
      <c r="I349" s="401"/>
      <c r="J349" s="401">
        <v>40311449</v>
      </c>
      <c r="K349" s="390" t="s">
        <v>3610</v>
      </c>
      <c r="L349" s="401"/>
      <c r="M349" s="401"/>
      <c r="N349" s="400"/>
      <c r="O349" s="401"/>
      <c r="P349" s="400"/>
      <c r="Q349" s="401"/>
      <c r="R349" s="400"/>
      <c r="S349" s="401"/>
      <c r="T349" s="401"/>
      <c r="U349" s="415"/>
    </row>
    <row r="350" spans="1:21" x14ac:dyDescent="0.3">
      <c r="A350" s="276">
        <v>40311457</v>
      </c>
      <c r="B350" s="390" t="s">
        <v>3611</v>
      </c>
      <c r="C350" s="400"/>
      <c r="D350" s="401"/>
      <c r="E350" s="402"/>
      <c r="F350" s="401"/>
      <c r="G350" s="401"/>
      <c r="H350" s="401"/>
      <c r="I350" s="401"/>
      <c r="J350" s="401">
        <v>40311457</v>
      </c>
      <c r="K350" s="390" t="s">
        <v>3611</v>
      </c>
      <c r="L350" s="401"/>
      <c r="M350" s="401"/>
      <c r="N350" s="400"/>
      <c r="O350" s="401"/>
      <c r="P350" s="400"/>
      <c r="Q350" s="401"/>
      <c r="R350" s="400"/>
      <c r="S350" s="401"/>
      <c r="T350" s="401"/>
      <c r="U350" s="415"/>
    </row>
    <row r="351" spans="1:21" x14ac:dyDescent="0.3">
      <c r="A351" s="276">
        <v>40311481</v>
      </c>
      <c r="B351" s="390" t="s">
        <v>3612</v>
      </c>
      <c r="C351" s="400"/>
      <c r="D351" s="401"/>
      <c r="E351" s="402"/>
      <c r="F351" s="401"/>
      <c r="G351" s="401"/>
      <c r="H351" s="401"/>
      <c r="I351" s="401"/>
      <c r="J351" s="401">
        <v>40311481</v>
      </c>
      <c r="K351" s="390" t="s">
        <v>3612</v>
      </c>
      <c r="L351" s="401"/>
      <c r="M351" s="401"/>
      <c r="N351" s="400"/>
      <c r="O351" s="401"/>
      <c r="P351" s="400"/>
      <c r="Q351" s="401"/>
      <c r="R351" s="400"/>
      <c r="S351" s="401"/>
      <c r="T351" s="401"/>
      <c r="U351" s="415"/>
    </row>
    <row r="352" spans="1:21" x14ac:dyDescent="0.3">
      <c r="A352" s="276">
        <v>40311490</v>
      </c>
      <c r="B352" s="390" t="s">
        <v>3613</v>
      </c>
      <c r="C352" s="400"/>
      <c r="D352" s="401"/>
      <c r="E352" s="402"/>
      <c r="F352" s="401"/>
      <c r="G352" s="401"/>
      <c r="H352" s="401"/>
      <c r="I352" s="401"/>
      <c r="J352" s="401">
        <v>40311490</v>
      </c>
      <c r="K352" s="390" t="s">
        <v>3613</v>
      </c>
      <c r="L352" s="401"/>
      <c r="M352" s="401"/>
      <c r="N352" s="400"/>
      <c r="O352" s="401"/>
      <c r="P352" s="400"/>
      <c r="Q352" s="401"/>
      <c r="R352" s="400"/>
      <c r="S352" s="401"/>
      <c r="T352" s="401"/>
      <c r="U352" s="415"/>
    </row>
    <row r="353" spans="1:21" x14ac:dyDescent="0.3">
      <c r="A353" s="276">
        <v>40312186</v>
      </c>
      <c r="B353" s="390" t="s">
        <v>3614</v>
      </c>
      <c r="C353" s="400"/>
      <c r="D353" s="401"/>
      <c r="E353" s="402"/>
      <c r="F353" s="401"/>
      <c r="G353" s="401"/>
      <c r="H353" s="401"/>
      <c r="I353" s="401"/>
      <c r="J353" s="401">
        <v>40312186</v>
      </c>
      <c r="K353" s="390" t="s">
        <v>3614</v>
      </c>
      <c r="L353" s="401"/>
      <c r="M353" s="401"/>
      <c r="N353" s="400"/>
      <c r="O353" s="401"/>
      <c r="P353" s="400"/>
      <c r="Q353" s="401"/>
      <c r="R353" s="400"/>
      <c r="S353" s="401"/>
      <c r="T353" s="401"/>
      <c r="U353" s="415"/>
    </row>
    <row r="354" spans="1:21" x14ac:dyDescent="0.3">
      <c r="A354" s="276">
        <v>40312208</v>
      </c>
      <c r="B354" s="390" t="s">
        <v>3615</v>
      </c>
      <c r="C354" s="400"/>
      <c r="D354" s="401"/>
      <c r="E354" s="402"/>
      <c r="F354" s="401"/>
      <c r="G354" s="401"/>
      <c r="H354" s="401"/>
      <c r="I354" s="401"/>
      <c r="J354" s="401">
        <v>40312208</v>
      </c>
      <c r="K354" s="390" t="s">
        <v>3615</v>
      </c>
      <c r="L354" s="401"/>
      <c r="M354" s="401"/>
      <c r="N354" s="400"/>
      <c r="O354" s="401"/>
      <c r="P354" s="400"/>
      <c r="Q354" s="401"/>
      <c r="R354" s="400"/>
      <c r="S354" s="401"/>
      <c r="T354" s="401"/>
      <c r="U354" s="415"/>
    </row>
    <row r="355" spans="1:21" x14ac:dyDescent="0.3">
      <c r="A355" s="276">
        <v>40312216</v>
      </c>
      <c r="B355" s="390" t="s">
        <v>3616</v>
      </c>
      <c r="C355" s="400"/>
      <c r="D355" s="401"/>
      <c r="E355" s="402"/>
      <c r="F355" s="401"/>
      <c r="G355" s="401"/>
      <c r="H355" s="401"/>
      <c r="I355" s="401"/>
      <c r="J355" s="401">
        <v>40312216</v>
      </c>
      <c r="K355" s="390" t="s">
        <v>3616</v>
      </c>
      <c r="L355" s="401"/>
      <c r="M355" s="401"/>
      <c r="N355" s="400"/>
      <c r="O355" s="401"/>
      <c r="P355" s="400"/>
      <c r="Q355" s="401"/>
      <c r="R355" s="400"/>
      <c r="S355" s="401"/>
      <c r="T355" s="401"/>
      <c r="U355" s="415"/>
    </row>
    <row r="356" spans="1:21" x14ac:dyDescent="0.3">
      <c r="A356" s="276">
        <v>40312275</v>
      </c>
      <c r="B356" s="390" t="s">
        <v>3617</v>
      </c>
      <c r="C356" s="400"/>
      <c r="D356" s="401"/>
      <c r="E356" s="402"/>
      <c r="F356" s="401"/>
      <c r="G356" s="401"/>
      <c r="H356" s="401"/>
      <c r="I356" s="401"/>
      <c r="J356" s="401">
        <v>40312275</v>
      </c>
      <c r="K356" s="390" t="s">
        <v>3617</v>
      </c>
      <c r="L356" s="401"/>
      <c r="M356" s="401"/>
      <c r="N356" s="400"/>
      <c r="O356" s="401"/>
      <c r="P356" s="400"/>
      <c r="Q356" s="401"/>
      <c r="R356" s="400"/>
      <c r="S356" s="401"/>
      <c r="T356" s="401"/>
      <c r="U356" s="415"/>
    </row>
    <row r="357" spans="1:21" x14ac:dyDescent="0.3">
      <c r="A357" s="276">
        <v>40312283</v>
      </c>
      <c r="B357" s="390" t="s">
        <v>3618</v>
      </c>
      <c r="C357" s="400"/>
      <c r="D357" s="401"/>
      <c r="E357" s="402"/>
      <c r="F357" s="401"/>
      <c r="G357" s="401"/>
      <c r="H357" s="401"/>
      <c r="I357" s="401"/>
      <c r="J357" s="401">
        <v>40312283</v>
      </c>
      <c r="K357" s="390" t="s">
        <v>3618</v>
      </c>
      <c r="L357" s="401"/>
      <c r="M357" s="401"/>
      <c r="N357" s="400"/>
      <c r="O357" s="401"/>
      <c r="P357" s="400"/>
      <c r="Q357" s="401"/>
      <c r="R357" s="400"/>
      <c r="S357" s="401"/>
      <c r="T357" s="401"/>
      <c r="U357" s="415"/>
    </row>
    <row r="358" spans="1:21" x14ac:dyDescent="0.3">
      <c r="A358" s="276">
        <v>40312291</v>
      </c>
      <c r="B358" s="390" t="s">
        <v>3619</v>
      </c>
      <c r="C358" s="400"/>
      <c r="D358" s="401"/>
      <c r="E358" s="402"/>
      <c r="F358" s="401"/>
      <c r="G358" s="401"/>
      <c r="H358" s="401"/>
      <c r="I358" s="401"/>
      <c r="J358" s="401">
        <v>40312291</v>
      </c>
      <c r="K358" s="390" t="s">
        <v>3619</v>
      </c>
      <c r="L358" s="401"/>
      <c r="M358" s="401"/>
      <c r="N358" s="400"/>
      <c r="O358" s="401"/>
      <c r="P358" s="400"/>
      <c r="Q358" s="401"/>
      <c r="R358" s="400"/>
      <c r="S358" s="401"/>
      <c r="T358" s="401"/>
      <c r="U358" s="415"/>
    </row>
    <row r="359" spans="1:21" x14ac:dyDescent="0.3">
      <c r="A359" s="276">
        <v>40312305</v>
      </c>
      <c r="B359" s="390" t="s">
        <v>3620</v>
      </c>
      <c r="C359" s="400"/>
      <c r="D359" s="401"/>
      <c r="E359" s="402"/>
      <c r="F359" s="401"/>
      <c r="G359" s="401"/>
      <c r="H359" s="401"/>
      <c r="I359" s="401"/>
      <c r="J359" s="401">
        <v>40312305</v>
      </c>
      <c r="K359" s="390" t="s">
        <v>3620</v>
      </c>
      <c r="L359" s="401"/>
      <c r="M359" s="401"/>
      <c r="N359" s="400"/>
      <c r="O359" s="401"/>
      <c r="P359" s="400"/>
      <c r="Q359" s="401"/>
      <c r="R359" s="400"/>
      <c r="S359" s="401"/>
      <c r="T359" s="401"/>
      <c r="U359" s="415"/>
    </row>
    <row r="360" spans="1:21" x14ac:dyDescent="0.3">
      <c r="A360" s="276">
        <v>40312313</v>
      </c>
      <c r="B360" s="390" t="s">
        <v>3621</v>
      </c>
      <c r="C360" s="400"/>
      <c r="D360" s="401"/>
      <c r="E360" s="402"/>
      <c r="F360" s="401"/>
      <c r="G360" s="401"/>
      <c r="H360" s="401"/>
      <c r="I360" s="401"/>
      <c r="J360" s="401">
        <v>40312313</v>
      </c>
      <c r="K360" s="390" t="s">
        <v>3621</v>
      </c>
      <c r="L360" s="401"/>
      <c r="M360" s="401"/>
      <c r="N360" s="400"/>
      <c r="O360" s="401"/>
      <c r="P360" s="400"/>
      <c r="Q360" s="401"/>
      <c r="R360" s="400"/>
      <c r="S360" s="401"/>
      <c r="T360" s="401"/>
      <c r="U360" s="415"/>
    </row>
    <row r="361" spans="1:21" x14ac:dyDescent="0.3">
      <c r="A361" s="276">
        <v>40312321</v>
      </c>
      <c r="B361" s="390" t="s">
        <v>3622</v>
      </c>
      <c r="C361" s="400"/>
      <c r="D361" s="401"/>
      <c r="E361" s="402"/>
      <c r="F361" s="401"/>
      <c r="G361" s="401"/>
      <c r="H361" s="401"/>
      <c r="I361" s="401"/>
      <c r="J361" s="401">
        <v>40312321</v>
      </c>
      <c r="K361" s="390" t="s">
        <v>3622</v>
      </c>
      <c r="L361" s="401"/>
      <c r="M361" s="401"/>
      <c r="N361" s="400"/>
      <c r="O361" s="401"/>
      <c r="P361" s="400"/>
      <c r="Q361" s="401"/>
      <c r="R361" s="400"/>
      <c r="S361" s="401"/>
      <c r="T361" s="401"/>
      <c r="U361" s="415"/>
    </row>
    <row r="362" spans="1:21" x14ac:dyDescent="0.3">
      <c r="A362" s="276">
        <v>40312330</v>
      </c>
      <c r="B362" s="390" t="s">
        <v>3623</v>
      </c>
      <c r="C362" s="400"/>
      <c r="D362" s="401"/>
      <c r="E362" s="402"/>
      <c r="F362" s="401"/>
      <c r="G362" s="401"/>
      <c r="H362" s="401"/>
      <c r="I362" s="401"/>
      <c r="J362" s="401">
        <v>40312330</v>
      </c>
      <c r="K362" s="390" t="s">
        <v>3623</v>
      </c>
      <c r="L362" s="401"/>
      <c r="M362" s="401"/>
      <c r="N362" s="400"/>
      <c r="O362" s="401"/>
      <c r="P362" s="400"/>
      <c r="Q362" s="401"/>
      <c r="R362" s="400"/>
      <c r="S362" s="401"/>
      <c r="T362" s="401"/>
      <c r="U362" s="415"/>
    </row>
    <row r="363" spans="1:21" x14ac:dyDescent="0.3">
      <c r="A363" s="276">
        <v>40312364</v>
      </c>
      <c r="B363" s="390" t="s">
        <v>3624</v>
      </c>
      <c r="C363" s="400"/>
      <c r="D363" s="401"/>
      <c r="E363" s="402"/>
      <c r="F363" s="401"/>
      <c r="G363" s="401"/>
      <c r="H363" s="401"/>
      <c r="I363" s="401"/>
      <c r="J363" s="401">
        <v>40312364</v>
      </c>
      <c r="K363" s="390" t="s">
        <v>3624</v>
      </c>
      <c r="L363" s="401"/>
      <c r="M363" s="401"/>
      <c r="N363" s="400"/>
      <c r="O363" s="401"/>
      <c r="P363" s="400"/>
      <c r="Q363" s="401"/>
      <c r="R363" s="400"/>
      <c r="S363" s="401"/>
      <c r="T363" s="401"/>
      <c r="U363" s="415"/>
    </row>
    <row r="364" spans="1:21" x14ac:dyDescent="0.3">
      <c r="A364" s="276">
        <v>40312372</v>
      </c>
      <c r="B364" s="390" t="s">
        <v>3625</v>
      </c>
      <c r="C364" s="400"/>
      <c r="D364" s="401"/>
      <c r="E364" s="402"/>
      <c r="F364" s="401"/>
      <c r="G364" s="401"/>
      <c r="H364" s="401"/>
      <c r="I364" s="401"/>
      <c r="J364" s="401">
        <v>40312372</v>
      </c>
      <c r="K364" s="390" t="s">
        <v>3625</v>
      </c>
      <c r="L364" s="401"/>
      <c r="M364" s="401"/>
      <c r="N364" s="400"/>
      <c r="O364" s="401"/>
      <c r="P364" s="400"/>
      <c r="Q364" s="401"/>
      <c r="R364" s="400"/>
      <c r="S364" s="401"/>
      <c r="T364" s="401"/>
      <c r="U364" s="415"/>
    </row>
    <row r="365" spans="1:21" x14ac:dyDescent="0.3">
      <c r="A365" s="276">
        <v>40312380</v>
      </c>
      <c r="B365" s="390" t="s">
        <v>3626</v>
      </c>
      <c r="C365" s="400"/>
      <c r="D365" s="401"/>
      <c r="E365" s="402"/>
      <c r="F365" s="401"/>
      <c r="G365" s="401"/>
      <c r="H365" s="401"/>
      <c r="I365" s="401"/>
      <c r="J365" s="401">
        <v>40312380</v>
      </c>
      <c r="K365" s="390" t="s">
        <v>3626</v>
      </c>
      <c r="L365" s="401"/>
      <c r="M365" s="401"/>
      <c r="N365" s="400"/>
      <c r="O365" s="401"/>
      <c r="P365" s="400"/>
      <c r="Q365" s="401"/>
      <c r="R365" s="400"/>
      <c r="S365" s="401"/>
      <c r="T365" s="401"/>
      <c r="U365" s="415"/>
    </row>
    <row r="366" spans="1:21" x14ac:dyDescent="0.3">
      <c r="A366" s="276">
        <v>40312399</v>
      </c>
      <c r="B366" s="390" t="s">
        <v>3627</v>
      </c>
      <c r="C366" s="400"/>
      <c r="D366" s="401"/>
      <c r="E366" s="402"/>
      <c r="F366" s="401"/>
      <c r="G366" s="401"/>
      <c r="H366" s="401"/>
      <c r="I366" s="401"/>
      <c r="J366" s="401">
        <v>40312399</v>
      </c>
      <c r="K366" s="390" t="s">
        <v>3627</v>
      </c>
      <c r="L366" s="401"/>
      <c r="M366" s="401"/>
      <c r="N366" s="400"/>
      <c r="O366" s="401"/>
      <c r="P366" s="400"/>
      <c r="Q366" s="401"/>
      <c r="R366" s="400"/>
      <c r="S366" s="401"/>
      <c r="T366" s="401"/>
      <c r="U366" s="415"/>
    </row>
    <row r="367" spans="1:21" x14ac:dyDescent="0.3">
      <c r="A367" s="276">
        <v>40312402</v>
      </c>
      <c r="B367" s="390" t="s">
        <v>3628</v>
      </c>
      <c r="C367" s="400"/>
      <c r="D367" s="401"/>
      <c r="E367" s="402"/>
      <c r="F367" s="401"/>
      <c r="G367" s="401"/>
      <c r="H367" s="401"/>
      <c r="I367" s="401"/>
      <c r="J367" s="401">
        <v>40312402</v>
      </c>
      <c r="K367" s="390" t="s">
        <v>3628</v>
      </c>
      <c r="L367" s="401"/>
      <c r="M367" s="401"/>
      <c r="N367" s="400"/>
      <c r="O367" s="401"/>
      <c r="P367" s="400"/>
      <c r="Q367" s="401"/>
      <c r="R367" s="400"/>
      <c r="S367" s="401"/>
      <c r="T367" s="401"/>
      <c r="U367" s="415"/>
    </row>
    <row r="368" spans="1:21" x14ac:dyDescent="0.3">
      <c r="A368" s="276">
        <v>40312410</v>
      </c>
      <c r="B368" s="390" t="s">
        <v>3629</v>
      </c>
      <c r="C368" s="400"/>
      <c r="D368" s="401"/>
      <c r="E368" s="402"/>
      <c r="F368" s="401"/>
      <c r="G368" s="401"/>
      <c r="H368" s="401"/>
      <c r="I368" s="401"/>
      <c r="J368" s="401">
        <v>40312410</v>
      </c>
      <c r="K368" s="390" t="s">
        <v>3629</v>
      </c>
      <c r="L368" s="401"/>
      <c r="M368" s="401"/>
      <c r="N368" s="400"/>
      <c r="O368" s="401"/>
      <c r="P368" s="400"/>
      <c r="Q368" s="401"/>
      <c r="R368" s="400"/>
      <c r="S368" s="401"/>
      <c r="T368" s="401"/>
      <c r="U368" s="415"/>
    </row>
    <row r="369" spans="1:21" x14ac:dyDescent="0.3">
      <c r="A369" s="276">
        <v>40312429</v>
      </c>
      <c r="B369" s="390" t="s">
        <v>3630</v>
      </c>
      <c r="C369" s="400"/>
      <c r="D369" s="401"/>
      <c r="E369" s="402"/>
      <c r="F369" s="401"/>
      <c r="G369" s="401"/>
      <c r="H369" s="401"/>
      <c r="I369" s="401"/>
      <c r="J369" s="401">
        <v>40312429</v>
      </c>
      <c r="K369" s="390" t="s">
        <v>3630</v>
      </c>
      <c r="L369" s="401"/>
      <c r="M369" s="401"/>
      <c r="N369" s="400"/>
      <c r="O369" s="401"/>
      <c r="P369" s="400"/>
      <c r="Q369" s="401"/>
      <c r="R369" s="400"/>
      <c r="S369" s="401"/>
      <c r="T369" s="401"/>
      <c r="U369" s="415"/>
    </row>
    <row r="370" spans="1:21" x14ac:dyDescent="0.3">
      <c r="A370" s="276">
        <v>40312437</v>
      </c>
      <c r="B370" s="390" t="s">
        <v>3631</v>
      </c>
      <c r="C370" s="400"/>
      <c r="D370" s="401"/>
      <c r="E370" s="402"/>
      <c r="F370" s="401"/>
      <c r="G370" s="401"/>
      <c r="H370" s="401"/>
      <c r="I370" s="401"/>
      <c r="J370" s="401">
        <v>40312437</v>
      </c>
      <c r="K370" s="390" t="s">
        <v>3631</v>
      </c>
      <c r="L370" s="401"/>
      <c r="M370" s="401"/>
      <c r="N370" s="400"/>
      <c r="O370" s="401"/>
      <c r="P370" s="400"/>
      <c r="Q370" s="401"/>
      <c r="R370" s="400"/>
      <c r="S370" s="401"/>
      <c r="T370" s="401"/>
      <c r="U370" s="415"/>
    </row>
    <row r="371" spans="1:21" x14ac:dyDescent="0.3">
      <c r="A371" s="276">
        <v>40312445</v>
      </c>
      <c r="B371" s="390" t="s">
        <v>3632</v>
      </c>
      <c r="C371" s="400"/>
      <c r="D371" s="401"/>
      <c r="E371" s="402"/>
      <c r="F371" s="401"/>
      <c r="G371" s="401"/>
      <c r="H371" s="401"/>
      <c r="I371" s="401"/>
      <c r="J371" s="401">
        <v>40312445</v>
      </c>
      <c r="K371" s="390" t="s">
        <v>3632</v>
      </c>
      <c r="L371" s="401"/>
      <c r="M371" s="401"/>
      <c r="N371" s="400"/>
      <c r="O371" s="401"/>
      <c r="P371" s="400"/>
      <c r="Q371" s="401"/>
      <c r="R371" s="400"/>
      <c r="S371" s="401"/>
      <c r="T371" s="401"/>
      <c r="U371" s="415"/>
    </row>
    <row r="372" spans="1:21" x14ac:dyDescent="0.3">
      <c r="A372" s="276">
        <v>40312453</v>
      </c>
      <c r="B372" s="390" t="s">
        <v>3633</v>
      </c>
      <c r="C372" s="400"/>
      <c r="D372" s="401"/>
      <c r="E372" s="402"/>
      <c r="F372" s="401"/>
      <c r="G372" s="401"/>
      <c r="H372" s="401"/>
      <c r="I372" s="401"/>
      <c r="J372" s="401">
        <v>40312453</v>
      </c>
      <c r="K372" s="390" t="s">
        <v>3633</v>
      </c>
      <c r="L372" s="401"/>
      <c r="M372" s="401"/>
      <c r="N372" s="400"/>
      <c r="O372" s="401"/>
      <c r="P372" s="400"/>
      <c r="Q372" s="401"/>
      <c r="R372" s="400"/>
      <c r="S372" s="401"/>
      <c r="T372" s="401"/>
      <c r="U372" s="415"/>
    </row>
    <row r="373" spans="1:21" x14ac:dyDescent="0.3">
      <c r="A373" s="276">
        <v>40312461</v>
      </c>
      <c r="B373" s="390" t="s">
        <v>3634</v>
      </c>
      <c r="C373" s="400"/>
      <c r="D373" s="401"/>
      <c r="E373" s="402"/>
      <c r="F373" s="401"/>
      <c r="G373" s="401"/>
      <c r="H373" s="401"/>
      <c r="I373" s="401"/>
      <c r="J373" s="401">
        <v>40312461</v>
      </c>
      <c r="K373" s="390" t="s">
        <v>3634</v>
      </c>
      <c r="L373" s="401"/>
      <c r="M373" s="401"/>
      <c r="N373" s="400"/>
      <c r="O373" s="401"/>
      <c r="P373" s="400"/>
      <c r="Q373" s="401"/>
      <c r="R373" s="400"/>
      <c r="S373" s="401"/>
      <c r="T373" s="401"/>
      <c r="U373" s="415"/>
    </row>
    <row r="374" spans="1:21" x14ac:dyDescent="0.3">
      <c r="A374" s="276">
        <v>40312470</v>
      </c>
      <c r="B374" s="390" t="s">
        <v>3635</v>
      </c>
      <c r="C374" s="400"/>
      <c r="D374" s="401"/>
      <c r="E374" s="402"/>
      <c r="F374" s="401"/>
      <c r="G374" s="401"/>
      <c r="H374" s="401"/>
      <c r="I374" s="401"/>
      <c r="J374" s="401">
        <v>40312470</v>
      </c>
      <c r="K374" s="390" t="s">
        <v>3635</v>
      </c>
      <c r="L374" s="401"/>
      <c r="M374" s="401"/>
      <c r="N374" s="400"/>
      <c r="O374" s="401"/>
      <c r="P374" s="400"/>
      <c r="Q374" s="401"/>
      <c r="R374" s="400"/>
      <c r="S374" s="401"/>
      <c r="T374" s="401"/>
      <c r="U374" s="415"/>
    </row>
    <row r="375" spans="1:21" x14ac:dyDescent="0.3">
      <c r="A375" s="276">
        <v>40313352</v>
      </c>
      <c r="B375" s="390" t="s">
        <v>3636</v>
      </c>
      <c r="C375" s="400"/>
      <c r="D375" s="401"/>
      <c r="E375" s="402"/>
      <c r="F375" s="401"/>
      <c r="G375" s="401"/>
      <c r="H375" s="401"/>
      <c r="I375" s="401"/>
      <c r="J375" s="401">
        <v>40313352</v>
      </c>
      <c r="K375" s="390" t="s">
        <v>3636</v>
      </c>
      <c r="L375" s="401"/>
      <c r="M375" s="401"/>
      <c r="N375" s="400"/>
      <c r="O375" s="401"/>
      <c r="P375" s="400"/>
      <c r="Q375" s="401"/>
      <c r="R375" s="400"/>
      <c r="S375" s="401"/>
      <c r="T375" s="401"/>
      <c r="U375" s="415"/>
    </row>
    <row r="376" spans="1:21" x14ac:dyDescent="0.3">
      <c r="A376" s="276">
        <v>40313360</v>
      </c>
      <c r="B376" s="390" t="s">
        <v>3637</v>
      </c>
      <c r="C376" s="400"/>
      <c r="D376" s="401"/>
      <c r="E376" s="402"/>
      <c r="F376" s="401"/>
      <c r="G376" s="401"/>
      <c r="H376" s="401"/>
      <c r="I376" s="401"/>
      <c r="J376" s="401">
        <v>40313360</v>
      </c>
      <c r="K376" s="390" t="s">
        <v>3637</v>
      </c>
      <c r="L376" s="401"/>
      <c r="M376" s="401"/>
      <c r="N376" s="400"/>
      <c r="O376" s="401"/>
      <c r="P376" s="400"/>
      <c r="Q376" s="401"/>
      <c r="R376" s="400"/>
      <c r="S376" s="401"/>
      <c r="T376" s="401"/>
      <c r="U376" s="415"/>
    </row>
    <row r="377" spans="1:21" x14ac:dyDescent="0.3">
      <c r="A377" s="276">
        <v>40314316</v>
      </c>
      <c r="B377" s="390" t="s">
        <v>3638</v>
      </c>
      <c r="C377" s="400"/>
      <c r="D377" s="401"/>
      <c r="E377" s="402"/>
      <c r="F377" s="401"/>
      <c r="G377" s="401"/>
      <c r="H377" s="401"/>
      <c r="I377" s="401"/>
      <c r="J377" s="401">
        <v>40314316</v>
      </c>
      <c r="K377" s="390" t="s">
        <v>3638</v>
      </c>
      <c r="L377" s="401"/>
      <c r="M377" s="401"/>
      <c r="N377" s="400"/>
      <c r="O377" s="401"/>
      <c r="P377" s="400"/>
      <c r="Q377" s="401"/>
      <c r="R377" s="400"/>
      <c r="S377" s="401"/>
      <c r="T377" s="401"/>
      <c r="U377" s="415"/>
    </row>
    <row r="378" spans="1:21" x14ac:dyDescent="0.3">
      <c r="A378" s="276">
        <v>40314324</v>
      </c>
      <c r="B378" s="390" t="s">
        <v>3639</v>
      </c>
      <c r="C378" s="400"/>
      <c r="D378" s="401"/>
      <c r="E378" s="402"/>
      <c r="F378" s="401"/>
      <c r="G378" s="401"/>
      <c r="H378" s="401"/>
      <c r="I378" s="401"/>
      <c r="J378" s="401">
        <v>40314324</v>
      </c>
      <c r="K378" s="390" t="s">
        <v>3639</v>
      </c>
      <c r="L378" s="401"/>
      <c r="M378" s="401"/>
      <c r="N378" s="400"/>
      <c r="O378" s="401"/>
      <c r="P378" s="400"/>
      <c r="Q378" s="401"/>
      <c r="R378" s="400"/>
      <c r="S378" s="401"/>
      <c r="T378" s="401"/>
      <c r="U378" s="415"/>
    </row>
    <row r="379" spans="1:21" x14ac:dyDescent="0.3">
      <c r="A379" s="276">
        <v>40314332</v>
      </c>
      <c r="B379" s="390" t="s">
        <v>3640</v>
      </c>
      <c r="C379" s="400"/>
      <c r="D379" s="401"/>
      <c r="E379" s="402"/>
      <c r="F379" s="401"/>
      <c r="G379" s="401"/>
      <c r="H379" s="401"/>
      <c r="I379" s="401"/>
      <c r="J379" s="401">
        <v>40314332</v>
      </c>
      <c r="K379" s="390" t="s">
        <v>3640</v>
      </c>
      <c r="L379" s="401"/>
      <c r="M379" s="401"/>
      <c r="N379" s="400"/>
      <c r="O379" s="401"/>
      <c r="P379" s="400"/>
      <c r="Q379" s="401"/>
      <c r="R379" s="400"/>
      <c r="S379" s="401"/>
      <c r="T379" s="401"/>
      <c r="U379" s="415"/>
    </row>
    <row r="380" spans="1:21" x14ac:dyDescent="0.3">
      <c r="A380" s="276">
        <v>40314340</v>
      </c>
      <c r="B380" s="390" t="s">
        <v>3641</v>
      </c>
      <c r="C380" s="400"/>
      <c r="D380" s="401"/>
      <c r="E380" s="402"/>
      <c r="F380" s="401"/>
      <c r="G380" s="401"/>
      <c r="H380" s="401"/>
      <c r="I380" s="401"/>
      <c r="J380" s="401">
        <v>40314340</v>
      </c>
      <c r="K380" s="390" t="s">
        <v>3641</v>
      </c>
      <c r="L380" s="401"/>
      <c r="M380" s="401"/>
      <c r="N380" s="400"/>
      <c r="O380" s="401"/>
      <c r="P380" s="400"/>
      <c r="Q380" s="401"/>
      <c r="R380" s="400"/>
      <c r="S380" s="401"/>
      <c r="T380" s="401"/>
      <c r="U380" s="415"/>
    </row>
    <row r="381" spans="1:21" x14ac:dyDescent="0.3">
      <c r="A381" s="276">
        <v>40314367</v>
      </c>
      <c r="B381" s="390" t="s">
        <v>3642</v>
      </c>
      <c r="C381" s="400"/>
      <c r="D381" s="401"/>
      <c r="E381" s="402"/>
      <c r="F381" s="401"/>
      <c r="G381" s="401"/>
      <c r="H381" s="401"/>
      <c r="I381" s="401"/>
      <c r="J381" s="401">
        <v>40314367</v>
      </c>
      <c r="K381" s="390" t="s">
        <v>3642</v>
      </c>
      <c r="L381" s="401"/>
      <c r="M381" s="401"/>
      <c r="N381" s="400"/>
      <c r="O381" s="401"/>
      <c r="P381" s="400"/>
      <c r="Q381" s="401"/>
      <c r="R381" s="400"/>
      <c r="S381" s="401"/>
      <c r="T381" s="401"/>
      <c r="U381" s="415"/>
    </row>
    <row r="382" spans="1:21" x14ac:dyDescent="0.3">
      <c r="A382" s="276">
        <v>40314375</v>
      </c>
      <c r="B382" s="390" t="s">
        <v>3643</v>
      </c>
      <c r="C382" s="400"/>
      <c r="D382" s="401"/>
      <c r="E382" s="402"/>
      <c r="F382" s="401"/>
      <c r="G382" s="401"/>
      <c r="H382" s="401"/>
      <c r="I382" s="401"/>
      <c r="J382" s="401">
        <v>40314375</v>
      </c>
      <c r="K382" s="390" t="s">
        <v>3643</v>
      </c>
      <c r="L382" s="401"/>
      <c r="M382" s="401"/>
      <c r="N382" s="400"/>
      <c r="O382" s="401"/>
      <c r="P382" s="400"/>
      <c r="Q382" s="401"/>
      <c r="R382" s="400"/>
      <c r="S382" s="401"/>
      <c r="T382" s="401"/>
      <c r="U382" s="415"/>
    </row>
    <row r="383" spans="1:21" x14ac:dyDescent="0.3">
      <c r="A383" s="276">
        <v>40314383</v>
      </c>
      <c r="B383" s="390" t="s">
        <v>3644</v>
      </c>
      <c r="C383" s="400"/>
      <c r="D383" s="401"/>
      <c r="E383" s="402"/>
      <c r="F383" s="401"/>
      <c r="G383" s="401"/>
      <c r="H383" s="401"/>
      <c r="I383" s="401"/>
      <c r="J383" s="401">
        <v>40314383</v>
      </c>
      <c r="K383" s="390" t="s">
        <v>3644</v>
      </c>
      <c r="L383" s="401"/>
      <c r="M383" s="401"/>
      <c r="N383" s="400"/>
      <c r="O383" s="401"/>
      <c r="P383" s="400"/>
      <c r="Q383" s="401"/>
      <c r="R383" s="400"/>
      <c r="S383" s="401"/>
      <c r="T383" s="401"/>
      <c r="U383" s="415"/>
    </row>
    <row r="384" spans="1:21" x14ac:dyDescent="0.3">
      <c r="A384" s="276">
        <v>40314391</v>
      </c>
      <c r="B384" s="390" t="s">
        <v>3645</v>
      </c>
      <c r="C384" s="400"/>
      <c r="D384" s="401"/>
      <c r="E384" s="402"/>
      <c r="F384" s="401"/>
      <c r="G384" s="401"/>
      <c r="H384" s="401"/>
      <c r="I384" s="401"/>
      <c r="J384" s="401">
        <v>40314391</v>
      </c>
      <c r="K384" s="390" t="s">
        <v>3645</v>
      </c>
      <c r="L384" s="401"/>
      <c r="M384" s="401"/>
      <c r="N384" s="400"/>
      <c r="O384" s="401"/>
      <c r="P384" s="400"/>
      <c r="Q384" s="401"/>
      <c r="R384" s="400"/>
      <c r="S384" s="401"/>
      <c r="T384" s="401"/>
      <c r="U384" s="415"/>
    </row>
    <row r="385" spans="1:21" x14ac:dyDescent="0.3">
      <c r="A385" s="276">
        <v>40314405</v>
      </c>
      <c r="B385" s="390" t="s">
        <v>3646</v>
      </c>
      <c r="C385" s="400"/>
      <c r="D385" s="401"/>
      <c r="E385" s="402"/>
      <c r="F385" s="401"/>
      <c r="G385" s="401"/>
      <c r="H385" s="401"/>
      <c r="I385" s="401"/>
      <c r="J385" s="401">
        <v>40314405</v>
      </c>
      <c r="K385" s="390" t="s">
        <v>3646</v>
      </c>
      <c r="L385" s="401"/>
      <c r="M385" s="401"/>
      <c r="N385" s="400"/>
      <c r="O385" s="401"/>
      <c r="P385" s="400"/>
      <c r="Q385" s="401"/>
      <c r="R385" s="400"/>
      <c r="S385" s="401"/>
      <c r="T385" s="401"/>
      <c r="U385" s="415"/>
    </row>
    <row r="386" spans="1:21" x14ac:dyDescent="0.3">
      <c r="A386" s="276">
        <v>40314456</v>
      </c>
      <c r="B386" s="390" t="s">
        <v>3647</v>
      </c>
      <c r="C386" s="400"/>
      <c r="D386" s="401"/>
      <c r="E386" s="402"/>
      <c r="F386" s="401"/>
      <c r="G386" s="401"/>
      <c r="H386" s="401"/>
      <c r="I386" s="401"/>
      <c r="J386" s="401">
        <v>40314456</v>
      </c>
      <c r="K386" s="390" t="s">
        <v>3647</v>
      </c>
      <c r="L386" s="401"/>
      <c r="M386" s="401"/>
      <c r="N386" s="400"/>
      <c r="O386" s="401"/>
      <c r="P386" s="400"/>
      <c r="Q386" s="401"/>
      <c r="R386" s="400"/>
      <c r="S386" s="401"/>
      <c r="T386" s="401"/>
      <c r="U386" s="415"/>
    </row>
    <row r="387" spans="1:21" ht="24" x14ac:dyDescent="0.3">
      <c r="A387" s="276">
        <v>40314472</v>
      </c>
      <c r="B387" s="390" t="s">
        <v>3648</v>
      </c>
      <c r="C387" s="400"/>
      <c r="D387" s="401"/>
      <c r="E387" s="402"/>
      <c r="F387" s="401"/>
      <c r="G387" s="401"/>
      <c r="H387" s="401"/>
      <c r="I387" s="401"/>
      <c r="J387" s="401">
        <v>40314472</v>
      </c>
      <c r="K387" s="390" t="s">
        <v>3648</v>
      </c>
      <c r="L387" s="401"/>
      <c r="M387" s="401"/>
      <c r="N387" s="400"/>
      <c r="O387" s="401"/>
      <c r="P387" s="400"/>
      <c r="Q387" s="401"/>
      <c r="R387" s="400"/>
      <c r="S387" s="401"/>
      <c r="T387" s="401"/>
      <c r="U387" s="415"/>
    </row>
    <row r="388" spans="1:21" x14ac:dyDescent="0.3">
      <c r="A388" s="276">
        <v>40314480</v>
      </c>
      <c r="B388" s="390" t="s">
        <v>3649</v>
      </c>
      <c r="C388" s="400"/>
      <c r="D388" s="401"/>
      <c r="E388" s="402"/>
      <c r="F388" s="401"/>
      <c r="G388" s="401"/>
      <c r="H388" s="401"/>
      <c r="I388" s="401"/>
      <c r="J388" s="401">
        <v>40314480</v>
      </c>
      <c r="K388" s="390" t="s">
        <v>3649</v>
      </c>
      <c r="L388" s="401"/>
      <c r="M388" s="401"/>
      <c r="N388" s="400"/>
      <c r="O388" s="401"/>
      <c r="P388" s="400"/>
      <c r="Q388" s="401"/>
      <c r="R388" s="400"/>
      <c r="S388" s="401"/>
      <c r="T388" s="401"/>
      <c r="U388" s="415"/>
    </row>
    <row r="389" spans="1:21" x14ac:dyDescent="0.3">
      <c r="A389" s="276">
        <v>40314499</v>
      </c>
      <c r="B389" s="390" t="s">
        <v>3650</v>
      </c>
      <c r="C389" s="400"/>
      <c r="D389" s="401"/>
      <c r="E389" s="402"/>
      <c r="F389" s="401"/>
      <c r="G389" s="401"/>
      <c r="H389" s="401"/>
      <c r="I389" s="401"/>
      <c r="J389" s="401">
        <v>40314499</v>
      </c>
      <c r="K389" s="390" t="s">
        <v>3650</v>
      </c>
      <c r="L389" s="401"/>
      <c r="M389" s="401"/>
      <c r="N389" s="400"/>
      <c r="O389" s="401"/>
      <c r="P389" s="400"/>
      <c r="Q389" s="401"/>
      <c r="R389" s="400"/>
      <c r="S389" s="401"/>
      <c r="T389" s="401"/>
      <c r="U389" s="415"/>
    </row>
    <row r="390" spans="1:21" x14ac:dyDescent="0.3">
      <c r="A390" s="276">
        <v>40314510</v>
      </c>
      <c r="B390" s="390" t="s">
        <v>3651</v>
      </c>
      <c r="C390" s="400"/>
      <c r="D390" s="401"/>
      <c r="E390" s="402"/>
      <c r="F390" s="401"/>
      <c r="G390" s="401"/>
      <c r="H390" s="401"/>
      <c r="I390" s="401"/>
      <c r="J390" s="401">
        <v>40314510</v>
      </c>
      <c r="K390" s="390" t="s">
        <v>3651</v>
      </c>
      <c r="L390" s="401"/>
      <c r="M390" s="401"/>
      <c r="N390" s="400"/>
      <c r="O390" s="401"/>
      <c r="P390" s="400"/>
      <c r="Q390" s="401"/>
      <c r="R390" s="400"/>
      <c r="S390" s="401"/>
      <c r="T390" s="401"/>
      <c r="U390" s="415"/>
    </row>
    <row r="391" spans="1:21" x14ac:dyDescent="0.3">
      <c r="A391" s="276">
        <v>40314529</v>
      </c>
      <c r="B391" s="390" t="s">
        <v>3652</v>
      </c>
      <c r="C391" s="400"/>
      <c r="D391" s="401"/>
      <c r="E391" s="402"/>
      <c r="F391" s="401"/>
      <c r="G391" s="401"/>
      <c r="H391" s="401"/>
      <c r="I391" s="401"/>
      <c r="J391" s="401">
        <v>40314529</v>
      </c>
      <c r="K391" s="390" t="s">
        <v>3652</v>
      </c>
      <c r="L391" s="401"/>
      <c r="M391" s="401"/>
      <c r="N391" s="400"/>
      <c r="O391" s="401"/>
      <c r="P391" s="400"/>
      <c r="Q391" s="401"/>
      <c r="R391" s="400"/>
      <c r="S391" s="401"/>
      <c r="T391" s="401"/>
      <c r="U391" s="415"/>
    </row>
    <row r="392" spans="1:21" x14ac:dyDescent="0.3">
      <c r="A392" s="276">
        <v>40316580</v>
      </c>
      <c r="B392" s="390" t="s">
        <v>3653</v>
      </c>
      <c r="C392" s="400"/>
      <c r="D392" s="401"/>
      <c r="E392" s="402"/>
      <c r="F392" s="401"/>
      <c r="G392" s="401"/>
      <c r="H392" s="401"/>
      <c r="I392" s="401"/>
      <c r="J392" s="401">
        <v>40316580</v>
      </c>
      <c r="K392" s="390" t="s">
        <v>3653</v>
      </c>
      <c r="L392" s="401"/>
      <c r="M392" s="401"/>
      <c r="N392" s="400"/>
      <c r="O392" s="401"/>
      <c r="P392" s="400"/>
      <c r="Q392" s="401"/>
      <c r="R392" s="400"/>
      <c r="S392" s="401"/>
      <c r="T392" s="401"/>
      <c r="U392" s="415"/>
    </row>
    <row r="393" spans="1:21" x14ac:dyDescent="0.3">
      <c r="A393" s="276">
        <v>40316610</v>
      </c>
      <c r="B393" s="390" t="s">
        <v>3654</v>
      </c>
      <c r="C393" s="400"/>
      <c r="D393" s="401"/>
      <c r="E393" s="402"/>
      <c r="F393" s="401"/>
      <c r="G393" s="401"/>
      <c r="H393" s="401"/>
      <c r="I393" s="401"/>
      <c r="J393" s="401">
        <v>40316610</v>
      </c>
      <c r="K393" s="390" t="s">
        <v>3654</v>
      </c>
      <c r="L393" s="401"/>
      <c r="M393" s="401"/>
      <c r="N393" s="400"/>
      <c r="O393" s="401"/>
      <c r="P393" s="400"/>
      <c r="Q393" s="401"/>
      <c r="R393" s="400"/>
      <c r="S393" s="401"/>
      <c r="T393" s="401"/>
      <c r="U393" s="415"/>
    </row>
    <row r="394" spans="1:21" x14ac:dyDescent="0.3">
      <c r="A394" s="276">
        <v>40316629</v>
      </c>
      <c r="B394" s="390" t="s">
        <v>3655</v>
      </c>
      <c r="C394" s="400"/>
      <c r="D394" s="401"/>
      <c r="E394" s="402"/>
      <c r="F394" s="401"/>
      <c r="G394" s="401"/>
      <c r="H394" s="401"/>
      <c r="I394" s="401"/>
      <c r="J394" s="401">
        <v>40316629</v>
      </c>
      <c r="K394" s="390" t="s">
        <v>3655</v>
      </c>
      <c r="L394" s="401"/>
      <c r="M394" s="401"/>
      <c r="N394" s="400"/>
      <c r="O394" s="401"/>
      <c r="P394" s="400"/>
      <c r="Q394" s="401"/>
      <c r="R394" s="400"/>
      <c r="S394" s="401"/>
      <c r="T394" s="401"/>
      <c r="U394" s="415"/>
    </row>
    <row r="395" spans="1:21" x14ac:dyDescent="0.3">
      <c r="A395" s="276">
        <v>40316637</v>
      </c>
      <c r="B395" s="390" t="s">
        <v>3656</v>
      </c>
      <c r="C395" s="400"/>
      <c r="D395" s="401"/>
      <c r="E395" s="402"/>
      <c r="F395" s="401"/>
      <c r="G395" s="401"/>
      <c r="H395" s="401"/>
      <c r="I395" s="401"/>
      <c r="J395" s="401">
        <v>40316637</v>
      </c>
      <c r="K395" s="390" t="s">
        <v>3656</v>
      </c>
      <c r="L395" s="401"/>
      <c r="M395" s="401"/>
      <c r="N395" s="400"/>
      <c r="O395" s="401"/>
      <c r="P395" s="400"/>
      <c r="Q395" s="401"/>
      <c r="R395" s="400"/>
      <c r="S395" s="401"/>
      <c r="T395" s="401"/>
      <c r="U395" s="415"/>
    </row>
    <row r="396" spans="1:21" x14ac:dyDescent="0.3">
      <c r="A396" s="276">
        <v>40316645</v>
      </c>
      <c r="B396" s="390" t="s">
        <v>3657</v>
      </c>
      <c r="C396" s="400"/>
      <c r="D396" s="401"/>
      <c r="E396" s="402"/>
      <c r="F396" s="401"/>
      <c r="G396" s="401"/>
      <c r="H396" s="401"/>
      <c r="I396" s="401"/>
      <c r="J396" s="401">
        <v>40316645</v>
      </c>
      <c r="K396" s="390" t="s">
        <v>3657</v>
      </c>
      <c r="L396" s="401"/>
      <c r="M396" s="401"/>
      <c r="N396" s="400"/>
      <c r="O396" s="401"/>
      <c r="P396" s="400"/>
      <c r="Q396" s="401"/>
      <c r="R396" s="400"/>
      <c r="S396" s="401"/>
      <c r="T396" s="401"/>
      <c r="U396" s="415"/>
    </row>
    <row r="397" spans="1:21" x14ac:dyDescent="0.3">
      <c r="A397" s="276">
        <v>40316653</v>
      </c>
      <c r="B397" s="390" t="s">
        <v>3658</v>
      </c>
      <c r="C397" s="400"/>
      <c r="D397" s="401"/>
      <c r="E397" s="402"/>
      <c r="F397" s="401"/>
      <c r="G397" s="401"/>
      <c r="H397" s="401"/>
      <c r="I397" s="401"/>
      <c r="J397" s="401">
        <v>40316653</v>
      </c>
      <c r="K397" s="390" t="s">
        <v>3658</v>
      </c>
      <c r="L397" s="401"/>
      <c r="M397" s="401"/>
      <c r="N397" s="400"/>
      <c r="O397" s="401"/>
      <c r="P397" s="400"/>
      <c r="Q397" s="401"/>
      <c r="R397" s="400"/>
      <c r="S397" s="401"/>
      <c r="T397" s="401"/>
      <c r="U397" s="415"/>
    </row>
    <row r="398" spans="1:21" x14ac:dyDescent="0.3">
      <c r="A398" s="276">
        <v>40316661</v>
      </c>
      <c r="B398" s="390" t="s">
        <v>3659</v>
      </c>
      <c r="C398" s="400"/>
      <c r="D398" s="401"/>
      <c r="E398" s="402"/>
      <c r="F398" s="401"/>
      <c r="G398" s="401"/>
      <c r="H398" s="401"/>
      <c r="I398" s="401"/>
      <c r="J398" s="401">
        <v>40316661</v>
      </c>
      <c r="K398" s="390" t="s">
        <v>3659</v>
      </c>
      <c r="L398" s="401"/>
      <c r="M398" s="401"/>
      <c r="N398" s="400"/>
      <c r="O398" s="401"/>
      <c r="P398" s="400"/>
      <c r="Q398" s="401"/>
      <c r="R398" s="400"/>
      <c r="S398" s="401"/>
      <c r="T398" s="401"/>
      <c r="U398" s="415"/>
    </row>
    <row r="399" spans="1:21" x14ac:dyDescent="0.3">
      <c r="A399" s="276">
        <v>40316670</v>
      </c>
      <c r="B399" s="390" t="s">
        <v>3660</v>
      </c>
      <c r="C399" s="400"/>
      <c r="D399" s="401"/>
      <c r="E399" s="402"/>
      <c r="F399" s="401"/>
      <c r="G399" s="401"/>
      <c r="H399" s="401"/>
      <c r="I399" s="401"/>
      <c r="J399" s="401">
        <v>40316670</v>
      </c>
      <c r="K399" s="390" t="s">
        <v>3660</v>
      </c>
      <c r="L399" s="401"/>
      <c r="M399" s="401"/>
      <c r="N399" s="400"/>
      <c r="O399" s="401"/>
      <c r="P399" s="400"/>
      <c r="Q399" s="401"/>
      <c r="R399" s="400"/>
      <c r="S399" s="401"/>
      <c r="T399" s="401"/>
      <c r="U399" s="415"/>
    </row>
    <row r="400" spans="1:21" x14ac:dyDescent="0.3">
      <c r="A400" s="276">
        <v>40316688</v>
      </c>
      <c r="B400" s="390" t="s">
        <v>3661</v>
      </c>
      <c r="C400" s="400"/>
      <c r="D400" s="401"/>
      <c r="E400" s="402"/>
      <c r="F400" s="401"/>
      <c r="G400" s="401"/>
      <c r="H400" s="401"/>
      <c r="I400" s="401"/>
      <c r="J400" s="401">
        <v>40316688</v>
      </c>
      <c r="K400" s="390" t="s">
        <v>3661</v>
      </c>
      <c r="L400" s="401"/>
      <c r="M400" s="401"/>
      <c r="N400" s="400"/>
      <c r="O400" s="401"/>
      <c r="P400" s="400"/>
      <c r="Q400" s="401"/>
      <c r="R400" s="400"/>
      <c r="S400" s="401"/>
      <c r="T400" s="401"/>
      <c r="U400" s="415"/>
    </row>
    <row r="401" spans="1:21" x14ac:dyDescent="0.3">
      <c r="A401" s="276">
        <v>40316696</v>
      </c>
      <c r="B401" s="390" t="s">
        <v>3662</v>
      </c>
      <c r="C401" s="400"/>
      <c r="D401" s="401"/>
      <c r="E401" s="402"/>
      <c r="F401" s="401"/>
      <c r="G401" s="401"/>
      <c r="H401" s="401"/>
      <c r="I401" s="401"/>
      <c r="J401" s="401">
        <v>40316696</v>
      </c>
      <c r="K401" s="390" t="s">
        <v>3662</v>
      </c>
      <c r="L401" s="401"/>
      <c r="M401" s="401"/>
      <c r="N401" s="400"/>
      <c r="O401" s="401"/>
      <c r="P401" s="400"/>
      <c r="Q401" s="401"/>
      <c r="R401" s="400"/>
      <c r="S401" s="401"/>
      <c r="T401" s="401"/>
      <c r="U401" s="415"/>
    </row>
    <row r="402" spans="1:21" x14ac:dyDescent="0.3">
      <c r="A402" s="276">
        <v>40316718</v>
      </c>
      <c r="B402" s="390" t="s">
        <v>3663</v>
      </c>
      <c r="C402" s="400"/>
      <c r="D402" s="401"/>
      <c r="E402" s="402"/>
      <c r="F402" s="401"/>
      <c r="G402" s="401"/>
      <c r="H402" s="401"/>
      <c r="I402" s="401"/>
      <c r="J402" s="401">
        <v>40316718</v>
      </c>
      <c r="K402" s="390" t="s">
        <v>3663</v>
      </c>
      <c r="L402" s="401"/>
      <c r="M402" s="401"/>
      <c r="N402" s="400"/>
      <c r="O402" s="401"/>
      <c r="P402" s="400"/>
      <c r="Q402" s="401"/>
      <c r="R402" s="400"/>
      <c r="S402" s="401"/>
      <c r="T402" s="401"/>
      <c r="U402" s="415"/>
    </row>
    <row r="403" spans="1:21" x14ac:dyDescent="0.3">
      <c r="A403" s="276">
        <v>40316726</v>
      </c>
      <c r="B403" s="390" t="s">
        <v>3664</v>
      </c>
      <c r="C403" s="400"/>
      <c r="D403" s="401"/>
      <c r="E403" s="402"/>
      <c r="F403" s="401"/>
      <c r="G403" s="401"/>
      <c r="H403" s="401"/>
      <c r="I403" s="401"/>
      <c r="J403" s="401">
        <v>40316726</v>
      </c>
      <c r="K403" s="390" t="s">
        <v>3664</v>
      </c>
      <c r="L403" s="401"/>
      <c r="M403" s="401"/>
      <c r="N403" s="400"/>
      <c r="O403" s="401"/>
      <c r="P403" s="400"/>
      <c r="Q403" s="401"/>
      <c r="R403" s="400"/>
      <c r="S403" s="401"/>
      <c r="T403" s="401"/>
      <c r="U403" s="415"/>
    </row>
    <row r="404" spans="1:21" ht="24" x14ac:dyDescent="0.3">
      <c r="A404" s="276">
        <v>40316734</v>
      </c>
      <c r="B404" s="390" t="s">
        <v>3665</v>
      </c>
      <c r="C404" s="400"/>
      <c r="D404" s="401"/>
      <c r="E404" s="402"/>
      <c r="F404" s="401"/>
      <c r="G404" s="401"/>
      <c r="H404" s="401"/>
      <c r="I404" s="401"/>
      <c r="J404" s="401">
        <v>40316734</v>
      </c>
      <c r="K404" s="390" t="s">
        <v>3665</v>
      </c>
      <c r="L404" s="401"/>
      <c r="M404" s="401"/>
      <c r="N404" s="400"/>
      <c r="O404" s="401"/>
      <c r="P404" s="400"/>
      <c r="Q404" s="401"/>
      <c r="R404" s="400"/>
      <c r="S404" s="401"/>
      <c r="T404" s="401"/>
      <c r="U404" s="415"/>
    </row>
    <row r="405" spans="1:21" x14ac:dyDescent="0.3">
      <c r="A405" s="276">
        <v>40316742</v>
      </c>
      <c r="B405" s="390" t="s">
        <v>3666</v>
      </c>
      <c r="C405" s="400"/>
      <c r="D405" s="401"/>
      <c r="E405" s="402"/>
      <c r="F405" s="401"/>
      <c r="G405" s="401"/>
      <c r="H405" s="401"/>
      <c r="I405" s="401"/>
      <c r="J405" s="401">
        <v>40316742</v>
      </c>
      <c r="K405" s="390" t="s">
        <v>3666</v>
      </c>
      <c r="L405" s="401"/>
      <c r="M405" s="401"/>
      <c r="N405" s="400"/>
      <c r="O405" s="401"/>
      <c r="P405" s="400"/>
      <c r="Q405" s="401"/>
      <c r="R405" s="400"/>
      <c r="S405" s="401"/>
      <c r="T405" s="401"/>
      <c r="U405" s="415"/>
    </row>
    <row r="406" spans="1:21" x14ac:dyDescent="0.3">
      <c r="A406" s="276">
        <v>40316750</v>
      </c>
      <c r="B406" s="390" t="s">
        <v>3667</v>
      </c>
      <c r="C406" s="400"/>
      <c r="D406" s="401"/>
      <c r="E406" s="402"/>
      <c r="F406" s="401"/>
      <c r="G406" s="401"/>
      <c r="H406" s="401"/>
      <c r="I406" s="401"/>
      <c r="J406" s="401">
        <v>40316750</v>
      </c>
      <c r="K406" s="390" t="s">
        <v>3667</v>
      </c>
      <c r="L406" s="401"/>
      <c r="M406" s="401"/>
      <c r="N406" s="400"/>
      <c r="O406" s="401"/>
      <c r="P406" s="400"/>
      <c r="Q406" s="401"/>
      <c r="R406" s="400"/>
      <c r="S406" s="401"/>
      <c r="T406" s="401"/>
      <c r="U406" s="415"/>
    </row>
    <row r="407" spans="1:21" x14ac:dyDescent="0.3">
      <c r="A407" s="276">
        <v>40316777</v>
      </c>
      <c r="B407" s="390" t="s">
        <v>3668</v>
      </c>
      <c r="C407" s="400"/>
      <c r="D407" s="401"/>
      <c r="E407" s="402"/>
      <c r="F407" s="401"/>
      <c r="G407" s="401"/>
      <c r="H407" s="401"/>
      <c r="I407" s="401"/>
      <c r="J407" s="401">
        <v>40316777</v>
      </c>
      <c r="K407" s="390" t="s">
        <v>3668</v>
      </c>
      <c r="L407" s="401"/>
      <c r="M407" s="401"/>
      <c r="N407" s="400"/>
      <c r="O407" s="401"/>
      <c r="P407" s="400"/>
      <c r="Q407" s="401"/>
      <c r="R407" s="400"/>
      <c r="S407" s="401"/>
      <c r="T407" s="401"/>
      <c r="U407" s="415"/>
    </row>
    <row r="408" spans="1:21" x14ac:dyDescent="0.3">
      <c r="A408" s="276">
        <v>40316793</v>
      </c>
      <c r="B408" s="390" t="s">
        <v>3669</v>
      </c>
      <c r="C408" s="400"/>
      <c r="D408" s="401"/>
      <c r="E408" s="402"/>
      <c r="F408" s="401"/>
      <c r="G408" s="401"/>
      <c r="H408" s="401"/>
      <c r="I408" s="401"/>
      <c r="J408" s="401">
        <v>40316793</v>
      </c>
      <c r="K408" s="390" t="s">
        <v>3669</v>
      </c>
      <c r="L408" s="401"/>
      <c r="M408" s="401"/>
      <c r="N408" s="400"/>
      <c r="O408" s="401"/>
      <c r="P408" s="400"/>
      <c r="Q408" s="401"/>
      <c r="R408" s="400"/>
      <c r="S408" s="401"/>
      <c r="T408" s="401"/>
      <c r="U408" s="415"/>
    </row>
    <row r="409" spans="1:21" x14ac:dyDescent="0.3">
      <c r="A409" s="276">
        <v>40316807</v>
      </c>
      <c r="B409" s="390" t="s">
        <v>3670</v>
      </c>
      <c r="C409" s="400"/>
      <c r="D409" s="401"/>
      <c r="E409" s="402"/>
      <c r="F409" s="401"/>
      <c r="G409" s="401"/>
      <c r="H409" s="401"/>
      <c r="I409" s="401"/>
      <c r="J409" s="401">
        <v>40316807</v>
      </c>
      <c r="K409" s="390" t="s">
        <v>3670</v>
      </c>
      <c r="L409" s="401"/>
      <c r="M409" s="401"/>
      <c r="N409" s="400"/>
      <c r="O409" s="401"/>
      <c r="P409" s="400"/>
      <c r="Q409" s="401"/>
      <c r="R409" s="400"/>
      <c r="S409" s="401"/>
      <c r="T409" s="401"/>
      <c r="U409" s="415"/>
    </row>
    <row r="410" spans="1:21" x14ac:dyDescent="0.3">
      <c r="A410" s="276">
        <v>40316815</v>
      </c>
      <c r="B410" s="390" t="s">
        <v>3671</v>
      </c>
      <c r="C410" s="400"/>
      <c r="D410" s="401"/>
      <c r="E410" s="402"/>
      <c r="F410" s="401"/>
      <c r="G410" s="401"/>
      <c r="H410" s="401"/>
      <c r="I410" s="401"/>
      <c r="J410" s="401">
        <v>40316815</v>
      </c>
      <c r="K410" s="390" t="s">
        <v>3671</v>
      </c>
      <c r="L410" s="401"/>
      <c r="M410" s="401"/>
      <c r="N410" s="400"/>
      <c r="O410" s="401"/>
      <c r="P410" s="400"/>
      <c r="Q410" s="401"/>
      <c r="R410" s="400"/>
      <c r="S410" s="401"/>
      <c r="T410" s="401"/>
      <c r="U410" s="415"/>
    </row>
    <row r="411" spans="1:21" x14ac:dyDescent="0.3">
      <c r="A411" s="276">
        <v>40316823</v>
      </c>
      <c r="B411" s="390" t="s">
        <v>3672</v>
      </c>
      <c r="C411" s="400"/>
      <c r="D411" s="401"/>
      <c r="E411" s="402"/>
      <c r="F411" s="401"/>
      <c r="G411" s="401"/>
      <c r="H411" s="401"/>
      <c r="I411" s="401"/>
      <c r="J411" s="401">
        <v>40316823</v>
      </c>
      <c r="K411" s="390" t="s">
        <v>3672</v>
      </c>
      <c r="L411" s="401"/>
      <c r="M411" s="401"/>
      <c r="N411" s="400"/>
      <c r="O411" s="401"/>
      <c r="P411" s="400"/>
      <c r="Q411" s="401"/>
      <c r="R411" s="400"/>
      <c r="S411" s="401"/>
      <c r="T411" s="401"/>
      <c r="U411" s="415"/>
    </row>
    <row r="412" spans="1:21" x14ac:dyDescent="0.3">
      <c r="A412" s="276">
        <v>40316840</v>
      </c>
      <c r="B412" s="390" t="s">
        <v>3673</v>
      </c>
      <c r="C412" s="400"/>
      <c r="D412" s="401"/>
      <c r="E412" s="402"/>
      <c r="F412" s="401"/>
      <c r="G412" s="401"/>
      <c r="H412" s="401"/>
      <c r="I412" s="401"/>
      <c r="J412" s="401">
        <v>40316840</v>
      </c>
      <c r="K412" s="390" t="s">
        <v>3673</v>
      </c>
      <c r="L412" s="401"/>
      <c r="M412" s="401"/>
      <c r="N412" s="400"/>
      <c r="O412" s="401"/>
      <c r="P412" s="400"/>
      <c r="Q412" s="401"/>
      <c r="R412" s="400"/>
      <c r="S412" s="401"/>
      <c r="T412" s="401"/>
      <c r="U412" s="415"/>
    </row>
    <row r="413" spans="1:21" x14ac:dyDescent="0.3">
      <c r="A413" s="276">
        <v>40316858</v>
      </c>
      <c r="B413" s="390" t="s">
        <v>3674</v>
      </c>
      <c r="C413" s="400"/>
      <c r="D413" s="401"/>
      <c r="E413" s="402"/>
      <c r="F413" s="401"/>
      <c r="G413" s="401"/>
      <c r="H413" s="401"/>
      <c r="I413" s="401"/>
      <c r="J413" s="401">
        <v>40316858</v>
      </c>
      <c r="K413" s="390" t="s">
        <v>3674</v>
      </c>
      <c r="L413" s="401"/>
      <c r="M413" s="401"/>
      <c r="N413" s="400"/>
      <c r="O413" s="401"/>
      <c r="P413" s="400"/>
      <c r="Q413" s="401"/>
      <c r="R413" s="400"/>
      <c r="S413" s="401"/>
      <c r="T413" s="401"/>
      <c r="U413" s="415"/>
    </row>
    <row r="414" spans="1:21" x14ac:dyDescent="0.3">
      <c r="A414" s="276">
        <v>40316882</v>
      </c>
      <c r="B414" s="390" t="s">
        <v>3675</v>
      </c>
      <c r="C414" s="400"/>
      <c r="D414" s="401"/>
      <c r="E414" s="402"/>
      <c r="F414" s="401"/>
      <c r="G414" s="401"/>
      <c r="H414" s="401"/>
      <c r="I414" s="401"/>
      <c r="J414" s="401">
        <v>40316882</v>
      </c>
      <c r="K414" s="390" t="s">
        <v>3675</v>
      </c>
      <c r="L414" s="401"/>
      <c r="M414" s="401"/>
      <c r="N414" s="400"/>
      <c r="O414" s="401"/>
      <c r="P414" s="400"/>
      <c r="Q414" s="401"/>
      <c r="R414" s="400"/>
      <c r="S414" s="401"/>
      <c r="T414" s="401"/>
      <c r="U414" s="415"/>
    </row>
    <row r="415" spans="1:21" x14ac:dyDescent="0.3">
      <c r="A415" s="276">
        <v>40316890</v>
      </c>
      <c r="B415" s="390" t="s">
        <v>3676</v>
      </c>
      <c r="C415" s="400"/>
      <c r="D415" s="401"/>
      <c r="E415" s="402"/>
      <c r="F415" s="401"/>
      <c r="G415" s="401"/>
      <c r="H415" s="401"/>
      <c r="I415" s="401"/>
      <c r="J415" s="401">
        <v>40316890</v>
      </c>
      <c r="K415" s="390" t="s">
        <v>3676</v>
      </c>
      <c r="L415" s="401"/>
      <c r="M415" s="401"/>
      <c r="N415" s="400"/>
      <c r="O415" s="401"/>
      <c r="P415" s="400"/>
      <c r="Q415" s="401"/>
      <c r="R415" s="400"/>
      <c r="S415" s="401"/>
      <c r="T415" s="401"/>
      <c r="U415" s="415"/>
    </row>
    <row r="416" spans="1:21" x14ac:dyDescent="0.3">
      <c r="A416" s="276">
        <v>40316904</v>
      </c>
      <c r="B416" s="390" t="s">
        <v>3677</v>
      </c>
      <c r="C416" s="400"/>
      <c r="D416" s="401"/>
      <c r="E416" s="402"/>
      <c r="F416" s="401"/>
      <c r="G416" s="401"/>
      <c r="H416" s="401"/>
      <c r="I416" s="401"/>
      <c r="J416" s="401">
        <v>40316904</v>
      </c>
      <c r="K416" s="390" t="s">
        <v>3677</v>
      </c>
      <c r="L416" s="401"/>
      <c r="M416" s="401"/>
      <c r="N416" s="400"/>
      <c r="O416" s="401"/>
      <c r="P416" s="400"/>
      <c r="Q416" s="401"/>
      <c r="R416" s="400"/>
      <c r="S416" s="401"/>
      <c r="T416" s="401"/>
      <c r="U416" s="415"/>
    </row>
    <row r="417" spans="1:21" x14ac:dyDescent="0.3">
      <c r="A417" s="276">
        <v>40316912</v>
      </c>
      <c r="B417" s="390" t="s">
        <v>3678</v>
      </c>
      <c r="C417" s="400"/>
      <c r="D417" s="401"/>
      <c r="E417" s="402"/>
      <c r="F417" s="401"/>
      <c r="G417" s="401"/>
      <c r="H417" s="401"/>
      <c r="I417" s="401"/>
      <c r="J417" s="401">
        <v>40316912</v>
      </c>
      <c r="K417" s="390" t="s">
        <v>3678</v>
      </c>
      <c r="L417" s="401"/>
      <c r="M417" s="401"/>
      <c r="N417" s="400"/>
      <c r="O417" s="401"/>
      <c r="P417" s="400"/>
      <c r="Q417" s="401"/>
      <c r="R417" s="400"/>
      <c r="S417" s="401"/>
      <c r="T417" s="401"/>
      <c r="U417" s="415"/>
    </row>
    <row r="418" spans="1:21" x14ac:dyDescent="0.3">
      <c r="A418" s="276">
        <v>40316920</v>
      </c>
      <c r="B418" s="390" t="s">
        <v>3679</v>
      </c>
      <c r="C418" s="400"/>
      <c r="D418" s="401"/>
      <c r="E418" s="402"/>
      <c r="F418" s="401"/>
      <c r="G418" s="401"/>
      <c r="H418" s="401"/>
      <c r="I418" s="401"/>
      <c r="J418" s="401">
        <v>40316920</v>
      </c>
      <c r="K418" s="390" t="s">
        <v>3679</v>
      </c>
      <c r="L418" s="401"/>
      <c r="M418" s="401"/>
      <c r="N418" s="400"/>
      <c r="O418" s="401"/>
      <c r="P418" s="400"/>
      <c r="Q418" s="401"/>
      <c r="R418" s="400"/>
      <c r="S418" s="401"/>
      <c r="T418" s="401"/>
      <c r="U418" s="415"/>
    </row>
    <row r="419" spans="1:21" x14ac:dyDescent="0.3">
      <c r="A419" s="276">
        <v>40316939</v>
      </c>
      <c r="B419" s="390" t="s">
        <v>3680</v>
      </c>
      <c r="C419" s="400"/>
      <c r="D419" s="401"/>
      <c r="E419" s="402"/>
      <c r="F419" s="401"/>
      <c r="G419" s="401"/>
      <c r="H419" s="401"/>
      <c r="I419" s="401"/>
      <c r="J419" s="401">
        <v>40316939</v>
      </c>
      <c r="K419" s="390" t="s">
        <v>3680</v>
      </c>
      <c r="L419" s="401"/>
      <c r="M419" s="401"/>
      <c r="N419" s="400"/>
      <c r="O419" s="401"/>
      <c r="P419" s="400"/>
      <c r="Q419" s="401"/>
      <c r="R419" s="400"/>
      <c r="S419" s="401"/>
      <c r="T419" s="401"/>
      <c r="U419" s="415"/>
    </row>
    <row r="420" spans="1:21" x14ac:dyDescent="0.3">
      <c r="A420" s="276">
        <v>40316947</v>
      </c>
      <c r="B420" s="390" t="s">
        <v>3681</v>
      </c>
      <c r="C420" s="400"/>
      <c r="D420" s="401"/>
      <c r="E420" s="402"/>
      <c r="F420" s="401"/>
      <c r="G420" s="401"/>
      <c r="H420" s="401"/>
      <c r="I420" s="401"/>
      <c r="J420" s="401">
        <v>40316947</v>
      </c>
      <c r="K420" s="390" t="s">
        <v>3681</v>
      </c>
      <c r="L420" s="401"/>
      <c r="M420" s="401"/>
      <c r="N420" s="400"/>
      <c r="O420" s="401"/>
      <c r="P420" s="400"/>
      <c r="Q420" s="401"/>
      <c r="R420" s="400"/>
      <c r="S420" s="401"/>
      <c r="T420" s="401"/>
      <c r="U420" s="415"/>
    </row>
    <row r="421" spans="1:21" x14ac:dyDescent="0.3">
      <c r="A421" s="276">
        <v>40316971</v>
      </c>
      <c r="B421" s="390" t="s">
        <v>3682</v>
      </c>
      <c r="C421" s="400"/>
      <c r="D421" s="401"/>
      <c r="E421" s="402"/>
      <c r="F421" s="401"/>
      <c r="G421" s="401"/>
      <c r="H421" s="401"/>
      <c r="I421" s="401"/>
      <c r="J421" s="401">
        <v>40316971</v>
      </c>
      <c r="K421" s="390" t="s">
        <v>3682</v>
      </c>
      <c r="L421" s="401"/>
      <c r="M421" s="401"/>
      <c r="N421" s="400"/>
      <c r="O421" s="401"/>
      <c r="P421" s="400"/>
      <c r="Q421" s="401"/>
      <c r="R421" s="400"/>
      <c r="S421" s="401"/>
      <c r="T421" s="401"/>
      <c r="U421" s="415"/>
    </row>
    <row r="422" spans="1:21" x14ac:dyDescent="0.3">
      <c r="A422" s="276">
        <v>40316998</v>
      </c>
      <c r="B422" s="390" t="s">
        <v>3683</v>
      </c>
      <c r="C422" s="400"/>
      <c r="D422" s="401"/>
      <c r="E422" s="402"/>
      <c r="F422" s="401"/>
      <c r="G422" s="401"/>
      <c r="H422" s="401"/>
      <c r="I422" s="401"/>
      <c r="J422" s="401">
        <v>40316998</v>
      </c>
      <c r="K422" s="390" t="s">
        <v>3683</v>
      </c>
      <c r="L422" s="401"/>
      <c r="M422" s="401"/>
      <c r="N422" s="400"/>
      <c r="O422" s="401"/>
      <c r="P422" s="400"/>
      <c r="Q422" s="401"/>
      <c r="R422" s="400"/>
      <c r="S422" s="401"/>
      <c r="T422" s="401"/>
      <c r="U422" s="415"/>
    </row>
    <row r="423" spans="1:21" x14ac:dyDescent="0.3">
      <c r="A423" s="276">
        <v>40317013</v>
      </c>
      <c r="B423" s="390" t="s">
        <v>3684</v>
      </c>
      <c r="C423" s="400"/>
      <c r="D423" s="401"/>
      <c r="E423" s="402"/>
      <c r="F423" s="401"/>
      <c r="G423" s="401"/>
      <c r="H423" s="401"/>
      <c r="I423" s="401"/>
      <c r="J423" s="401">
        <v>40317013</v>
      </c>
      <c r="K423" s="390" t="s">
        <v>3684</v>
      </c>
      <c r="L423" s="401"/>
      <c r="M423" s="401"/>
      <c r="N423" s="400"/>
      <c r="O423" s="401"/>
      <c r="P423" s="400"/>
      <c r="Q423" s="401"/>
      <c r="R423" s="400"/>
      <c r="S423" s="401"/>
      <c r="T423" s="401"/>
      <c r="U423" s="415"/>
    </row>
    <row r="424" spans="1:21" x14ac:dyDescent="0.3">
      <c r="A424" s="276">
        <v>40317021</v>
      </c>
      <c r="B424" s="390" t="s">
        <v>3685</v>
      </c>
      <c r="C424" s="400"/>
      <c r="D424" s="401"/>
      <c r="E424" s="402"/>
      <c r="F424" s="401"/>
      <c r="G424" s="401"/>
      <c r="H424" s="401"/>
      <c r="I424" s="401"/>
      <c r="J424" s="401">
        <v>40317021</v>
      </c>
      <c r="K424" s="390" t="s">
        <v>3685</v>
      </c>
      <c r="L424" s="401"/>
      <c r="M424" s="401"/>
      <c r="N424" s="400"/>
      <c r="O424" s="401"/>
      <c r="P424" s="400"/>
      <c r="Q424" s="401"/>
      <c r="R424" s="400"/>
      <c r="S424" s="401"/>
      <c r="T424" s="401"/>
      <c r="U424" s="415"/>
    </row>
    <row r="425" spans="1:21" x14ac:dyDescent="0.3">
      <c r="A425" s="276">
        <v>40317030</v>
      </c>
      <c r="B425" s="390" t="s">
        <v>3686</v>
      </c>
      <c r="C425" s="400"/>
      <c r="D425" s="401"/>
      <c r="E425" s="402"/>
      <c r="F425" s="401"/>
      <c r="G425" s="401"/>
      <c r="H425" s="401"/>
      <c r="I425" s="401"/>
      <c r="J425" s="401">
        <v>40317030</v>
      </c>
      <c r="K425" s="390" t="s">
        <v>3686</v>
      </c>
      <c r="L425" s="401"/>
      <c r="M425" s="401"/>
      <c r="N425" s="400"/>
      <c r="O425" s="401"/>
      <c r="P425" s="400"/>
      <c r="Q425" s="401"/>
      <c r="R425" s="400"/>
      <c r="S425" s="401"/>
      <c r="T425" s="401"/>
      <c r="U425" s="415"/>
    </row>
    <row r="426" spans="1:21" x14ac:dyDescent="0.3">
      <c r="A426" s="276">
        <v>40317056</v>
      </c>
      <c r="B426" s="390" t="s">
        <v>3687</v>
      </c>
      <c r="C426" s="400"/>
      <c r="D426" s="401"/>
      <c r="E426" s="402"/>
      <c r="F426" s="401"/>
      <c r="G426" s="401"/>
      <c r="H426" s="401"/>
      <c r="I426" s="401"/>
      <c r="J426" s="401">
        <v>40317056</v>
      </c>
      <c r="K426" s="390" t="s">
        <v>3687</v>
      </c>
      <c r="L426" s="401"/>
      <c r="M426" s="401"/>
      <c r="N426" s="400"/>
      <c r="O426" s="401"/>
      <c r="P426" s="400"/>
      <c r="Q426" s="401"/>
      <c r="R426" s="400"/>
      <c r="S426" s="401"/>
      <c r="T426" s="401"/>
      <c r="U426" s="415"/>
    </row>
    <row r="427" spans="1:21" x14ac:dyDescent="0.3">
      <c r="A427" s="276">
        <v>40317064</v>
      </c>
      <c r="B427" s="390" t="s">
        <v>3688</v>
      </c>
      <c r="C427" s="400"/>
      <c r="D427" s="401"/>
      <c r="E427" s="402"/>
      <c r="F427" s="401"/>
      <c r="G427" s="401"/>
      <c r="H427" s="401"/>
      <c r="I427" s="401"/>
      <c r="J427" s="401">
        <v>40317064</v>
      </c>
      <c r="K427" s="390" t="s">
        <v>3688</v>
      </c>
      <c r="L427" s="401"/>
      <c r="M427" s="401"/>
      <c r="N427" s="400"/>
      <c r="O427" s="401"/>
      <c r="P427" s="400"/>
      <c r="Q427" s="401"/>
      <c r="R427" s="400"/>
      <c r="S427" s="401"/>
      <c r="T427" s="401"/>
      <c r="U427" s="415"/>
    </row>
    <row r="428" spans="1:21" x14ac:dyDescent="0.3">
      <c r="A428" s="276">
        <v>40317072</v>
      </c>
      <c r="B428" s="390" t="s">
        <v>3689</v>
      </c>
      <c r="C428" s="400"/>
      <c r="D428" s="401"/>
      <c r="E428" s="402"/>
      <c r="F428" s="401"/>
      <c r="G428" s="401"/>
      <c r="H428" s="401"/>
      <c r="I428" s="401"/>
      <c r="J428" s="401">
        <v>40317072</v>
      </c>
      <c r="K428" s="390" t="s">
        <v>3689</v>
      </c>
      <c r="L428" s="401"/>
      <c r="M428" s="401"/>
      <c r="N428" s="400"/>
      <c r="O428" s="401"/>
      <c r="P428" s="400"/>
      <c r="Q428" s="401"/>
      <c r="R428" s="400"/>
      <c r="S428" s="401"/>
      <c r="T428" s="401"/>
      <c r="U428" s="415"/>
    </row>
    <row r="429" spans="1:21" x14ac:dyDescent="0.3">
      <c r="A429" s="276">
        <v>40317099</v>
      </c>
      <c r="B429" s="390" t="s">
        <v>3690</v>
      </c>
      <c r="C429" s="400"/>
      <c r="D429" s="401"/>
      <c r="E429" s="402"/>
      <c r="F429" s="401"/>
      <c r="G429" s="401"/>
      <c r="H429" s="401"/>
      <c r="I429" s="401"/>
      <c r="J429" s="401">
        <v>40317099</v>
      </c>
      <c r="K429" s="390" t="s">
        <v>3690</v>
      </c>
      <c r="L429" s="401"/>
      <c r="M429" s="401"/>
      <c r="N429" s="400"/>
      <c r="O429" s="401"/>
      <c r="P429" s="400"/>
      <c r="Q429" s="401"/>
      <c r="R429" s="400"/>
      <c r="S429" s="401"/>
      <c r="T429" s="401"/>
      <c r="U429" s="415"/>
    </row>
    <row r="430" spans="1:21" x14ac:dyDescent="0.3">
      <c r="A430" s="276">
        <v>40317102</v>
      </c>
      <c r="B430" s="390" t="s">
        <v>3691</v>
      </c>
      <c r="C430" s="400"/>
      <c r="D430" s="401"/>
      <c r="E430" s="402"/>
      <c r="F430" s="401"/>
      <c r="G430" s="401"/>
      <c r="H430" s="401"/>
      <c r="I430" s="401"/>
      <c r="J430" s="401">
        <v>40317102</v>
      </c>
      <c r="K430" s="390" t="s">
        <v>3691</v>
      </c>
      <c r="L430" s="401"/>
      <c r="M430" s="401"/>
      <c r="N430" s="400"/>
      <c r="O430" s="401"/>
      <c r="P430" s="400"/>
      <c r="Q430" s="401"/>
      <c r="R430" s="400"/>
      <c r="S430" s="401"/>
      <c r="T430" s="401"/>
      <c r="U430" s="415"/>
    </row>
    <row r="431" spans="1:21" x14ac:dyDescent="0.3">
      <c r="A431" s="276">
        <v>40317110</v>
      </c>
      <c r="B431" s="390" t="s">
        <v>3692</v>
      </c>
      <c r="C431" s="400"/>
      <c r="D431" s="401"/>
      <c r="E431" s="402"/>
      <c r="F431" s="401"/>
      <c r="G431" s="401"/>
      <c r="H431" s="401"/>
      <c r="I431" s="401"/>
      <c r="J431" s="401">
        <v>40317110</v>
      </c>
      <c r="K431" s="390" t="s">
        <v>3692</v>
      </c>
      <c r="L431" s="401"/>
      <c r="M431" s="401"/>
      <c r="N431" s="400"/>
      <c r="O431" s="401"/>
      <c r="P431" s="400"/>
      <c r="Q431" s="401"/>
      <c r="R431" s="400"/>
      <c r="S431" s="401"/>
      <c r="T431" s="401"/>
      <c r="U431" s="415"/>
    </row>
    <row r="432" spans="1:21" x14ac:dyDescent="0.3">
      <c r="A432" s="276">
        <v>40317218</v>
      </c>
      <c r="B432" s="390" t="s">
        <v>3693</v>
      </c>
      <c r="C432" s="400"/>
      <c r="D432" s="401"/>
      <c r="E432" s="402"/>
      <c r="F432" s="401"/>
      <c r="G432" s="401"/>
      <c r="H432" s="401"/>
      <c r="I432" s="401"/>
      <c r="J432" s="401">
        <v>40317218</v>
      </c>
      <c r="K432" s="390" t="s">
        <v>3693</v>
      </c>
      <c r="L432" s="401"/>
      <c r="M432" s="401"/>
      <c r="N432" s="400"/>
      <c r="O432" s="401"/>
      <c r="P432" s="400"/>
      <c r="Q432" s="401"/>
      <c r="R432" s="400"/>
      <c r="S432" s="401"/>
      <c r="T432" s="401"/>
      <c r="U432" s="415"/>
    </row>
    <row r="433" spans="1:21" x14ac:dyDescent="0.3">
      <c r="A433" s="276">
        <v>40317234</v>
      </c>
      <c r="B433" s="390" t="s">
        <v>3694</v>
      </c>
      <c r="C433" s="400"/>
      <c r="D433" s="401"/>
      <c r="E433" s="402"/>
      <c r="F433" s="401"/>
      <c r="G433" s="401"/>
      <c r="H433" s="401"/>
      <c r="I433" s="401"/>
      <c r="J433" s="401">
        <v>40317234</v>
      </c>
      <c r="K433" s="390" t="s">
        <v>3694</v>
      </c>
      <c r="L433" s="401"/>
      <c r="M433" s="401"/>
      <c r="N433" s="400"/>
      <c r="O433" s="401"/>
      <c r="P433" s="400"/>
      <c r="Q433" s="401"/>
      <c r="R433" s="400"/>
      <c r="S433" s="401"/>
      <c r="T433" s="401"/>
      <c r="U433" s="415"/>
    </row>
    <row r="434" spans="1:21" x14ac:dyDescent="0.3">
      <c r="A434" s="276">
        <v>40317242</v>
      </c>
      <c r="B434" s="390" t="s">
        <v>3695</v>
      </c>
      <c r="C434" s="400"/>
      <c r="D434" s="401"/>
      <c r="E434" s="402"/>
      <c r="F434" s="401"/>
      <c r="G434" s="401"/>
      <c r="H434" s="401"/>
      <c r="I434" s="401"/>
      <c r="J434" s="401">
        <v>40317242</v>
      </c>
      <c r="K434" s="390" t="s">
        <v>3695</v>
      </c>
      <c r="L434" s="401"/>
      <c r="M434" s="401"/>
      <c r="N434" s="400"/>
      <c r="O434" s="401"/>
      <c r="P434" s="400"/>
      <c r="Q434" s="401"/>
      <c r="R434" s="400"/>
      <c r="S434" s="401"/>
      <c r="T434" s="401"/>
      <c r="U434" s="415"/>
    </row>
    <row r="435" spans="1:21" x14ac:dyDescent="0.3">
      <c r="A435" s="276">
        <v>40317307</v>
      </c>
      <c r="B435" s="390" t="s">
        <v>3696</v>
      </c>
      <c r="C435" s="400"/>
      <c r="D435" s="401"/>
      <c r="E435" s="402"/>
      <c r="F435" s="401"/>
      <c r="G435" s="401"/>
      <c r="H435" s="401"/>
      <c r="I435" s="401"/>
      <c r="J435" s="401">
        <v>40317307</v>
      </c>
      <c r="K435" s="390" t="s">
        <v>3696</v>
      </c>
      <c r="L435" s="401"/>
      <c r="M435" s="401"/>
      <c r="N435" s="400"/>
      <c r="O435" s="401"/>
      <c r="P435" s="400"/>
      <c r="Q435" s="401"/>
      <c r="R435" s="400"/>
      <c r="S435" s="401"/>
      <c r="T435" s="401"/>
      <c r="U435" s="415"/>
    </row>
    <row r="436" spans="1:21" x14ac:dyDescent="0.3">
      <c r="A436" s="276">
        <v>40317315</v>
      </c>
      <c r="B436" s="390" t="s">
        <v>3697</v>
      </c>
      <c r="C436" s="400"/>
      <c r="D436" s="401"/>
      <c r="E436" s="402"/>
      <c r="F436" s="401"/>
      <c r="G436" s="401"/>
      <c r="H436" s="401"/>
      <c r="I436" s="401"/>
      <c r="J436" s="401">
        <v>40317315</v>
      </c>
      <c r="K436" s="390" t="s">
        <v>3697</v>
      </c>
      <c r="L436" s="401"/>
      <c r="M436" s="401"/>
      <c r="N436" s="400"/>
      <c r="O436" s="401"/>
      <c r="P436" s="400"/>
      <c r="Q436" s="401"/>
      <c r="R436" s="400"/>
      <c r="S436" s="401"/>
      <c r="T436" s="401"/>
      <c r="U436" s="415"/>
    </row>
    <row r="437" spans="1:21" x14ac:dyDescent="0.3">
      <c r="A437" s="276">
        <v>40317323</v>
      </c>
      <c r="B437" s="390" t="s">
        <v>3698</v>
      </c>
      <c r="C437" s="400"/>
      <c r="D437" s="401"/>
      <c r="E437" s="402"/>
      <c r="F437" s="401"/>
      <c r="G437" s="401"/>
      <c r="H437" s="401"/>
      <c r="I437" s="401"/>
      <c r="J437" s="401">
        <v>40317323</v>
      </c>
      <c r="K437" s="390" t="s">
        <v>3698</v>
      </c>
      <c r="L437" s="401"/>
      <c r="M437" s="401"/>
      <c r="N437" s="400"/>
      <c r="O437" s="401"/>
      <c r="P437" s="400"/>
      <c r="Q437" s="401"/>
      <c r="R437" s="400"/>
      <c r="S437" s="401"/>
      <c r="T437" s="401"/>
      <c r="U437" s="415"/>
    </row>
    <row r="438" spans="1:21" x14ac:dyDescent="0.3">
      <c r="A438" s="276">
        <v>40317331</v>
      </c>
      <c r="B438" s="390" t="s">
        <v>3699</v>
      </c>
      <c r="C438" s="400"/>
      <c r="D438" s="401"/>
      <c r="E438" s="402"/>
      <c r="F438" s="401"/>
      <c r="G438" s="401"/>
      <c r="H438" s="401"/>
      <c r="I438" s="401"/>
      <c r="J438" s="401">
        <v>40317331</v>
      </c>
      <c r="K438" s="390" t="s">
        <v>3699</v>
      </c>
      <c r="L438" s="401"/>
      <c r="M438" s="401"/>
      <c r="N438" s="400"/>
      <c r="O438" s="401"/>
      <c r="P438" s="400"/>
      <c r="Q438" s="401"/>
      <c r="R438" s="400"/>
      <c r="S438" s="401"/>
      <c r="T438" s="401"/>
      <c r="U438" s="415"/>
    </row>
    <row r="439" spans="1:21" x14ac:dyDescent="0.3">
      <c r="A439" s="276">
        <v>40317340</v>
      </c>
      <c r="B439" s="390" t="s">
        <v>3700</v>
      </c>
      <c r="C439" s="400"/>
      <c r="D439" s="401"/>
      <c r="E439" s="402"/>
      <c r="F439" s="401"/>
      <c r="G439" s="401"/>
      <c r="H439" s="401"/>
      <c r="I439" s="401"/>
      <c r="J439" s="401">
        <v>40317340</v>
      </c>
      <c r="K439" s="390" t="s">
        <v>3700</v>
      </c>
      <c r="L439" s="401"/>
      <c r="M439" s="401"/>
      <c r="N439" s="400"/>
      <c r="O439" s="401"/>
      <c r="P439" s="400"/>
      <c r="Q439" s="401"/>
      <c r="R439" s="400"/>
      <c r="S439" s="401"/>
      <c r="T439" s="401"/>
      <c r="U439" s="415"/>
    </row>
    <row r="440" spans="1:21" x14ac:dyDescent="0.3">
      <c r="A440" s="276">
        <v>40317366</v>
      </c>
      <c r="B440" s="390" t="s">
        <v>3701</v>
      </c>
      <c r="C440" s="400"/>
      <c r="D440" s="401"/>
      <c r="E440" s="402"/>
      <c r="F440" s="401"/>
      <c r="G440" s="401"/>
      <c r="H440" s="401"/>
      <c r="I440" s="401"/>
      <c r="J440" s="401">
        <v>40317366</v>
      </c>
      <c r="K440" s="390" t="s">
        <v>3701</v>
      </c>
      <c r="L440" s="401"/>
      <c r="M440" s="401"/>
      <c r="N440" s="400"/>
      <c r="O440" s="401"/>
      <c r="P440" s="400"/>
      <c r="Q440" s="401"/>
      <c r="R440" s="400"/>
      <c r="S440" s="401"/>
      <c r="T440" s="401"/>
      <c r="U440" s="415"/>
    </row>
    <row r="441" spans="1:21" x14ac:dyDescent="0.3">
      <c r="A441" s="276">
        <v>40317382</v>
      </c>
      <c r="B441" s="390" t="s">
        <v>3702</v>
      </c>
      <c r="C441" s="400"/>
      <c r="D441" s="401"/>
      <c r="E441" s="402"/>
      <c r="F441" s="401"/>
      <c r="G441" s="401"/>
      <c r="H441" s="401"/>
      <c r="I441" s="401"/>
      <c r="J441" s="401">
        <v>40317382</v>
      </c>
      <c r="K441" s="390" t="s">
        <v>3702</v>
      </c>
      <c r="L441" s="401"/>
      <c r="M441" s="401"/>
      <c r="N441" s="400"/>
      <c r="O441" s="401"/>
      <c r="P441" s="400"/>
      <c r="Q441" s="401"/>
      <c r="R441" s="400"/>
      <c r="S441" s="401"/>
      <c r="T441" s="401"/>
      <c r="U441" s="415"/>
    </row>
    <row r="442" spans="1:21" x14ac:dyDescent="0.3">
      <c r="A442" s="276">
        <v>40317447</v>
      </c>
      <c r="B442" s="390" t="s">
        <v>3703</v>
      </c>
      <c r="C442" s="400"/>
      <c r="D442" s="401"/>
      <c r="E442" s="402"/>
      <c r="F442" s="401"/>
      <c r="G442" s="401"/>
      <c r="H442" s="401"/>
      <c r="I442" s="401"/>
      <c r="J442" s="401">
        <v>40317447</v>
      </c>
      <c r="K442" s="390" t="s">
        <v>3703</v>
      </c>
      <c r="L442" s="401"/>
      <c r="M442" s="401"/>
      <c r="N442" s="400"/>
      <c r="O442" s="401"/>
      <c r="P442" s="400"/>
      <c r="Q442" s="401"/>
      <c r="R442" s="400"/>
      <c r="S442" s="401"/>
      <c r="T442" s="401"/>
      <c r="U442" s="415"/>
    </row>
    <row r="443" spans="1:21" x14ac:dyDescent="0.3">
      <c r="A443" s="276">
        <v>40317455</v>
      </c>
      <c r="B443" s="390" t="s">
        <v>3704</v>
      </c>
      <c r="C443" s="400"/>
      <c r="D443" s="401"/>
      <c r="E443" s="402"/>
      <c r="F443" s="401"/>
      <c r="G443" s="401"/>
      <c r="H443" s="401"/>
      <c r="I443" s="401"/>
      <c r="J443" s="401">
        <v>40317455</v>
      </c>
      <c r="K443" s="390" t="s">
        <v>3704</v>
      </c>
      <c r="L443" s="401"/>
      <c r="M443" s="401"/>
      <c r="N443" s="400"/>
      <c r="O443" s="401"/>
      <c r="P443" s="400"/>
      <c r="Q443" s="401"/>
      <c r="R443" s="400"/>
      <c r="S443" s="401"/>
      <c r="T443" s="401"/>
      <c r="U443" s="415"/>
    </row>
    <row r="444" spans="1:21" x14ac:dyDescent="0.3">
      <c r="A444" s="276">
        <v>40317463</v>
      </c>
      <c r="B444" s="390" t="s">
        <v>3705</v>
      </c>
      <c r="C444" s="400"/>
      <c r="D444" s="401"/>
      <c r="E444" s="402"/>
      <c r="F444" s="401"/>
      <c r="G444" s="401"/>
      <c r="H444" s="401"/>
      <c r="I444" s="401"/>
      <c r="J444" s="401">
        <v>40317463</v>
      </c>
      <c r="K444" s="390" t="s">
        <v>3705</v>
      </c>
      <c r="L444" s="401"/>
      <c r="M444" s="401"/>
      <c r="N444" s="400"/>
      <c r="O444" s="401"/>
      <c r="P444" s="400"/>
      <c r="Q444" s="401"/>
      <c r="R444" s="400"/>
      <c r="S444" s="401"/>
      <c r="T444" s="401"/>
      <c r="U444" s="415"/>
    </row>
    <row r="445" spans="1:21" ht="24" x14ac:dyDescent="0.3">
      <c r="A445" s="276">
        <v>40317480</v>
      </c>
      <c r="B445" s="390" t="s">
        <v>3706</v>
      </c>
      <c r="C445" s="400"/>
      <c r="D445" s="401"/>
      <c r="E445" s="402"/>
      <c r="F445" s="401"/>
      <c r="G445" s="401"/>
      <c r="H445" s="401"/>
      <c r="I445" s="401"/>
      <c r="J445" s="401">
        <v>40317480</v>
      </c>
      <c r="K445" s="390" t="s">
        <v>3706</v>
      </c>
      <c r="L445" s="401"/>
      <c r="M445" s="401"/>
      <c r="N445" s="400"/>
      <c r="O445" s="401"/>
      <c r="P445" s="400"/>
      <c r="Q445" s="401"/>
      <c r="R445" s="400"/>
      <c r="S445" s="401"/>
      <c r="T445" s="401"/>
      <c r="U445" s="415"/>
    </row>
    <row r="446" spans="1:21" x14ac:dyDescent="0.3">
      <c r="A446" s="276">
        <v>40319016</v>
      </c>
      <c r="B446" s="390" t="s">
        <v>3707</v>
      </c>
      <c r="C446" s="400"/>
      <c r="D446" s="401"/>
      <c r="E446" s="402"/>
      <c r="F446" s="401"/>
      <c r="G446" s="401"/>
      <c r="H446" s="401"/>
      <c r="I446" s="401"/>
      <c r="J446" s="401">
        <v>40319016</v>
      </c>
      <c r="K446" s="390" t="s">
        <v>3707</v>
      </c>
      <c r="L446" s="401"/>
      <c r="M446" s="401"/>
      <c r="N446" s="400"/>
      <c r="O446" s="401"/>
      <c r="P446" s="400"/>
      <c r="Q446" s="401"/>
      <c r="R446" s="400"/>
      <c r="S446" s="401"/>
      <c r="T446" s="401"/>
      <c r="U446" s="415"/>
    </row>
    <row r="447" spans="1:21" x14ac:dyDescent="0.3">
      <c r="A447" s="276">
        <v>40319024</v>
      </c>
      <c r="B447" s="390" t="s">
        <v>3708</v>
      </c>
      <c r="C447" s="400"/>
      <c r="D447" s="401"/>
      <c r="E447" s="402"/>
      <c r="F447" s="401"/>
      <c r="G447" s="401"/>
      <c r="H447" s="401"/>
      <c r="I447" s="401"/>
      <c r="J447" s="401">
        <v>40319024</v>
      </c>
      <c r="K447" s="390" t="s">
        <v>3708</v>
      </c>
      <c r="L447" s="401"/>
      <c r="M447" s="401"/>
      <c r="N447" s="400"/>
      <c r="O447" s="401"/>
      <c r="P447" s="400"/>
      <c r="Q447" s="401"/>
      <c r="R447" s="400"/>
      <c r="S447" s="401"/>
      <c r="T447" s="401"/>
      <c r="U447" s="415"/>
    </row>
    <row r="448" spans="1:21" x14ac:dyDescent="0.3">
      <c r="A448" s="276">
        <v>40319059</v>
      </c>
      <c r="B448" s="390" t="s">
        <v>3709</v>
      </c>
      <c r="C448" s="400"/>
      <c r="D448" s="401"/>
      <c r="E448" s="402"/>
      <c r="F448" s="401"/>
      <c r="G448" s="401"/>
      <c r="H448" s="401"/>
      <c r="I448" s="401"/>
      <c r="J448" s="401">
        <v>40319059</v>
      </c>
      <c r="K448" s="390" t="s">
        <v>3709</v>
      </c>
      <c r="L448" s="401"/>
      <c r="M448" s="401"/>
      <c r="N448" s="400"/>
      <c r="O448" s="401"/>
      <c r="P448" s="400"/>
      <c r="Q448" s="401"/>
      <c r="R448" s="400"/>
      <c r="S448" s="401"/>
      <c r="T448" s="401"/>
      <c r="U448" s="415"/>
    </row>
    <row r="449" spans="1:21" x14ac:dyDescent="0.3">
      <c r="A449" s="276">
        <v>40319067</v>
      </c>
      <c r="B449" s="390" t="s">
        <v>3710</v>
      </c>
      <c r="C449" s="400"/>
      <c r="D449" s="401"/>
      <c r="E449" s="402"/>
      <c r="F449" s="401"/>
      <c r="G449" s="401"/>
      <c r="H449" s="401"/>
      <c r="I449" s="401"/>
      <c r="J449" s="401">
        <v>40319067</v>
      </c>
      <c r="K449" s="390" t="s">
        <v>3710</v>
      </c>
      <c r="L449" s="401"/>
      <c r="M449" s="401"/>
      <c r="N449" s="400"/>
      <c r="O449" s="401"/>
      <c r="P449" s="400"/>
      <c r="Q449" s="401"/>
      <c r="R449" s="400"/>
      <c r="S449" s="401"/>
      <c r="T449" s="401"/>
      <c r="U449" s="415"/>
    </row>
    <row r="450" spans="1:21" x14ac:dyDescent="0.3">
      <c r="A450" s="276">
        <v>40319075</v>
      </c>
      <c r="B450" s="390" t="s">
        <v>3711</v>
      </c>
      <c r="C450" s="400"/>
      <c r="D450" s="401"/>
      <c r="E450" s="402"/>
      <c r="F450" s="401"/>
      <c r="G450" s="401"/>
      <c r="H450" s="401"/>
      <c r="I450" s="401"/>
      <c r="J450" s="401">
        <v>40319075</v>
      </c>
      <c r="K450" s="390" t="s">
        <v>3711</v>
      </c>
      <c r="L450" s="401"/>
      <c r="M450" s="401"/>
      <c r="N450" s="400"/>
      <c r="O450" s="401"/>
      <c r="P450" s="400"/>
      <c r="Q450" s="401"/>
      <c r="R450" s="400"/>
      <c r="S450" s="401"/>
      <c r="T450" s="401"/>
      <c r="U450" s="415"/>
    </row>
    <row r="451" spans="1:21" x14ac:dyDescent="0.3">
      <c r="A451" s="276">
        <v>40319083</v>
      </c>
      <c r="B451" s="390" t="s">
        <v>3712</v>
      </c>
      <c r="C451" s="400"/>
      <c r="D451" s="401"/>
      <c r="E451" s="402"/>
      <c r="F451" s="401"/>
      <c r="G451" s="401"/>
      <c r="H451" s="401"/>
      <c r="I451" s="401"/>
      <c r="J451" s="401">
        <v>40319083</v>
      </c>
      <c r="K451" s="390" t="s">
        <v>3712</v>
      </c>
      <c r="L451" s="401"/>
      <c r="M451" s="401"/>
      <c r="N451" s="400"/>
      <c r="O451" s="401"/>
      <c r="P451" s="400"/>
      <c r="Q451" s="401"/>
      <c r="R451" s="400"/>
      <c r="S451" s="401"/>
      <c r="T451" s="401"/>
      <c r="U451" s="415"/>
    </row>
    <row r="452" spans="1:21" x14ac:dyDescent="0.3">
      <c r="A452" s="276">
        <v>40319105</v>
      </c>
      <c r="B452" s="390" t="s">
        <v>3713</v>
      </c>
      <c r="C452" s="400"/>
      <c r="D452" s="401"/>
      <c r="E452" s="402"/>
      <c r="F452" s="401"/>
      <c r="G452" s="401"/>
      <c r="H452" s="401"/>
      <c r="I452" s="401"/>
      <c r="J452" s="401">
        <v>40319105</v>
      </c>
      <c r="K452" s="390" t="s">
        <v>3713</v>
      </c>
      <c r="L452" s="401"/>
      <c r="M452" s="401"/>
      <c r="N452" s="400"/>
      <c r="O452" s="401"/>
      <c r="P452" s="400"/>
      <c r="Q452" s="401"/>
      <c r="R452" s="400"/>
      <c r="S452" s="401"/>
      <c r="T452" s="401"/>
      <c r="U452" s="415"/>
    </row>
    <row r="453" spans="1:21" x14ac:dyDescent="0.3">
      <c r="A453" s="276">
        <v>40319156</v>
      </c>
      <c r="B453" s="390" t="s">
        <v>3714</v>
      </c>
      <c r="C453" s="400"/>
      <c r="D453" s="401"/>
      <c r="E453" s="402"/>
      <c r="F453" s="401"/>
      <c r="G453" s="401"/>
      <c r="H453" s="401"/>
      <c r="I453" s="401"/>
      <c r="J453" s="401">
        <v>40319156</v>
      </c>
      <c r="K453" s="390" t="s">
        <v>3714</v>
      </c>
      <c r="L453" s="401"/>
      <c r="M453" s="401"/>
      <c r="N453" s="400"/>
      <c r="O453" s="401"/>
      <c r="P453" s="400"/>
      <c r="Q453" s="401"/>
      <c r="R453" s="400"/>
      <c r="S453" s="401"/>
      <c r="T453" s="401"/>
      <c r="U453" s="415"/>
    </row>
    <row r="454" spans="1:21" x14ac:dyDescent="0.3">
      <c r="A454" s="276">
        <v>40319164</v>
      </c>
      <c r="B454" s="390" t="s">
        <v>3715</v>
      </c>
      <c r="C454" s="400"/>
      <c r="D454" s="401"/>
      <c r="E454" s="402"/>
      <c r="F454" s="401"/>
      <c r="G454" s="401"/>
      <c r="H454" s="401"/>
      <c r="I454" s="401"/>
      <c r="J454" s="401">
        <v>40319164</v>
      </c>
      <c r="K454" s="390" t="s">
        <v>3715</v>
      </c>
      <c r="L454" s="401"/>
      <c r="M454" s="401"/>
      <c r="N454" s="400"/>
      <c r="O454" s="401"/>
      <c r="P454" s="400"/>
      <c r="Q454" s="401"/>
      <c r="R454" s="400"/>
      <c r="S454" s="401"/>
      <c r="T454" s="401"/>
      <c r="U454" s="415"/>
    </row>
    <row r="455" spans="1:21" x14ac:dyDescent="0.3">
      <c r="A455" s="276">
        <v>40319180</v>
      </c>
      <c r="B455" s="390" t="s">
        <v>3716</v>
      </c>
      <c r="C455" s="400"/>
      <c r="D455" s="401"/>
      <c r="E455" s="402"/>
      <c r="F455" s="401"/>
      <c r="G455" s="401"/>
      <c r="H455" s="401"/>
      <c r="I455" s="401"/>
      <c r="J455" s="401">
        <v>40319180</v>
      </c>
      <c r="K455" s="390" t="s">
        <v>3716</v>
      </c>
      <c r="L455" s="401"/>
      <c r="M455" s="401"/>
      <c r="N455" s="400"/>
      <c r="O455" s="401"/>
      <c r="P455" s="400"/>
      <c r="Q455" s="401"/>
      <c r="R455" s="400"/>
      <c r="S455" s="401"/>
      <c r="T455" s="401"/>
      <c r="U455" s="415"/>
    </row>
    <row r="456" spans="1:21" x14ac:dyDescent="0.3">
      <c r="A456" s="276">
        <v>40319202</v>
      </c>
      <c r="B456" s="390" t="s">
        <v>3717</v>
      </c>
      <c r="C456" s="400"/>
      <c r="D456" s="401"/>
      <c r="E456" s="402"/>
      <c r="F456" s="401"/>
      <c r="G456" s="401"/>
      <c r="H456" s="401"/>
      <c r="I456" s="401"/>
      <c r="J456" s="401">
        <v>40319202</v>
      </c>
      <c r="K456" s="390" t="s">
        <v>3717</v>
      </c>
      <c r="L456" s="401"/>
      <c r="M456" s="401"/>
      <c r="N456" s="400"/>
      <c r="O456" s="401"/>
      <c r="P456" s="400"/>
      <c r="Q456" s="401"/>
      <c r="R456" s="400"/>
      <c r="S456" s="401"/>
      <c r="T456" s="401"/>
      <c r="U456" s="415"/>
    </row>
    <row r="457" spans="1:21" x14ac:dyDescent="0.3">
      <c r="A457" s="276">
        <v>40319210</v>
      </c>
      <c r="B457" s="390" t="s">
        <v>3718</v>
      </c>
      <c r="C457" s="400"/>
      <c r="D457" s="401"/>
      <c r="E457" s="402"/>
      <c r="F457" s="401"/>
      <c r="G457" s="401"/>
      <c r="H457" s="401"/>
      <c r="I457" s="401"/>
      <c r="J457" s="401">
        <v>40319210</v>
      </c>
      <c r="K457" s="390" t="s">
        <v>3718</v>
      </c>
      <c r="L457" s="401"/>
      <c r="M457" s="401"/>
      <c r="N457" s="400"/>
      <c r="O457" s="401"/>
      <c r="P457" s="400"/>
      <c r="Q457" s="401"/>
      <c r="R457" s="400"/>
      <c r="S457" s="401"/>
      <c r="T457" s="401"/>
      <c r="U457" s="415"/>
    </row>
    <row r="458" spans="1:21" x14ac:dyDescent="0.3">
      <c r="A458" s="276">
        <v>40319237</v>
      </c>
      <c r="B458" s="390" t="s">
        <v>3719</v>
      </c>
      <c r="C458" s="400"/>
      <c r="D458" s="401"/>
      <c r="E458" s="402"/>
      <c r="F458" s="401"/>
      <c r="G458" s="401"/>
      <c r="H458" s="401"/>
      <c r="I458" s="401"/>
      <c r="J458" s="401">
        <v>40319237</v>
      </c>
      <c r="K458" s="390" t="s">
        <v>3719</v>
      </c>
      <c r="L458" s="401"/>
      <c r="M458" s="401"/>
      <c r="N458" s="400"/>
      <c r="O458" s="401"/>
      <c r="P458" s="400"/>
      <c r="Q458" s="401"/>
      <c r="R458" s="400"/>
      <c r="S458" s="401"/>
      <c r="T458" s="401"/>
      <c r="U458" s="415"/>
    </row>
    <row r="459" spans="1:21" x14ac:dyDescent="0.3">
      <c r="A459" s="276">
        <v>40319245</v>
      </c>
      <c r="B459" s="390" t="s">
        <v>3720</v>
      </c>
      <c r="C459" s="400"/>
      <c r="D459" s="401"/>
      <c r="E459" s="402"/>
      <c r="F459" s="401"/>
      <c r="G459" s="401"/>
      <c r="H459" s="401"/>
      <c r="I459" s="401"/>
      <c r="J459" s="401">
        <v>40319245</v>
      </c>
      <c r="K459" s="390" t="s">
        <v>3720</v>
      </c>
      <c r="L459" s="401"/>
      <c r="M459" s="401"/>
      <c r="N459" s="400"/>
      <c r="O459" s="401"/>
      <c r="P459" s="400"/>
      <c r="Q459" s="401"/>
      <c r="R459" s="400"/>
      <c r="S459" s="401"/>
      <c r="T459" s="401"/>
      <c r="U459" s="415"/>
    </row>
    <row r="460" spans="1:21" x14ac:dyDescent="0.3">
      <c r="A460" s="276">
        <v>40319300</v>
      </c>
      <c r="B460" s="390" t="s">
        <v>3721</v>
      </c>
      <c r="C460" s="400"/>
      <c r="D460" s="401"/>
      <c r="E460" s="402"/>
      <c r="F460" s="401"/>
      <c r="G460" s="401"/>
      <c r="H460" s="401"/>
      <c r="I460" s="401"/>
      <c r="J460" s="401">
        <v>40319300</v>
      </c>
      <c r="K460" s="390" t="s">
        <v>3721</v>
      </c>
      <c r="L460" s="401"/>
      <c r="M460" s="401"/>
      <c r="N460" s="400"/>
      <c r="O460" s="401"/>
      <c r="P460" s="400"/>
      <c r="Q460" s="401"/>
      <c r="R460" s="400"/>
      <c r="S460" s="401"/>
      <c r="T460" s="401"/>
      <c r="U460" s="415"/>
    </row>
    <row r="461" spans="1:21" x14ac:dyDescent="0.3">
      <c r="A461" s="276">
        <v>40319342</v>
      </c>
      <c r="B461" s="390" t="s">
        <v>3722</v>
      </c>
      <c r="C461" s="400"/>
      <c r="D461" s="401"/>
      <c r="E461" s="402"/>
      <c r="F461" s="401"/>
      <c r="G461" s="401"/>
      <c r="H461" s="401"/>
      <c r="I461" s="401"/>
      <c r="J461" s="401">
        <v>40319342</v>
      </c>
      <c r="K461" s="390" t="s">
        <v>3722</v>
      </c>
      <c r="L461" s="401"/>
      <c r="M461" s="401"/>
      <c r="N461" s="400"/>
      <c r="O461" s="401"/>
      <c r="P461" s="400"/>
      <c r="Q461" s="401"/>
      <c r="R461" s="400"/>
      <c r="S461" s="401"/>
      <c r="T461" s="401"/>
      <c r="U461" s="415"/>
    </row>
    <row r="462" spans="1:21" x14ac:dyDescent="0.3">
      <c r="A462" s="276">
        <v>40319350</v>
      </c>
      <c r="B462" s="390" t="s">
        <v>3723</v>
      </c>
      <c r="C462" s="400"/>
      <c r="D462" s="401"/>
      <c r="E462" s="402"/>
      <c r="F462" s="401"/>
      <c r="G462" s="401"/>
      <c r="H462" s="401"/>
      <c r="I462" s="401"/>
      <c r="J462" s="401">
        <v>40319350</v>
      </c>
      <c r="K462" s="390" t="s">
        <v>3723</v>
      </c>
      <c r="L462" s="401"/>
      <c r="M462" s="401"/>
      <c r="N462" s="400"/>
      <c r="O462" s="401"/>
      <c r="P462" s="400"/>
      <c r="Q462" s="401"/>
      <c r="R462" s="400"/>
      <c r="S462" s="401"/>
      <c r="T462" s="401"/>
      <c r="U462" s="415"/>
    </row>
    <row r="463" spans="1:21" x14ac:dyDescent="0.3">
      <c r="A463" s="276">
        <v>40319423</v>
      </c>
      <c r="B463" s="390" t="s">
        <v>3724</v>
      </c>
      <c r="C463" s="400"/>
      <c r="D463" s="401"/>
      <c r="E463" s="402"/>
      <c r="F463" s="401"/>
      <c r="G463" s="401"/>
      <c r="H463" s="401"/>
      <c r="I463" s="401"/>
      <c r="J463" s="401">
        <v>40319423</v>
      </c>
      <c r="K463" s="390" t="s">
        <v>3724</v>
      </c>
      <c r="L463" s="401"/>
      <c r="M463" s="401"/>
      <c r="N463" s="400"/>
      <c r="O463" s="401"/>
      <c r="P463" s="400"/>
      <c r="Q463" s="401"/>
      <c r="R463" s="400"/>
      <c r="S463" s="401"/>
      <c r="T463" s="401"/>
      <c r="U463" s="415"/>
    </row>
    <row r="464" spans="1:21" x14ac:dyDescent="0.3">
      <c r="A464" s="276">
        <v>40319482</v>
      </c>
      <c r="B464" s="390" t="s">
        <v>3725</v>
      </c>
      <c r="C464" s="400"/>
      <c r="D464" s="401"/>
      <c r="E464" s="402"/>
      <c r="F464" s="401"/>
      <c r="G464" s="401"/>
      <c r="H464" s="401"/>
      <c r="I464" s="401"/>
      <c r="J464" s="401">
        <v>40319482</v>
      </c>
      <c r="K464" s="390" t="s">
        <v>3725</v>
      </c>
      <c r="L464" s="401"/>
      <c r="M464" s="401"/>
      <c r="N464" s="400"/>
      <c r="O464" s="401"/>
      <c r="P464" s="400"/>
      <c r="Q464" s="401"/>
      <c r="R464" s="400"/>
      <c r="S464" s="401"/>
      <c r="T464" s="401"/>
      <c r="U464" s="415"/>
    </row>
    <row r="465" spans="1:21" x14ac:dyDescent="0.3">
      <c r="A465" s="276">
        <v>40321010</v>
      </c>
      <c r="B465" s="390" t="s">
        <v>3726</v>
      </c>
      <c r="C465" s="400"/>
      <c r="D465" s="401"/>
      <c r="E465" s="402"/>
      <c r="F465" s="401"/>
      <c r="G465" s="401"/>
      <c r="H465" s="401"/>
      <c r="I465" s="401"/>
      <c r="J465" s="401">
        <v>40321010</v>
      </c>
      <c r="K465" s="390" t="s">
        <v>3726</v>
      </c>
      <c r="L465" s="401"/>
      <c r="M465" s="401"/>
      <c r="N465" s="400"/>
      <c r="O465" s="401"/>
      <c r="P465" s="400"/>
      <c r="Q465" s="401"/>
      <c r="R465" s="400"/>
      <c r="S465" s="401"/>
      <c r="T465" s="401"/>
      <c r="U465" s="415"/>
    </row>
    <row r="466" spans="1:21" x14ac:dyDescent="0.3">
      <c r="A466" s="276">
        <v>40321045</v>
      </c>
      <c r="B466" s="390" t="s">
        <v>3727</v>
      </c>
      <c r="C466" s="400"/>
      <c r="D466" s="401"/>
      <c r="E466" s="402"/>
      <c r="F466" s="401"/>
      <c r="G466" s="401"/>
      <c r="H466" s="401"/>
      <c r="I466" s="401"/>
      <c r="J466" s="401">
        <v>40321045</v>
      </c>
      <c r="K466" s="390" t="s">
        <v>3727</v>
      </c>
      <c r="L466" s="401"/>
      <c r="M466" s="401"/>
      <c r="N466" s="400"/>
      <c r="O466" s="401"/>
      <c r="P466" s="400"/>
      <c r="Q466" s="401"/>
      <c r="R466" s="400"/>
      <c r="S466" s="401"/>
      <c r="T466" s="401"/>
      <c r="U466" s="415"/>
    </row>
    <row r="467" spans="1:21" x14ac:dyDescent="0.3">
      <c r="A467" s="276">
        <v>40321053</v>
      </c>
      <c r="B467" s="390" t="s">
        <v>3728</v>
      </c>
      <c r="C467" s="400"/>
      <c r="D467" s="401"/>
      <c r="E467" s="402"/>
      <c r="F467" s="401"/>
      <c r="G467" s="401"/>
      <c r="H467" s="401"/>
      <c r="I467" s="401"/>
      <c r="J467" s="401">
        <v>40321053</v>
      </c>
      <c r="K467" s="390" t="s">
        <v>3728</v>
      </c>
      <c r="L467" s="401"/>
      <c r="M467" s="401"/>
      <c r="N467" s="400"/>
      <c r="O467" s="401"/>
      <c r="P467" s="400"/>
      <c r="Q467" s="401"/>
      <c r="R467" s="400"/>
      <c r="S467" s="401"/>
      <c r="T467" s="401"/>
      <c r="U467" s="415"/>
    </row>
    <row r="468" spans="1:21" x14ac:dyDescent="0.3">
      <c r="A468" s="276">
        <v>40321061</v>
      </c>
      <c r="B468" s="390" t="s">
        <v>3729</v>
      </c>
      <c r="C468" s="400"/>
      <c r="D468" s="401"/>
      <c r="E468" s="402"/>
      <c r="F468" s="401"/>
      <c r="G468" s="401"/>
      <c r="H468" s="401"/>
      <c r="I468" s="401"/>
      <c r="J468" s="401">
        <v>40321061</v>
      </c>
      <c r="K468" s="390" t="s">
        <v>3729</v>
      </c>
      <c r="L468" s="401"/>
      <c r="M468" s="401"/>
      <c r="N468" s="400"/>
      <c r="O468" s="401"/>
      <c r="P468" s="400"/>
      <c r="Q468" s="401"/>
      <c r="R468" s="400"/>
      <c r="S468" s="401"/>
      <c r="T468" s="401"/>
      <c r="U468" s="415"/>
    </row>
    <row r="469" spans="1:21" x14ac:dyDescent="0.3">
      <c r="A469" s="276">
        <v>40321070</v>
      </c>
      <c r="B469" s="390" t="s">
        <v>3730</v>
      </c>
      <c r="C469" s="400"/>
      <c r="D469" s="401"/>
      <c r="E469" s="402"/>
      <c r="F469" s="401"/>
      <c r="G469" s="401"/>
      <c r="H469" s="401"/>
      <c r="I469" s="401"/>
      <c r="J469" s="401">
        <v>40321070</v>
      </c>
      <c r="K469" s="390" t="s">
        <v>3730</v>
      </c>
      <c r="L469" s="401"/>
      <c r="M469" s="401"/>
      <c r="N469" s="400"/>
      <c r="O469" s="401"/>
      <c r="P469" s="400"/>
      <c r="Q469" s="401"/>
      <c r="R469" s="400"/>
      <c r="S469" s="401"/>
      <c r="T469" s="401"/>
      <c r="U469" s="415"/>
    </row>
    <row r="470" spans="1:21" x14ac:dyDescent="0.3">
      <c r="A470" s="276">
        <v>40321088</v>
      </c>
      <c r="B470" s="390" t="s">
        <v>3731</v>
      </c>
      <c r="C470" s="400"/>
      <c r="D470" s="401"/>
      <c r="E470" s="402"/>
      <c r="F470" s="401"/>
      <c r="G470" s="401"/>
      <c r="H470" s="401"/>
      <c r="I470" s="401"/>
      <c r="J470" s="401">
        <v>40321088</v>
      </c>
      <c r="K470" s="390" t="s">
        <v>3731</v>
      </c>
      <c r="L470" s="401"/>
      <c r="M470" s="401"/>
      <c r="N470" s="400"/>
      <c r="O470" s="401"/>
      <c r="P470" s="400"/>
      <c r="Q470" s="401"/>
      <c r="R470" s="400"/>
      <c r="S470" s="401"/>
      <c r="T470" s="401"/>
      <c r="U470" s="415"/>
    </row>
    <row r="471" spans="1:21" x14ac:dyDescent="0.3">
      <c r="A471" s="276">
        <v>40321100</v>
      </c>
      <c r="B471" s="390" t="s">
        <v>3732</v>
      </c>
      <c r="C471" s="400"/>
      <c r="D471" s="401"/>
      <c r="E471" s="402"/>
      <c r="F471" s="401"/>
      <c r="G471" s="401"/>
      <c r="H471" s="401"/>
      <c r="I471" s="401"/>
      <c r="J471" s="401">
        <v>40321100</v>
      </c>
      <c r="K471" s="390" t="s">
        <v>3732</v>
      </c>
      <c r="L471" s="401"/>
      <c r="M471" s="401"/>
      <c r="N471" s="400"/>
      <c r="O471" s="401"/>
      <c r="P471" s="400"/>
      <c r="Q471" s="401"/>
      <c r="R471" s="400"/>
      <c r="S471" s="401"/>
      <c r="T471" s="401"/>
      <c r="U471" s="415"/>
    </row>
    <row r="472" spans="1:21" x14ac:dyDescent="0.3">
      <c r="A472" s="276">
        <v>40321118</v>
      </c>
      <c r="B472" s="390" t="s">
        <v>3733</v>
      </c>
      <c r="C472" s="400"/>
      <c r="D472" s="401"/>
      <c r="E472" s="402"/>
      <c r="F472" s="401"/>
      <c r="G472" s="401"/>
      <c r="H472" s="401"/>
      <c r="I472" s="401"/>
      <c r="J472" s="401">
        <v>40321118</v>
      </c>
      <c r="K472" s="390" t="s">
        <v>3733</v>
      </c>
      <c r="L472" s="401"/>
      <c r="M472" s="401"/>
      <c r="N472" s="400"/>
      <c r="O472" s="401"/>
      <c r="P472" s="400"/>
      <c r="Q472" s="401"/>
      <c r="R472" s="400"/>
      <c r="S472" s="401"/>
      <c r="T472" s="401"/>
      <c r="U472" s="415"/>
    </row>
    <row r="473" spans="1:21" x14ac:dyDescent="0.3">
      <c r="A473" s="276">
        <v>40321126</v>
      </c>
      <c r="B473" s="390" t="s">
        <v>3734</v>
      </c>
      <c r="C473" s="400"/>
      <c r="D473" s="401"/>
      <c r="E473" s="402"/>
      <c r="F473" s="401"/>
      <c r="G473" s="401"/>
      <c r="H473" s="401"/>
      <c r="I473" s="401"/>
      <c r="J473" s="401">
        <v>40321126</v>
      </c>
      <c r="K473" s="390" t="s">
        <v>3734</v>
      </c>
      <c r="L473" s="401"/>
      <c r="M473" s="401"/>
      <c r="N473" s="400"/>
      <c r="O473" s="401"/>
      <c r="P473" s="400"/>
      <c r="Q473" s="401"/>
      <c r="R473" s="400"/>
      <c r="S473" s="401"/>
      <c r="T473" s="401"/>
      <c r="U473" s="415"/>
    </row>
    <row r="474" spans="1:21" x14ac:dyDescent="0.3">
      <c r="A474" s="276">
        <v>40321134</v>
      </c>
      <c r="B474" s="390" t="s">
        <v>3735</v>
      </c>
      <c r="C474" s="400"/>
      <c r="D474" s="401"/>
      <c r="E474" s="402"/>
      <c r="F474" s="401"/>
      <c r="G474" s="401"/>
      <c r="H474" s="401"/>
      <c r="I474" s="401"/>
      <c r="J474" s="401">
        <v>40321134</v>
      </c>
      <c r="K474" s="390" t="s">
        <v>3735</v>
      </c>
      <c r="L474" s="401"/>
      <c r="M474" s="401"/>
      <c r="N474" s="400"/>
      <c r="O474" s="401"/>
      <c r="P474" s="400"/>
      <c r="Q474" s="401"/>
      <c r="R474" s="400"/>
      <c r="S474" s="401"/>
      <c r="T474" s="401"/>
      <c r="U474" s="415"/>
    </row>
    <row r="475" spans="1:21" x14ac:dyDescent="0.3">
      <c r="A475" s="276">
        <v>40321169</v>
      </c>
      <c r="B475" s="390" t="s">
        <v>3736</v>
      </c>
      <c r="C475" s="400"/>
      <c r="D475" s="401"/>
      <c r="E475" s="402"/>
      <c r="F475" s="401"/>
      <c r="G475" s="401"/>
      <c r="H475" s="401"/>
      <c r="I475" s="401"/>
      <c r="J475" s="401">
        <v>40321169</v>
      </c>
      <c r="K475" s="390" t="s">
        <v>3736</v>
      </c>
      <c r="L475" s="401"/>
      <c r="M475" s="401"/>
      <c r="N475" s="400"/>
      <c r="O475" s="401"/>
      <c r="P475" s="400"/>
      <c r="Q475" s="401"/>
      <c r="R475" s="400"/>
      <c r="S475" s="401"/>
      <c r="T475" s="401"/>
      <c r="U475" s="415"/>
    </row>
    <row r="476" spans="1:21" x14ac:dyDescent="0.3">
      <c r="A476" s="276">
        <v>40321193</v>
      </c>
      <c r="B476" s="390" t="s">
        <v>3737</v>
      </c>
      <c r="C476" s="400"/>
      <c r="D476" s="401"/>
      <c r="E476" s="402"/>
      <c r="F476" s="401"/>
      <c r="G476" s="401"/>
      <c r="H476" s="401"/>
      <c r="I476" s="401"/>
      <c r="J476" s="401">
        <v>40321193</v>
      </c>
      <c r="K476" s="390" t="s">
        <v>3737</v>
      </c>
      <c r="L476" s="401"/>
      <c r="M476" s="401"/>
      <c r="N476" s="400"/>
      <c r="O476" s="401"/>
      <c r="P476" s="400"/>
      <c r="Q476" s="401"/>
      <c r="R476" s="400"/>
      <c r="S476" s="401"/>
      <c r="T476" s="401"/>
      <c r="U476" s="415"/>
    </row>
    <row r="477" spans="1:21" x14ac:dyDescent="0.3">
      <c r="A477" s="276">
        <v>40321240</v>
      </c>
      <c r="B477" s="390" t="s">
        <v>3738</v>
      </c>
      <c r="C477" s="400"/>
      <c r="D477" s="401"/>
      <c r="E477" s="402"/>
      <c r="F477" s="401"/>
      <c r="G477" s="401"/>
      <c r="H477" s="401"/>
      <c r="I477" s="401"/>
      <c r="J477" s="401">
        <v>40321240</v>
      </c>
      <c r="K477" s="390" t="s">
        <v>3738</v>
      </c>
      <c r="L477" s="401"/>
      <c r="M477" s="401"/>
      <c r="N477" s="400"/>
      <c r="O477" s="401"/>
      <c r="P477" s="400"/>
      <c r="Q477" s="401"/>
      <c r="R477" s="400"/>
      <c r="S477" s="401"/>
      <c r="T477" s="401"/>
      <c r="U477" s="415"/>
    </row>
    <row r="478" spans="1:21" x14ac:dyDescent="0.3">
      <c r="A478" s="276">
        <v>40321258</v>
      </c>
      <c r="B478" s="390" t="s">
        <v>3739</v>
      </c>
      <c r="C478" s="400"/>
      <c r="D478" s="401"/>
      <c r="E478" s="402"/>
      <c r="F478" s="401"/>
      <c r="G478" s="401"/>
      <c r="H478" s="401"/>
      <c r="I478" s="401"/>
      <c r="J478" s="401">
        <v>40321258</v>
      </c>
      <c r="K478" s="390" t="s">
        <v>3739</v>
      </c>
      <c r="L478" s="401"/>
      <c r="M478" s="401"/>
      <c r="N478" s="400"/>
      <c r="O478" s="401"/>
      <c r="P478" s="400"/>
      <c r="Q478" s="401"/>
      <c r="R478" s="400"/>
      <c r="S478" s="401"/>
      <c r="T478" s="401"/>
      <c r="U478" s="415"/>
    </row>
    <row r="479" spans="1:21" x14ac:dyDescent="0.3">
      <c r="A479" s="276">
        <v>40321266</v>
      </c>
      <c r="B479" s="390" t="s">
        <v>3740</v>
      </c>
      <c r="C479" s="400"/>
      <c r="D479" s="401"/>
      <c r="E479" s="402"/>
      <c r="F479" s="401"/>
      <c r="G479" s="401"/>
      <c r="H479" s="401"/>
      <c r="I479" s="401"/>
      <c r="J479" s="401">
        <v>40321266</v>
      </c>
      <c r="K479" s="390" t="s">
        <v>3740</v>
      </c>
      <c r="L479" s="401"/>
      <c r="M479" s="401"/>
      <c r="N479" s="400"/>
      <c r="O479" s="401"/>
      <c r="P479" s="400"/>
      <c r="Q479" s="401"/>
      <c r="R479" s="400"/>
      <c r="S479" s="401"/>
      <c r="T479" s="401"/>
      <c r="U479" s="415"/>
    </row>
    <row r="480" spans="1:21" x14ac:dyDescent="0.3">
      <c r="A480" s="276">
        <v>40321274</v>
      </c>
      <c r="B480" s="390" t="s">
        <v>3741</v>
      </c>
      <c r="C480" s="400"/>
      <c r="D480" s="401"/>
      <c r="E480" s="402"/>
      <c r="F480" s="401"/>
      <c r="G480" s="401"/>
      <c r="H480" s="401"/>
      <c r="I480" s="401"/>
      <c r="J480" s="401">
        <v>40321274</v>
      </c>
      <c r="K480" s="390" t="s">
        <v>3741</v>
      </c>
      <c r="L480" s="401"/>
      <c r="M480" s="401"/>
      <c r="N480" s="400"/>
      <c r="O480" s="401"/>
      <c r="P480" s="400"/>
      <c r="Q480" s="401"/>
      <c r="R480" s="400"/>
      <c r="S480" s="401"/>
      <c r="T480" s="401"/>
      <c r="U480" s="415"/>
    </row>
    <row r="481" spans="1:21" x14ac:dyDescent="0.3">
      <c r="A481" s="276">
        <v>40321282</v>
      </c>
      <c r="B481" s="390" t="s">
        <v>3742</v>
      </c>
      <c r="C481" s="400"/>
      <c r="D481" s="401"/>
      <c r="E481" s="402"/>
      <c r="F481" s="401"/>
      <c r="G481" s="401"/>
      <c r="H481" s="401"/>
      <c r="I481" s="401"/>
      <c r="J481" s="401">
        <v>40321282</v>
      </c>
      <c r="K481" s="390" t="s">
        <v>3742</v>
      </c>
      <c r="L481" s="401"/>
      <c r="M481" s="401"/>
      <c r="N481" s="400"/>
      <c r="O481" s="401"/>
      <c r="P481" s="400"/>
      <c r="Q481" s="401"/>
      <c r="R481" s="400"/>
      <c r="S481" s="401"/>
      <c r="T481" s="401"/>
      <c r="U481" s="415"/>
    </row>
    <row r="482" spans="1:21" x14ac:dyDescent="0.3">
      <c r="A482" s="276">
        <v>40321290</v>
      </c>
      <c r="B482" s="390" t="s">
        <v>3743</v>
      </c>
      <c r="C482" s="400"/>
      <c r="D482" s="401"/>
      <c r="E482" s="402"/>
      <c r="F482" s="401"/>
      <c r="G482" s="401"/>
      <c r="H482" s="401"/>
      <c r="I482" s="401"/>
      <c r="J482" s="401">
        <v>40321290</v>
      </c>
      <c r="K482" s="390" t="s">
        <v>3743</v>
      </c>
      <c r="L482" s="401"/>
      <c r="M482" s="401"/>
      <c r="N482" s="400"/>
      <c r="O482" s="401"/>
      <c r="P482" s="400"/>
      <c r="Q482" s="401"/>
      <c r="R482" s="400"/>
      <c r="S482" s="401"/>
      <c r="T482" s="401"/>
      <c r="U482" s="415"/>
    </row>
    <row r="483" spans="1:21" x14ac:dyDescent="0.3">
      <c r="A483" s="276">
        <v>40321304</v>
      </c>
      <c r="B483" s="390" t="s">
        <v>3744</v>
      </c>
      <c r="C483" s="400"/>
      <c r="D483" s="401"/>
      <c r="E483" s="402"/>
      <c r="F483" s="401"/>
      <c r="G483" s="401"/>
      <c r="H483" s="401"/>
      <c r="I483" s="401"/>
      <c r="J483" s="401">
        <v>40321304</v>
      </c>
      <c r="K483" s="390" t="s">
        <v>3744</v>
      </c>
      <c r="L483" s="401"/>
      <c r="M483" s="401"/>
      <c r="N483" s="400"/>
      <c r="O483" s="401"/>
      <c r="P483" s="400"/>
      <c r="Q483" s="401"/>
      <c r="R483" s="400"/>
      <c r="S483" s="401"/>
      <c r="T483" s="401"/>
      <c r="U483" s="415"/>
    </row>
    <row r="484" spans="1:21" x14ac:dyDescent="0.3">
      <c r="A484" s="276">
        <v>40321320</v>
      </c>
      <c r="B484" s="390" t="s">
        <v>3745</v>
      </c>
      <c r="C484" s="400"/>
      <c r="D484" s="401"/>
      <c r="E484" s="402"/>
      <c r="F484" s="401"/>
      <c r="G484" s="401"/>
      <c r="H484" s="401"/>
      <c r="I484" s="401"/>
      <c r="J484" s="401">
        <v>40321320</v>
      </c>
      <c r="K484" s="390" t="s">
        <v>3745</v>
      </c>
      <c r="L484" s="401"/>
      <c r="M484" s="401"/>
      <c r="N484" s="400"/>
      <c r="O484" s="401"/>
      <c r="P484" s="400"/>
      <c r="Q484" s="401"/>
      <c r="R484" s="400"/>
      <c r="S484" s="401"/>
      <c r="T484" s="401"/>
      <c r="U484" s="415"/>
    </row>
    <row r="485" spans="1:21" x14ac:dyDescent="0.3">
      <c r="A485" s="276">
        <v>40321339</v>
      </c>
      <c r="B485" s="390" t="s">
        <v>3746</v>
      </c>
      <c r="C485" s="400"/>
      <c r="D485" s="401"/>
      <c r="E485" s="402"/>
      <c r="F485" s="401"/>
      <c r="G485" s="401"/>
      <c r="H485" s="401"/>
      <c r="I485" s="401"/>
      <c r="J485" s="401">
        <v>40321339</v>
      </c>
      <c r="K485" s="390" t="s">
        <v>3746</v>
      </c>
      <c r="L485" s="401"/>
      <c r="M485" s="401"/>
      <c r="N485" s="400"/>
      <c r="O485" s="401"/>
      <c r="P485" s="400"/>
      <c r="Q485" s="401"/>
      <c r="R485" s="400"/>
      <c r="S485" s="401"/>
      <c r="T485" s="401"/>
      <c r="U485" s="415"/>
    </row>
    <row r="486" spans="1:21" x14ac:dyDescent="0.3">
      <c r="A486" s="276">
        <v>40321355</v>
      </c>
      <c r="B486" s="390" t="s">
        <v>3747</v>
      </c>
      <c r="C486" s="400"/>
      <c r="D486" s="401"/>
      <c r="E486" s="402"/>
      <c r="F486" s="401"/>
      <c r="G486" s="401"/>
      <c r="H486" s="401"/>
      <c r="I486" s="401"/>
      <c r="J486" s="401">
        <v>40321355</v>
      </c>
      <c r="K486" s="390" t="s">
        <v>3747</v>
      </c>
      <c r="L486" s="401"/>
      <c r="M486" s="401"/>
      <c r="N486" s="400"/>
      <c r="O486" s="401"/>
      <c r="P486" s="400"/>
      <c r="Q486" s="401"/>
      <c r="R486" s="400"/>
      <c r="S486" s="401"/>
      <c r="T486" s="401"/>
      <c r="U486" s="415"/>
    </row>
    <row r="487" spans="1:21" x14ac:dyDescent="0.3">
      <c r="A487" s="276">
        <v>40321363</v>
      </c>
      <c r="B487" s="390" t="s">
        <v>3748</v>
      </c>
      <c r="C487" s="400"/>
      <c r="D487" s="401"/>
      <c r="E487" s="402"/>
      <c r="F487" s="401"/>
      <c r="G487" s="401"/>
      <c r="H487" s="401"/>
      <c r="I487" s="401"/>
      <c r="J487" s="401">
        <v>40321363</v>
      </c>
      <c r="K487" s="390" t="s">
        <v>3748</v>
      </c>
      <c r="L487" s="401"/>
      <c r="M487" s="401"/>
      <c r="N487" s="400"/>
      <c r="O487" s="401"/>
      <c r="P487" s="400"/>
      <c r="Q487" s="401"/>
      <c r="R487" s="400"/>
      <c r="S487" s="401"/>
      <c r="T487" s="401"/>
      <c r="U487" s="415"/>
    </row>
    <row r="488" spans="1:21" x14ac:dyDescent="0.3">
      <c r="A488" s="276">
        <v>40321371</v>
      </c>
      <c r="B488" s="390" t="s">
        <v>3749</v>
      </c>
      <c r="C488" s="400"/>
      <c r="D488" s="401"/>
      <c r="E488" s="402"/>
      <c r="F488" s="401"/>
      <c r="G488" s="401"/>
      <c r="H488" s="401"/>
      <c r="I488" s="401"/>
      <c r="J488" s="401">
        <v>40321371</v>
      </c>
      <c r="K488" s="390" t="s">
        <v>3749</v>
      </c>
      <c r="L488" s="401"/>
      <c r="M488" s="401"/>
      <c r="N488" s="400"/>
      <c r="O488" s="401"/>
      <c r="P488" s="400"/>
      <c r="Q488" s="401"/>
      <c r="R488" s="400"/>
      <c r="S488" s="401"/>
      <c r="T488" s="401"/>
      <c r="U488" s="415"/>
    </row>
    <row r="489" spans="1:21" x14ac:dyDescent="0.3">
      <c r="A489" s="276">
        <v>40321398</v>
      </c>
      <c r="B489" s="390" t="s">
        <v>3750</v>
      </c>
      <c r="C489" s="400"/>
      <c r="D489" s="401"/>
      <c r="E489" s="402"/>
      <c r="F489" s="401"/>
      <c r="G489" s="401"/>
      <c r="H489" s="401"/>
      <c r="I489" s="401"/>
      <c r="J489" s="401">
        <v>40321398</v>
      </c>
      <c r="K489" s="390" t="s">
        <v>3750</v>
      </c>
      <c r="L489" s="401"/>
      <c r="M489" s="401"/>
      <c r="N489" s="400"/>
      <c r="O489" s="401"/>
      <c r="P489" s="400"/>
      <c r="Q489" s="401"/>
      <c r="R489" s="400"/>
      <c r="S489" s="401"/>
      <c r="T489" s="401"/>
      <c r="U489" s="415"/>
    </row>
    <row r="490" spans="1:21" x14ac:dyDescent="0.3">
      <c r="A490" s="276">
        <v>40321401</v>
      </c>
      <c r="B490" s="390" t="s">
        <v>3751</v>
      </c>
      <c r="C490" s="400"/>
      <c r="D490" s="401"/>
      <c r="E490" s="402"/>
      <c r="F490" s="401"/>
      <c r="G490" s="401"/>
      <c r="H490" s="401"/>
      <c r="I490" s="401"/>
      <c r="J490" s="401">
        <v>40321401</v>
      </c>
      <c r="K490" s="390" t="s">
        <v>3751</v>
      </c>
      <c r="L490" s="401"/>
      <c r="M490" s="401"/>
      <c r="N490" s="400"/>
      <c r="O490" s="401"/>
      <c r="P490" s="400"/>
      <c r="Q490" s="401"/>
      <c r="R490" s="400"/>
      <c r="S490" s="401"/>
      <c r="T490" s="401"/>
      <c r="U490" s="415"/>
    </row>
    <row r="491" spans="1:21" x14ac:dyDescent="0.3">
      <c r="A491" s="276">
        <v>40321428</v>
      </c>
      <c r="B491" s="390" t="s">
        <v>3752</v>
      </c>
      <c r="C491" s="400"/>
      <c r="D491" s="401"/>
      <c r="E491" s="402"/>
      <c r="F491" s="401"/>
      <c r="G491" s="401"/>
      <c r="H491" s="401"/>
      <c r="I491" s="401"/>
      <c r="J491" s="401">
        <v>40321428</v>
      </c>
      <c r="K491" s="390" t="s">
        <v>3752</v>
      </c>
      <c r="L491" s="401"/>
      <c r="M491" s="401"/>
      <c r="N491" s="400"/>
      <c r="O491" s="401"/>
      <c r="P491" s="400"/>
      <c r="Q491" s="401"/>
      <c r="R491" s="400"/>
      <c r="S491" s="401"/>
      <c r="T491" s="401"/>
      <c r="U491" s="415"/>
    </row>
    <row r="492" spans="1:21" x14ac:dyDescent="0.3">
      <c r="A492" s="276">
        <v>40321436</v>
      </c>
      <c r="B492" s="390" t="s">
        <v>3753</v>
      </c>
      <c r="C492" s="400"/>
      <c r="D492" s="401"/>
      <c r="E492" s="402"/>
      <c r="F492" s="401"/>
      <c r="G492" s="401"/>
      <c r="H492" s="401"/>
      <c r="I492" s="401"/>
      <c r="J492" s="401">
        <v>40321436</v>
      </c>
      <c r="K492" s="390" t="s">
        <v>3753</v>
      </c>
      <c r="L492" s="401"/>
      <c r="M492" s="401"/>
      <c r="N492" s="400"/>
      <c r="O492" s="401"/>
      <c r="P492" s="400"/>
      <c r="Q492" s="401"/>
      <c r="R492" s="400"/>
      <c r="S492" s="401"/>
      <c r="T492" s="401"/>
      <c r="U492" s="415"/>
    </row>
    <row r="493" spans="1:21" x14ac:dyDescent="0.3">
      <c r="A493" s="276">
        <v>40321444</v>
      </c>
      <c r="B493" s="390" t="s">
        <v>3754</v>
      </c>
      <c r="C493" s="400"/>
      <c r="D493" s="401"/>
      <c r="E493" s="402"/>
      <c r="F493" s="401"/>
      <c r="G493" s="401"/>
      <c r="H493" s="401"/>
      <c r="I493" s="401"/>
      <c r="J493" s="401">
        <v>40321444</v>
      </c>
      <c r="K493" s="390" t="s">
        <v>3754</v>
      </c>
      <c r="L493" s="401"/>
      <c r="M493" s="401"/>
      <c r="N493" s="400"/>
      <c r="O493" s="401"/>
      <c r="P493" s="400"/>
      <c r="Q493" s="401"/>
      <c r="R493" s="400"/>
      <c r="S493" s="401"/>
      <c r="T493" s="401"/>
      <c r="U493" s="415"/>
    </row>
    <row r="494" spans="1:21" x14ac:dyDescent="0.3">
      <c r="A494" s="276">
        <v>40321452</v>
      </c>
      <c r="B494" s="390" t="s">
        <v>3755</v>
      </c>
      <c r="C494" s="400"/>
      <c r="D494" s="401"/>
      <c r="E494" s="402"/>
      <c r="F494" s="401"/>
      <c r="G494" s="401"/>
      <c r="H494" s="401"/>
      <c r="I494" s="401"/>
      <c r="J494" s="401">
        <v>40321452</v>
      </c>
      <c r="K494" s="390" t="s">
        <v>3755</v>
      </c>
      <c r="L494" s="401"/>
      <c r="M494" s="401"/>
      <c r="N494" s="400"/>
      <c r="O494" s="401"/>
      <c r="P494" s="400"/>
      <c r="Q494" s="401"/>
      <c r="R494" s="400"/>
      <c r="S494" s="401"/>
      <c r="T494" s="401"/>
      <c r="U494" s="415"/>
    </row>
    <row r="495" spans="1:21" x14ac:dyDescent="0.3">
      <c r="A495" s="276">
        <v>40321487</v>
      </c>
      <c r="B495" s="390" t="s">
        <v>3756</v>
      </c>
      <c r="C495" s="400"/>
      <c r="D495" s="401"/>
      <c r="E495" s="402"/>
      <c r="F495" s="401"/>
      <c r="G495" s="401"/>
      <c r="H495" s="401"/>
      <c r="I495" s="401"/>
      <c r="J495" s="401">
        <v>40321487</v>
      </c>
      <c r="K495" s="390" t="s">
        <v>3756</v>
      </c>
      <c r="L495" s="401"/>
      <c r="M495" s="401"/>
      <c r="N495" s="400"/>
      <c r="O495" s="401"/>
      <c r="P495" s="400"/>
      <c r="Q495" s="401"/>
      <c r="R495" s="400"/>
      <c r="S495" s="401"/>
      <c r="T495" s="401"/>
      <c r="U495" s="415"/>
    </row>
    <row r="496" spans="1:21" x14ac:dyDescent="0.3">
      <c r="A496" s="276">
        <v>40321495</v>
      </c>
      <c r="B496" s="390" t="s">
        <v>3757</v>
      </c>
      <c r="C496" s="400"/>
      <c r="D496" s="401"/>
      <c r="E496" s="402"/>
      <c r="F496" s="401"/>
      <c r="G496" s="401"/>
      <c r="H496" s="401"/>
      <c r="I496" s="401"/>
      <c r="J496" s="401">
        <v>40321495</v>
      </c>
      <c r="K496" s="390" t="s">
        <v>3757</v>
      </c>
      <c r="L496" s="401"/>
      <c r="M496" s="401"/>
      <c r="N496" s="400"/>
      <c r="O496" s="401"/>
      <c r="P496" s="400"/>
      <c r="Q496" s="401"/>
      <c r="R496" s="400"/>
      <c r="S496" s="401"/>
      <c r="T496" s="401"/>
      <c r="U496" s="415"/>
    </row>
    <row r="497" spans="1:21" x14ac:dyDescent="0.3">
      <c r="A497" s="276">
        <v>40321525</v>
      </c>
      <c r="B497" s="390" t="s">
        <v>3758</v>
      </c>
      <c r="C497" s="400"/>
      <c r="D497" s="401"/>
      <c r="E497" s="402"/>
      <c r="F497" s="401"/>
      <c r="G497" s="401"/>
      <c r="H497" s="401"/>
      <c r="I497" s="401"/>
      <c r="J497" s="401">
        <v>40321525</v>
      </c>
      <c r="K497" s="390" t="s">
        <v>3758</v>
      </c>
      <c r="L497" s="401"/>
      <c r="M497" s="401"/>
      <c r="N497" s="400"/>
      <c r="O497" s="401"/>
      <c r="P497" s="400"/>
      <c r="Q497" s="401"/>
      <c r="R497" s="400"/>
      <c r="S497" s="401"/>
      <c r="T497" s="401"/>
      <c r="U497" s="415"/>
    </row>
    <row r="498" spans="1:21" x14ac:dyDescent="0.3">
      <c r="A498" s="276">
        <v>40321533</v>
      </c>
      <c r="B498" s="390" t="s">
        <v>3759</v>
      </c>
      <c r="C498" s="400"/>
      <c r="D498" s="401"/>
      <c r="E498" s="402"/>
      <c r="F498" s="401"/>
      <c r="G498" s="401"/>
      <c r="H498" s="401"/>
      <c r="I498" s="401"/>
      <c r="J498" s="401">
        <v>40321533</v>
      </c>
      <c r="K498" s="390" t="s">
        <v>3759</v>
      </c>
      <c r="L498" s="401"/>
      <c r="M498" s="401"/>
      <c r="N498" s="400"/>
      <c r="O498" s="401"/>
      <c r="P498" s="400"/>
      <c r="Q498" s="401"/>
      <c r="R498" s="400"/>
      <c r="S498" s="401"/>
      <c r="T498" s="401"/>
      <c r="U498" s="415"/>
    </row>
    <row r="499" spans="1:21" x14ac:dyDescent="0.3">
      <c r="A499" s="276">
        <v>40321541</v>
      </c>
      <c r="B499" s="390" t="s">
        <v>3760</v>
      </c>
      <c r="C499" s="400"/>
      <c r="D499" s="401"/>
      <c r="E499" s="402"/>
      <c r="F499" s="401"/>
      <c r="G499" s="401"/>
      <c r="H499" s="401"/>
      <c r="I499" s="401"/>
      <c r="J499" s="401">
        <v>40321541</v>
      </c>
      <c r="K499" s="390" t="s">
        <v>3760</v>
      </c>
      <c r="L499" s="401"/>
      <c r="M499" s="401"/>
      <c r="N499" s="400"/>
      <c r="O499" s="401"/>
      <c r="P499" s="400"/>
      <c r="Q499" s="401"/>
      <c r="R499" s="400"/>
      <c r="S499" s="401"/>
      <c r="T499" s="401"/>
      <c r="U499" s="415"/>
    </row>
    <row r="500" spans="1:21" x14ac:dyDescent="0.3">
      <c r="A500" s="276">
        <v>40321550</v>
      </c>
      <c r="B500" s="390" t="s">
        <v>3761</v>
      </c>
      <c r="C500" s="400"/>
      <c r="D500" s="401"/>
      <c r="E500" s="402"/>
      <c r="F500" s="401"/>
      <c r="G500" s="401"/>
      <c r="H500" s="401"/>
      <c r="I500" s="401"/>
      <c r="J500" s="401">
        <v>40321550</v>
      </c>
      <c r="K500" s="390" t="s">
        <v>3761</v>
      </c>
      <c r="L500" s="401"/>
      <c r="M500" s="401"/>
      <c r="N500" s="400"/>
      <c r="O500" s="401"/>
      <c r="P500" s="400"/>
      <c r="Q500" s="401"/>
      <c r="R500" s="400"/>
      <c r="S500" s="401"/>
      <c r="T500" s="401"/>
      <c r="U500" s="415"/>
    </row>
    <row r="501" spans="1:21" x14ac:dyDescent="0.3">
      <c r="A501" s="276">
        <v>40321576</v>
      </c>
      <c r="B501" s="390" t="s">
        <v>3762</v>
      </c>
      <c r="C501" s="400"/>
      <c r="D501" s="401"/>
      <c r="E501" s="402"/>
      <c r="F501" s="401"/>
      <c r="G501" s="401"/>
      <c r="H501" s="401"/>
      <c r="I501" s="401"/>
      <c r="J501" s="401">
        <v>40321576</v>
      </c>
      <c r="K501" s="390" t="s">
        <v>3762</v>
      </c>
      <c r="L501" s="401"/>
      <c r="M501" s="401"/>
      <c r="N501" s="400"/>
      <c r="O501" s="401"/>
      <c r="P501" s="400"/>
      <c r="Q501" s="401"/>
      <c r="R501" s="400"/>
      <c r="S501" s="401"/>
      <c r="T501" s="401"/>
      <c r="U501" s="415"/>
    </row>
    <row r="502" spans="1:21" x14ac:dyDescent="0.3">
      <c r="A502" s="276">
        <v>40321584</v>
      </c>
      <c r="B502" s="390" t="s">
        <v>3763</v>
      </c>
      <c r="C502" s="400"/>
      <c r="D502" s="401"/>
      <c r="E502" s="402"/>
      <c r="F502" s="401"/>
      <c r="G502" s="401"/>
      <c r="H502" s="401"/>
      <c r="I502" s="401"/>
      <c r="J502" s="401">
        <v>40321584</v>
      </c>
      <c r="K502" s="390" t="s">
        <v>3763</v>
      </c>
      <c r="L502" s="401"/>
      <c r="M502" s="401"/>
      <c r="N502" s="400"/>
      <c r="O502" s="401"/>
      <c r="P502" s="400"/>
      <c r="Q502" s="401"/>
      <c r="R502" s="400"/>
      <c r="S502" s="401"/>
      <c r="T502" s="401"/>
      <c r="U502" s="415"/>
    </row>
    <row r="503" spans="1:21" x14ac:dyDescent="0.3">
      <c r="A503" s="276">
        <v>40321592</v>
      </c>
      <c r="B503" s="390" t="s">
        <v>3764</v>
      </c>
      <c r="C503" s="400"/>
      <c r="D503" s="401"/>
      <c r="E503" s="402"/>
      <c r="F503" s="401"/>
      <c r="G503" s="401"/>
      <c r="H503" s="401"/>
      <c r="I503" s="401"/>
      <c r="J503" s="401">
        <v>40321592</v>
      </c>
      <c r="K503" s="390" t="s">
        <v>3764</v>
      </c>
      <c r="L503" s="401"/>
      <c r="M503" s="401"/>
      <c r="N503" s="400"/>
      <c r="O503" s="401"/>
      <c r="P503" s="400"/>
      <c r="Q503" s="401"/>
      <c r="R503" s="400"/>
      <c r="S503" s="401"/>
      <c r="T503" s="401"/>
      <c r="U503" s="415"/>
    </row>
    <row r="504" spans="1:21" x14ac:dyDescent="0.3">
      <c r="A504" s="276">
        <v>40321606</v>
      </c>
      <c r="B504" s="390" t="s">
        <v>3765</v>
      </c>
      <c r="C504" s="400"/>
      <c r="D504" s="401"/>
      <c r="E504" s="402"/>
      <c r="F504" s="401"/>
      <c r="G504" s="401"/>
      <c r="H504" s="401"/>
      <c r="I504" s="401"/>
      <c r="J504" s="401">
        <v>40321606</v>
      </c>
      <c r="K504" s="390" t="s">
        <v>3765</v>
      </c>
      <c r="L504" s="401"/>
      <c r="M504" s="401"/>
      <c r="N504" s="400"/>
      <c r="O504" s="401"/>
      <c r="P504" s="400"/>
      <c r="Q504" s="401"/>
      <c r="R504" s="400"/>
      <c r="S504" s="401"/>
      <c r="T504" s="401"/>
      <c r="U504" s="415"/>
    </row>
    <row r="505" spans="1:21" x14ac:dyDescent="0.3">
      <c r="A505" s="276">
        <v>40321622</v>
      </c>
      <c r="B505" s="390" t="s">
        <v>3766</v>
      </c>
      <c r="C505" s="400"/>
      <c r="D505" s="401"/>
      <c r="E505" s="402"/>
      <c r="F505" s="401"/>
      <c r="G505" s="401"/>
      <c r="H505" s="401"/>
      <c r="I505" s="401"/>
      <c r="J505" s="401">
        <v>40321622</v>
      </c>
      <c r="K505" s="390" t="s">
        <v>3766</v>
      </c>
      <c r="L505" s="401"/>
      <c r="M505" s="401"/>
      <c r="N505" s="400"/>
      <c r="O505" s="401"/>
      <c r="P505" s="400"/>
      <c r="Q505" s="401"/>
      <c r="R505" s="400"/>
      <c r="S505" s="401"/>
      <c r="T505" s="401"/>
      <c r="U505" s="415"/>
    </row>
    <row r="506" spans="1:21" x14ac:dyDescent="0.3">
      <c r="A506" s="276">
        <v>40321630</v>
      </c>
      <c r="B506" s="390" t="s">
        <v>3767</v>
      </c>
      <c r="C506" s="400"/>
      <c r="D506" s="401"/>
      <c r="E506" s="402"/>
      <c r="F506" s="401"/>
      <c r="G506" s="401"/>
      <c r="H506" s="401"/>
      <c r="I506" s="401"/>
      <c r="J506" s="401">
        <v>40321630</v>
      </c>
      <c r="K506" s="390" t="s">
        <v>3767</v>
      </c>
      <c r="L506" s="401"/>
      <c r="M506" s="401"/>
      <c r="N506" s="400"/>
      <c r="O506" s="401"/>
      <c r="P506" s="400"/>
      <c r="Q506" s="401"/>
      <c r="R506" s="400"/>
      <c r="S506" s="401"/>
      <c r="T506" s="401"/>
      <c r="U506" s="415"/>
    </row>
    <row r="507" spans="1:21" x14ac:dyDescent="0.3">
      <c r="A507" s="276">
        <v>40321657</v>
      </c>
      <c r="B507" s="390" t="s">
        <v>3768</v>
      </c>
      <c r="C507" s="400"/>
      <c r="D507" s="401"/>
      <c r="E507" s="402"/>
      <c r="F507" s="401"/>
      <c r="G507" s="401"/>
      <c r="H507" s="401"/>
      <c r="I507" s="401"/>
      <c r="J507" s="401">
        <v>40321657</v>
      </c>
      <c r="K507" s="390" t="s">
        <v>3768</v>
      </c>
      <c r="L507" s="401"/>
      <c r="M507" s="401"/>
      <c r="N507" s="400"/>
      <c r="O507" s="401"/>
      <c r="P507" s="400"/>
      <c r="Q507" s="401"/>
      <c r="R507" s="400"/>
      <c r="S507" s="401"/>
      <c r="T507" s="401"/>
      <c r="U507" s="415"/>
    </row>
    <row r="508" spans="1:21" x14ac:dyDescent="0.3">
      <c r="A508" s="276">
        <v>40321665</v>
      </c>
      <c r="B508" s="390" t="s">
        <v>3769</v>
      </c>
      <c r="C508" s="400"/>
      <c r="D508" s="401"/>
      <c r="E508" s="402"/>
      <c r="F508" s="401"/>
      <c r="G508" s="401"/>
      <c r="H508" s="401"/>
      <c r="I508" s="401"/>
      <c r="J508" s="401">
        <v>40321665</v>
      </c>
      <c r="K508" s="390" t="s">
        <v>3769</v>
      </c>
      <c r="L508" s="401"/>
      <c r="M508" s="401"/>
      <c r="N508" s="400"/>
      <c r="O508" s="401"/>
      <c r="P508" s="400"/>
      <c r="Q508" s="401"/>
      <c r="R508" s="400"/>
      <c r="S508" s="401"/>
      <c r="T508" s="401"/>
      <c r="U508" s="415"/>
    </row>
    <row r="509" spans="1:21" x14ac:dyDescent="0.3">
      <c r="A509" s="276">
        <v>40321673</v>
      </c>
      <c r="B509" s="390" t="s">
        <v>3770</v>
      </c>
      <c r="C509" s="400"/>
      <c r="D509" s="401"/>
      <c r="E509" s="402"/>
      <c r="F509" s="401"/>
      <c r="G509" s="401"/>
      <c r="H509" s="401"/>
      <c r="I509" s="401"/>
      <c r="J509" s="401">
        <v>40321673</v>
      </c>
      <c r="K509" s="390" t="s">
        <v>3770</v>
      </c>
      <c r="L509" s="401"/>
      <c r="M509" s="401"/>
      <c r="N509" s="400"/>
      <c r="O509" s="401"/>
      <c r="P509" s="400"/>
      <c r="Q509" s="401"/>
      <c r="R509" s="400"/>
      <c r="S509" s="401"/>
      <c r="T509" s="401"/>
      <c r="U509" s="415"/>
    </row>
    <row r="510" spans="1:21" x14ac:dyDescent="0.3">
      <c r="A510" s="276">
        <v>40321746</v>
      </c>
      <c r="B510" s="390" t="s">
        <v>3771</v>
      </c>
      <c r="C510" s="400"/>
      <c r="D510" s="401"/>
      <c r="E510" s="402"/>
      <c r="F510" s="401"/>
      <c r="G510" s="401"/>
      <c r="H510" s="401"/>
      <c r="I510" s="401"/>
      <c r="J510" s="401">
        <v>40321746</v>
      </c>
      <c r="K510" s="390" t="s">
        <v>3771</v>
      </c>
      <c r="L510" s="401"/>
      <c r="M510" s="401"/>
      <c r="N510" s="400"/>
      <c r="O510" s="401"/>
      <c r="P510" s="400"/>
      <c r="Q510" s="401"/>
      <c r="R510" s="400"/>
      <c r="S510" s="401"/>
      <c r="T510" s="401"/>
      <c r="U510" s="415"/>
    </row>
    <row r="511" spans="1:21" x14ac:dyDescent="0.3">
      <c r="A511" s="276">
        <v>40321835</v>
      </c>
      <c r="B511" s="390" t="s">
        <v>3772</v>
      </c>
      <c r="C511" s="400"/>
      <c r="D511" s="401"/>
      <c r="E511" s="402"/>
      <c r="F511" s="401"/>
      <c r="G511" s="401"/>
      <c r="H511" s="401"/>
      <c r="I511" s="401"/>
      <c r="J511" s="401">
        <v>40321835</v>
      </c>
      <c r="K511" s="390" t="s">
        <v>3772</v>
      </c>
      <c r="L511" s="401"/>
      <c r="M511" s="401"/>
      <c r="N511" s="400"/>
      <c r="O511" s="401"/>
      <c r="P511" s="400"/>
      <c r="Q511" s="401"/>
      <c r="R511" s="400"/>
      <c r="S511" s="401"/>
      <c r="T511" s="401"/>
      <c r="U511" s="415"/>
    </row>
    <row r="512" spans="1:21" x14ac:dyDescent="0.3">
      <c r="A512" s="276">
        <v>40321843</v>
      </c>
      <c r="B512" s="390" t="s">
        <v>3773</v>
      </c>
      <c r="C512" s="400"/>
      <c r="D512" s="401"/>
      <c r="E512" s="402"/>
      <c r="F512" s="401"/>
      <c r="G512" s="401"/>
      <c r="H512" s="401"/>
      <c r="I512" s="401"/>
      <c r="J512" s="401">
        <v>40321843</v>
      </c>
      <c r="K512" s="390" t="s">
        <v>3773</v>
      </c>
      <c r="L512" s="401"/>
      <c r="M512" s="401"/>
      <c r="N512" s="400"/>
      <c r="O512" s="401"/>
      <c r="P512" s="400"/>
      <c r="Q512" s="401"/>
      <c r="R512" s="400"/>
      <c r="S512" s="401"/>
      <c r="T512" s="401"/>
      <c r="U512" s="415"/>
    </row>
    <row r="513" spans="1:21" x14ac:dyDescent="0.3">
      <c r="A513" s="276">
        <v>40321851</v>
      </c>
      <c r="B513" s="390" t="s">
        <v>3774</v>
      </c>
      <c r="C513" s="400"/>
      <c r="D513" s="401"/>
      <c r="E513" s="402"/>
      <c r="F513" s="401"/>
      <c r="G513" s="401"/>
      <c r="H513" s="401"/>
      <c r="I513" s="401"/>
      <c r="J513" s="401">
        <v>40321851</v>
      </c>
      <c r="K513" s="390" t="s">
        <v>3774</v>
      </c>
      <c r="L513" s="401"/>
      <c r="M513" s="401"/>
      <c r="N513" s="400"/>
      <c r="O513" s="401"/>
      <c r="P513" s="400"/>
      <c r="Q513" s="401"/>
      <c r="R513" s="400"/>
      <c r="S513" s="401"/>
      <c r="T513" s="401"/>
      <c r="U513" s="415"/>
    </row>
    <row r="514" spans="1:21" x14ac:dyDescent="0.3">
      <c r="A514" s="276">
        <v>40321860</v>
      </c>
      <c r="B514" s="390" t="s">
        <v>3775</v>
      </c>
      <c r="C514" s="400"/>
      <c r="D514" s="401"/>
      <c r="E514" s="402"/>
      <c r="F514" s="401"/>
      <c r="G514" s="401"/>
      <c r="H514" s="401"/>
      <c r="I514" s="401"/>
      <c r="J514" s="401">
        <v>40321860</v>
      </c>
      <c r="K514" s="390" t="s">
        <v>3775</v>
      </c>
      <c r="L514" s="401"/>
      <c r="M514" s="401"/>
      <c r="N514" s="400"/>
      <c r="O514" s="401"/>
      <c r="P514" s="400"/>
      <c r="Q514" s="401"/>
      <c r="R514" s="400"/>
      <c r="S514" s="401"/>
      <c r="T514" s="401"/>
      <c r="U514" s="415"/>
    </row>
    <row r="515" spans="1:21" x14ac:dyDescent="0.3">
      <c r="A515" s="276">
        <v>40321878</v>
      </c>
      <c r="B515" s="390" t="s">
        <v>3776</v>
      </c>
      <c r="C515" s="400"/>
      <c r="D515" s="401"/>
      <c r="E515" s="402"/>
      <c r="F515" s="401"/>
      <c r="G515" s="401"/>
      <c r="H515" s="401"/>
      <c r="I515" s="401"/>
      <c r="J515" s="401">
        <v>40321878</v>
      </c>
      <c r="K515" s="390" t="s">
        <v>3776</v>
      </c>
      <c r="L515" s="401"/>
      <c r="M515" s="401"/>
      <c r="N515" s="400"/>
      <c r="O515" s="401"/>
      <c r="P515" s="400"/>
      <c r="Q515" s="401"/>
      <c r="R515" s="400"/>
      <c r="S515" s="401"/>
      <c r="T515" s="401"/>
      <c r="U515" s="415"/>
    </row>
    <row r="516" spans="1:21" x14ac:dyDescent="0.3">
      <c r="A516" s="276">
        <v>40321886</v>
      </c>
      <c r="B516" s="390" t="s">
        <v>3777</v>
      </c>
      <c r="C516" s="400"/>
      <c r="D516" s="401"/>
      <c r="E516" s="402"/>
      <c r="F516" s="401"/>
      <c r="G516" s="401"/>
      <c r="H516" s="401"/>
      <c r="I516" s="401"/>
      <c r="J516" s="401">
        <v>40321886</v>
      </c>
      <c r="K516" s="390" t="s">
        <v>3777</v>
      </c>
      <c r="L516" s="401"/>
      <c r="M516" s="401"/>
      <c r="N516" s="400"/>
      <c r="O516" s="401"/>
      <c r="P516" s="400"/>
      <c r="Q516" s="401"/>
      <c r="R516" s="400"/>
      <c r="S516" s="401"/>
      <c r="T516" s="401"/>
      <c r="U516" s="415"/>
    </row>
    <row r="517" spans="1:21" x14ac:dyDescent="0.3">
      <c r="A517" s="276">
        <v>40321894</v>
      </c>
      <c r="B517" s="390" t="s">
        <v>3778</v>
      </c>
      <c r="C517" s="400"/>
      <c r="D517" s="401"/>
      <c r="E517" s="402"/>
      <c r="F517" s="401"/>
      <c r="G517" s="401"/>
      <c r="H517" s="401"/>
      <c r="I517" s="401"/>
      <c r="J517" s="401">
        <v>40321894</v>
      </c>
      <c r="K517" s="390" t="s">
        <v>3778</v>
      </c>
      <c r="L517" s="401"/>
      <c r="M517" s="401"/>
      <c r="N517" s="400"/>
      <c r="O517" s="401"/>
      <c r="P517" s="400"/>
      <c r="Q517" s="401"/>
      <c r="R517" s="400"/>
      <c r="S517" s="401"/>
      <c r="T517" s="401"/>
      <c r="U517" s="415"/>
    </row>
    <row r="518" spans="1:21" x14ac:dyDescent="0.3">
      <c r="A518" s="276">
        <v>40321908</v>
      </c>
      <c r="B518" s="390" t="s">
        <v>3779</v>
      </c>
      <c r="C518" s="400"/>
      <c r="D518" s="401"/>
      <c r="E518" s="402"/>
      <c r="F518" s="401"/>
      <c r="G518" s="401"/>
      <c r="H518" s="401"/>
      <c r="I518" s="401"/>
      <c r="J518" s="401">
        <v>40321908</v>
      </c>
      <c r="K518" s="390" t="s">
        <v>3779</v>
      </c>
      <c r="L518" s="401"/>
      <c r="M518" s="401"/>
      <c r="N518" s="400"/>
      <c r="O518" s="401"/>
      <c r="P518" s="400"/>
      <c r="Q518" s="401"/>
      <c r="R518" s="400"/>
      <c r="S518" s="401"/>
      <c r="T518" s="401"/>
      <c r="U518" s="415"/>
    </row>
    <row r="519" spans="1:21" x14ac:dyDescent="0.3">
      <c r="A519" s="276">
        <v>40321924</v>
      </c>
      <c r="B519" s="390" t="s">
        <v>3780</v>
      </c>
      <c r="C519" s="400"/>
      <c r="D519" s="401"/>
      <c r="E519" s="402"/>
      <c r="F519" s="401"/>
      <c r="G519" s="401"/>
      <c r="H519" s="401"/>
      <c r="I519" s="401"/>
      <c r="J519" s="401">
        <v>40321924</v>
      </c>
      <c r="K519" s="390" t="s">
        <v>3780</v>
      </c>
      <c r="L519" s="401"/>
      <c r="M519" s="401"/>
      <c r="N519" s="400"/>
      <c r="O519" s="401"/>
      <c r="P519" s="400"/>
      <c r="Q519" s="401"/>
      <c r="R519" s="400"/>
      <c r="S519" s="401"/>
      <c r="T519" s="401"/>
      <c r="U519" s="415"/>
    </row>
    <row r="520" spans="1:21" x14ac:dyDescent="0.3">
      <c r="A520" s="276">
        <v>40321932</v>
      </c>
      <c r="B520" s="390" t="s">
        <v>3781</v>
      </c>
      <c r="C520" s="400"/>
      <c r="D520" s="401"/>
      <c r="E520" s="402"/>
      <c r="F520" s="401"/>
      <c r="G520" s="401"/>
      <c r="H520" s="401"/>
      <c r="I520" s="401"/>
      <c r="J520" s="401">
        <v>40321932</v>
      </c>
      <c r="K520" s="390" t="s">
        <v>3781</v>
      </c>
      <c r="L520" s="401"/>
      <c r="M520" s="401"/>
      <c r="N520" s="400"/>
      <c r="O520" s="401"/>
      <c r="P520" s="400"/>
      <c r="Q520" s="401"/>
      <c r="R520" s="400"/>
      <c r="S520" s="401"/>
      <c r="T520" s="401"/>
      <c r="U520" s="415"/>
    </row>
    <row r="521" spans="1:21" x14ac:dyDescent="0.3">
      <c r="A521" s="276">
        <v>40321940</v>
      </c>
      <c r="B521" s="390" t="s">
        <v>3782</v>
      </c>
      <c r="C521" s="400"/>
      <c r="D521" s="401"/>
      <c r="E521" s="402"/>
      <c r="F521" s="401"/>
      <c r="G521" s="401"/>
      <c r="H521" s="401"/>
      <c r="I521" s="401"/>
      <c r="J521" s="401">
        <v>40321940</v>
      </c>
      <c r="K521" s="390" t="s">
        <v>3782</v>
      </c>
      <c r="L521" s="401"/>
      <c r="M521" s="401"/>
      <c r="N521" s="400"/>
      <c r="O521" s="401"/>
      <c r="P521" s="400"/>
      <c r="Q521" s="401"/>
      <c r="R521" s="400"/>
      <c r="S521" s="401"/>
      <c r="T521" s="401"/>
      <c r="U521" s="415"/>
    </row>
    <row r="522" spans="1:21" x14ac:dyDescent="0.3">
      <c r="A522" s="276">
        <v>40321959</v>
      </c>
      <c r="B522" s="390" t="s">
        <v>3783</v>
      </c>
      <c r="C522" s="400"/>
      <c r="D522" s="401"/>
      <c r="E522" s="402"/>
      <c r="F522" s="401"/>
      <c r="G522" s="401"/>
      <c r="H522" s="401"/>
      <c r="I522" s="401"/>
      <c r="J522" s="401">
        <v>40321959</v>
      </c>
      <c r="K522" s="390" t="s">
        <v>3783</v>
      </c>
      <c r="L522" s="401"/>
      <c r="M522" s="401"/>
      <c r="N522" s="400"/>
      <c r="O522" s="401"/>
      <c r="P522" s="400"/>
      <c r="Q522" s="401"/>
      <c r="R522" s="400"/>
      <c r="S522" s="401"/>
      <c r="T522" s="401"/>
      <c r="U522" s="415"/>
    </row>
    <row r="523" spans="1:21" x14ac:dyDescent="0.3">
      <c r="A523" s="276">
        <v>40321991</v>
      </c>
      <c r="B523" s="390" t="s">
        <v>3784</v>
      </c>
      <c r="C523" s="400"/>
      <c r="D523" s="401"/>
      <c r="E523" s="402"/>
      <c r="F523" s="401"/>
      <c r="G523" s="401"/>
      <c r="H523" s="401"/>
      <c r="I523" s="401"/>
      <c r="J523" s="401">
        <v>40321991</v>
      </c>
      <c r="K523" s="390" t="s">
        <v>3784</v>
      </c>
      <c r="L523" s="401"/>
      <c r="M523" s="401"/>
      <c r="N523" s="400"/>
      <c r="O523" s="401"/>
      <c r="P523" s="400"/>
      <c r="Q523" s="401"/>
      <c r="R523" s="400"/>
      <c r="S523" s="401"/>
      <c r="T523" s="401"/>
      <c r="U523" s="415"/>
    </row>
    <row r="524" spans="1:21" x14ac:dyDescent="0.3">
      <c r="A524" s="276">
        <v>40322017</v>
      </c>
      <c r="B524" s="390" t="s">
        <v>3785</v>
      </c>
      <c r="C524" s="400"/>
      <c r="D524" s="401"/>
      <c r="E524" s="402"/>
      <c r="F524" s="401"/>
      <c r="G524" s="401"/>
      <c r="H524" s="401"/>
      <c r="I524" s="401"/>
      <c r="J524" s="401">
        <v>40322017</v>
      </c>
      <c r="K524" s="390" t="s">
        <v>3785</v>
      </c>
      <c r="L524" s="401"/>
      <c r="M524" s="401"/>
      <c r="N524" s="400"/>
      <c r="O524" s="401"/>
      <c r="P524" s="400"/>
      <c r="Q524" s="401"/>
      <c r="R524" s="400"/>
      <c r="S524" s="401"/>
      <c r="T524" s="401"/>
      <c r="U524" s="415"/>
    </row>
    <row r="525" spans="1:21" x14ac:dyDescent="0.3">
      <c r="A525" s="276">
        <v>40322033</v>
      </c>
      <c r="B525" s="390" t="s">
        <v>3786</v>
      </c>
      <c r="C525" s="400"/>
      <c r="D525" s="401"/>
      <c r="E525" s="402"/>
      <c r="F525" s="401"/>
      <c r="G525" s="401"/>
      <c r="H525" s="401"/>
      <c r="I525" s="401"/>
      <c r="J525" s="401">
        <v>40322033</v>
      </c>
      <c r="K525" s="390" t="s">
        <v>3786</v>
      </c>
      <c r="L525" s="401"/>
      <c r="M525" s="401"/>
      <c r="N525" s="400"/>
      <c r="O525" s="401"/>
      <c r="P525" s="400"/>
      <c r="Q525" s="401"/>
      <c r="R525" s="400"/>
      <c r="S525" s="401"/>
      <c r="T525" s="401"/>
      <c r="U525" s="415"/>
    </row>
    <row r="526" spans="1:21" x14ac:dyDescent="0.3">
      <c r="A526" s="276">
        <v>40322092</v>
      </c>
      <c r="B526" s="390" t="s">
        <v>3787</v>
      </c>
      <c r="C526" s="400"/>
      <c r="D526" s="401"/>
      <c r="E526" s="402"/>
      <c r="F526" s="401"/>
      <c r="G526" s="401"/>
      <c r="H526" s="401"/>
      <c r="I526" s="401"/>
      <c r="J526" s="401">
        <v>40322092</v>
      </c>
      <c r="K526" s="390" t="s">
        <v>3787</v>
      </c>
      <c r="L526" s="401"/>
      <c r="M526" s="401"/>
      <c r="N526" s="400"/>
      <c r="O526" s="401"/>
      <c r="P526" s="400"/>
      <c r="Q526" s="401"/>
      <c r="R526" s="400"/>
      <c r="S526" s="401"/>
      <c r="T526" s="401"/>
      <c r="U526" s="415"/>
    </row>
    <row r="527" spans="1:21" x14ac:dyDescent="0.3">
      <c r="A527" s="276">
        <v>40322106</v>
      </c>
      <c r="B527" s="390" t="s">
        <v>3788</v>
      </c>
      <c r="C527" s="400"/>
      <c r="D527" s="401"/>
      <c r="E527" s="402"/>
      <c r="F527" s="401"/>
      <c r="G527" s="401"/>
      <c r="H527" s="401"/>
      <c r="I527" s="401"/>
      <c r="J527" s="401">
        <v>40322106</v>
      </c>
      <c r="K527" s="390" t="s">
        <v>3788</v>
      </c>
      <c r="L527" s="401"/>
      <c r="M527" s="401"/>
      <c r="N527" s="400"/>
      <c r="O527" s="401"/>
      <c r="P527" s="400"/>
      <c r="Q527" s="401"/>
      <c r="R527" s="400"/>
      <c r="S527" s="401"/>
      <c r="T527" s="401"/>
      <c r="U527" s="415"/>
    </row>
    <row r="528" spans="1:21" x14ac:dyDescent="0.3">
      <c r="A528" s="276">
        <v>40322122</v>
      </c>
      <c r="B528" s="390" t="s">
        <v>3789</v>
      </c>
      <c r="C528" s="400"/>
      <c r="D528" s="401"/>
      <c r="E528" s="402"/>
      <c r="F528" s="401"/>
      <c r="G528" s="401"/>
      <c r="H528" s="401"/>
      <c r="I528" s="401"/>
      <c r="J528" s="401">
        <v>40322122</v>
      </c>
      <c r="K528" s="390" t="s">
        <v>3789</v>
      </c>
      <c r="L528" s="401"/>
      <c r="M528" s="401"/>
      <c r="N528" s="400"/>
      <c r="O528" s="401"/>
      <c r="P528" s="400"/>
      <c r="Q528" s="401"/>
      <c r="R528" s="400"/>
      <c r="S528" s="401"/>
      <c r="T528" s="401"/>
      <c r="U528" s="415"/>
    </row>
    <row r="529" spans="1:21" x14ac:dyDescent="0.3">
      <c r="A529" s="276">
        <v>40322130</v>
      </c>
      <c r="B529" s="390" t="s">
        <v>3790</v>
      </c>
      <c r="C529" s="400"/>
      <c r="D529" s="401"/>
      <c r="E529" s="402"/>
      <c r="F529" s="401"/>
      <c r="G529" s="401"/>
      <c r="H529" s="401"/>
      <c r="I529" s="401"/>
      <c r="J529" s="401">
        <v>40322130</v>
      </c>
      <c r="K529" s="390" t="s">
        <v>3790</v>
      </c>
      <c r="L529" s="401"/>
      <c r="M529" s="401"/>
      <c r="N529" s="400"/>
      <c r="O529" s="401"/>
      <c r="P529" s="400"/>
      <c r="Q529" s="401"/>
      <c r="R529" s="400"/>
      <c r="S529" s="401"/>
      <c r="T529" s="401"/>
      <c r="U529" s="415"/>
    </row>
    <row r="530" spans="1:21" x14ac:dyDescent="0.3">
      <c r="A530" s="276">
        <v>40322149</v>
      </c>
      <c r="B530" s="390" t="s">
        <v>3791</v>
      </c>
      <c r="C530" s="400"/>
      <c r="D530" s="401"/>
      <c r="E530" s="402"/>
      <c r="F530" s="401"/>
      <c r="G530" s="401"/>
      <c r="H530" s="401"/>
      <c r="I530" s="401"/>
      <c r="J530" s="401">
        <v>40322149</v>
      </c>
      <c r="K530" s="390" t="s">
        <v>3791</v>
      </c>
      <c r="L530" s="401"/>
      <c r="M530" s="401"/>
      <c r="N530" s="400"/>
      <c r="O530" s="401"/>
      <c r="P530" s="400"/>
      <c r="Q530" s="401"/>
      <c r="R530" s="400"/>
      <c r="S530" s="401"/>
      <c r="T530" s="401"/>
      <c r="U530" s="415"/>
    </row>
    <row r="531" spans="1:21" x14ac:dyDescent="0.3">
      <c r="A531" s="276">
        <v>40322203</v>
      </c>
      <c r="B531" s="390" t="s">
        <v>3792</v>
      </c>
      <c r="C531" s="400"/>
      <c r="D531" s="401"/>
      <c r="E531" s="402"/>
      <c r="F531" s="401"/>
      <c r="G531" s="401"/>
      <c r="H531" s="401"/>
      <c r="I531" s="401"/>
      <c r="J531" s="401">
        <v>40322203</v>
      </c>
      <c r="K531" s="390" t="s">
        <v>3792</v>
      </c>
      <c r="L531" s="401"/>
      <c r="M531" s="401"/>
      <c r="N531" s="400"/>
      <c r="O531" s="401"/>
      <c r="P531" s="400"/>
      <c r="Q531" s="401"/>
      <c r="R531" s="400"/>
      <c r="S531" s="401"/>
      <c r="T531" s="401"/>
      <c r="U531" s="415"/>
    </row>
    <row r="532" spans="1:21" x14ac:dyDescent="0.3">
      <c r="A532" s="276">
        <v>40322211</v>
      </c>
      <c r="B532" s="390" t="s">
        <v>3793</v>
      </c>
      <c r="C532" s="400"/>
      <c r="D532" s="401"/>
      <c r="E532" s="402"/>
      <c r="F532" s="401"/>
      <c r="G532" s="401"/>
      <c r="H532" s="401"/>
      <c r="I532" s="401"/>
      <c r="J532" s="401">
        <v>40322211</v>
      </c>
      <c r="K532" s="390" t="s">
        <v>3793</v>
      </c>
      <c r="L532" s="401"/>
      <c r="M532" s="401"/>
      <c r="N532" s="400"/>
      <c r="O532" s="401"/>
      <c r="P532" s="400"/>
      <c r="Q532" s="401"/>
      <c r="R532" s="400"/>
      <c r="S532" s="401"/>
      <c r="T532" s="401"/>
      <c r="U532" s="415"/>
    </row>
    <row r="533" spans="1:21" x14ac:dyDescent="0.3">
      <c r="A533" s="276">
        <v>40322238</v>
      </c>
      <c r="B533" s="390" t="s">
        <v>3794</v>
      </c>
      <c r="C533" s="400"/>
      <c r="D533" s="401"/>
      <c r="E533" s="402"/>
      <c r="F533" s="401"/>
      <c r="G533" s="401"/>
      <c r="H533" s="401"/>
      <c r="I533" s="401"/>
      <c r="J533" s="401">
        <v>40322238</v>
      </c>
      <c r="K533" s="390" t="s">
        <v>3794</v>
      </c>
      <c r="L533" s="401"/>
      <c r="M533" s="401"/>
      <c r="N533" s="400"/>
      <c r="O533" s="401"/>
      <c r="P533" s="400"/>
      <c r="Q533" s="401"/>
      <c r="R533" s="400"/>
      <c r="S533" s="401"/>
      <c r="T533" s="401"/>
      <c r="U533" s="415"/>
    </row>
    <row r="534" spans="1:21" x14ac:dyDescent="0.3">
      <c r="A534" s="276">
        <v>40322254</v>
      </c>
      <c r="B534" s="390" t="s">
        <v>3795</v>
      </c>
      <c r="C534" s="400"/>
      <c r="D534" s="401"/>
      <c r="E534" s="402"/>
      <c r="F534" s="401"/>
      <c r="G534" s="401"/>
      <c r="H534" s="401"/>
      <c r="I534" s="401"/>
      <c r="J534" s="401">
        <v>40322254</v>
      </c>
      <c r="K534" s="390" t="s">
        <v>3795</v>
      </c>
      <c r="L534" s="401"/>
      <c r="M534" s="401"/>
      <c r="N534" s="400"/>
      <c r="O534" s="401"/>
      <c r="P534" s="400"/>
      <c r="Q534" s="401"/>
      <c r="R534" s="400"/>
      <c r="S534" s="401"/>
      <c r="T534" s="401"/>
      <c r="U534" s="415"/>
    </row>
    <row r="535" spans="1:21" x14ac:dyDescent="0.3">
      <c r="A535" s="276">
        <v>40322262</v>
      </c>
      <c r="B535" s="390" t="s">
        <v>3796</v>
      </c>
      <c r="C535" s="400"/>
      <c r="D535" s="401"/>
      <c r="E535" s="402"/>
      <c r="F535" s="401"/>
      <c r="G535" s="401"/>
      <c r="H535" s="401"/>
      <c r="I535" s="401"/>
      <c r="J535" s="401">
        <v>40322262</v>
      </c>
      <c r="K535" s="390" t="s">
        <v>3796</v>
      </c>
      <c r="L535" s="401"/>
      <c r="M535" s="401"/>
      <c r="N535" s="400"/>
      <c r="O535" s="401"/>
      <c r="P535" s="400"/>
      <c r="Q535" s="401"/>
      <c r="R535" s="400"/>
      <c r="S535" s="401"/>
      <c r="T535" s="401"/>
      <c r="U535" s="415"/>
    </row>
    <row r="536" spans="1:21" x14ac:dyDescent="0.3">
      <c r="A536" s="276">
        <v>40322297</v>
      </c>
      <c r="B536" s="390" t="s">
        <v>3797</v>
      </c>
      <c r="C536" s="400"/>
      <c r="D536" s="401"/>
      <c r="E536" s="402"/>
      <c r="F536" s="401"/>
      <c r="G536" s="401"/>
      <c r="H536" s="401"/>
      <c r="I536" s="401"/>
      <c r="J536" s="401">
        <v>40322297</v>
      </c>
      <c r="K536" s="390" t="s">
        <v>3797</v>
      </c>
      <c r="L536" s="401"/>
      <c r="M536" s="401"/>
      <c r="N536" s="400"/>
      <c r="O536" s="401"/>
      <c r="P536" s="400"/>
      <c r="Q536" s="401"/>
      <c r="R536" s="400"/>
      <c r="S536" s="401"/>
      <c r="T536" s="401"/>
      <c r="U536" s="415"/>
    </row>
    <row r="537" spans="1:21" x14ac:dyDescent="0.3">
      <c r="A537" s="276">
        <v>40322327</v>
      </c>
      <c r="B537" s="390" t="s">
        <v>3798</v>
      </c>
      <c r="C537" s="400"/>
      <c r="D537" s="401"/>
      <c r="E537" s="402"/>
      <c r="F537" s="401"/>
      <c r="G537" s="401"/>
      <c r="H537" s="401"/>
      <c r="I537" s="401"/>
      <c r="J537" s="401">
        <v>40322327</v>
      </c>
      <c r="K537" s="390" t="s">
        <v>3798</v>
      </c>
      <c r="L537" s="401"/>
      <c r="M537" s="401"/>
      <c r="N537" s="400"/>
      <c r="O537" s="401"/>
      <c r="P537" s="400"/>
      <c r="Q537" s="401"/>
      <c r="R537" s="400"/>
      <c r="S537" s="401"/>
      <c r="T537" s="401"/>
      <c r="U537" s="415"/>
    </row>
    <row r="538" spans="1:21" x14ac:dyDescent="0.3">
      <c r="A538" s="276">
        <v>40322335</v>
      </c>
      <c r="B538" s="390" t="s">
        <v>3799</v>
      </c>
      <c r="C538" s="400"/>
      <c r="D538" s="401"/>
      <c r="E538" s="402"/>
      <c r="F538" s="401"/>
      <c r="G538" s="401"/>
      <c r="H538" s="401"/>
      <c r="I538" s="401"/>
      <c r="J538" s="401">
        <v>40322335</v>
      </c>
      <c r="K538" s="390" t="s">
        <v>3799</v>
      </c>
      <c r="L538" s="401"/>
      <c r="M538" s="401"/>
      <c r="N538" s="400"/>
      <c r="O538" s="401"/>
      <c r="P538" s="400"/>
      <c r="Q538" s="401"/>
      <c r="R538" s="400"/>
      <c r="S538" s="401"/>
      <c r="T538" s="401"/>
      <c r="U538" s="415"/>
    </row>
    <row r="539" spans="1:21" x14ac:dyDescent="0.3">
      <c r="A539" s="276">
        <v>40322343</v>
      </c>
      <c r="B539" s="390" t="s">
        <v>3800</v>
      </c>
      <c r="C539" s="400"/>
      <c r="D539" s="401"/>
      <c r="E539" s="402"/>
      <c r="F539" s="401"/>
      <c r="G539" s="401"/>
      <c r="H539" s="401"/>
      <c r="I539" s="401"/>
      <c r="J539" s="401">
        <v>40322343</v>
      </c>
      <c r="K539" s="390" t="s">
        <v>3800</v>
      </c>
      <c r="L539" s="401"/>
      <c r="M539" s="401"/>
      <c r="N539" s="400"/>
      <c r="O539" s="401"/>
      <c r="P539" s="400"/>
      <c r="Q539" s="401"/>
      <c r="R539" s="400"/>
      <c r="S539" s="401"/>
      <c r="T539" s="401"/>
      <c r="U539" s="415"/>
    </row>
    <row r="540" spans="1:21" x14ac:dyDescent="0.3">
      <c r="A540" s="276">
        <v>40322416</v>
      </c>
      <c r="B540" s="390" t="s">
        <v>3801</v>
      </c>
      <c r="C540" s="400"/>
      <c r="D540" s="401"/>
      <c r="E540" s="402"/>
      <c r="F540" s="401"/>
      <c r="G540" s="401"/>
      <c r="H540" s="401"/>
      <c r="I540" s="401"/>
      <c r="J540" s="401">
        <v>40322416</v>
      </c>
      <c r="K540" s="390" t="s">
        <v>3801</v>
      </c>
      <c r="L540" s="401"/>
      <c r="M540" s="401"/>
      <c r="N540" s="400"/>
      <c r="O540" s="401"/>
      <c r="P540" s="400"/>
      <c r="Q540" s="401"/>
      <c r="R540" s="400"/>
      <c r="S540" s="401"/>
      <c r="T540" s="401"/>
      <c r="U540" s="415"/>
    </row>
    <row r="541" spans="1:21" x14ac:dyDescent="0.3">
      <c r="A541" s="276">
        <v>40322424</v>
      </c>
      <c r="B541" s="390" t="s">
        <v>3802</v>
      </c>
      <c r="C541" s="400"/>
      <c r="D541" s="401"/>
      <c r="E541" s="402"/>
      <c r="F541" s="401"/>
      <c r="G541" s="401"/>
      <c r="H541" s="401"/>
      <c r="I541" s="401"/>
      <c r="J541" s="401">
        <v>40322424</v>
      </c>
      <c r="K541" s="390" t="s">
        <v>3802</v>
      </c>
      <c r="L541" s="401"/>
      <c r="M541" s="401"/>
      <c r="N541" s="400"/>
      <c r="O541" s="401"/>
      <c r="P541" s="400"/>
      <c r="Q541" s="401"/>
      <c r="R541" s="400"/>
      <c r="S541" s="401"/>
      <c r="T541" s="401"/>
      <c r="U541" s="415"/>
    </row>
    <row r="542" spans="1:21" x14ac:dyDescent="0.3">
      <c r="A542" s="276">
        <v>40322440</v>
      </c>
      <c r="B542" s="390" t="s">
        <v>3803</v>
      </c>
      <c r="C542" s="400"/>
      <c r="D542" s="401"/>
      <c r="E542" s="402"/>
      <c r="F542" s="401"/>
      <c r="G542" s="401"/>
      <c r="H542" s="401"/>
      <c r="I542" s="401"/>
      <c r="J542" s="401">
        <v>40322440</v>
      </c>
      <c r="K542" s="390" t="s">
        <v>3803</v>
      </c>
      <c r="L542" s="401"/>
      <c r="M542" s="401"/>
      <c r="N542" s="400"/>
      <c r="O542" s="401"/>
      <c r="P542" s="400"/>
      <c r="Q542" s="401"/>
      <c r="R542" s="400"/>
      <c r="S542" s="401"/>
      <c r="T542" s="401"/>
      <c r="U542" s="415"/>
    </row>
    <row r="543" spans="1:21" x14ac:dyDescent="0.3">
      <c r="A543" s="276">
        <v>40322459</v>
      </c>
      <c r="B543" s="390" t="s">
        <v>3804</v>
      </c>
      <c r="C543" s="400"/>
      <c r="D543" s="401"/>
      <c r="E543" s="402"/>
      <c r="F543" s="401"/>
      <c r="G543" s="401"/>
      <c r="H543" s="401"/>
      <c r="I543" s="401"/>
      <c r="J543" s="401">
        <v>40322459</v>
      </c>
      <c r="K543" s="390" t="s">
        <v>3804</v>
      </c>
      <c r="L543" s="401"/>
      <c r="M543" s="401"/>
      <c r="N543" s="400"/>
      <c r="O543" s="401"/>
      <c r="P543" s="400"/>
      <c r="Q543" s="401"/>
      <c r="R543" s="400"/>
      <c r="S543" s="401"/>
      <c r="T543" s="401"/>
      <c r="U543" s="415"/>
    </row>
    <row r="544" spans="1:21" x14ac:dyDescent="0.3">
      <c r="A544" s="276">
        <v>40322513</v>
      </c>
      <c r="B544" s="390" t="s">
        <v>3805</v>
      </c>
      <c r="C544" s="400"/>
      <c r="D544" s="401"/>
      <c r="E544" s="402"/>
      <c r="F544" s="401"/>
      <c r="G544" s="401"/>
      <c r="H544" s="401"/>
      <c r="I544" s="401"/>
      <c r="J544" s="401">
        <v>40322513</v>
      </c>
      <c r="K544" s="390" t="s">
        <v>3805</v>
      </c>
      <c r="L544" s="401"/>
      <c r="M544" s="401"/>
      <c r="N544" s="400"/>
      <c r="O544" s="401"/>
      <c r="P544" s="400"/>
      <c r="Q544" s="401"/>
      <c r="R544" s="400"/>
      <c r="S544" s="401"/>
      <c r="T544" s="401"/>
      <c r="U544" s="415"/>
    </row>
    <row r="545" spans="1:21" x14ac:dyDescent="0.3">
      <c r="A545" s="276">
        <v>40322521</v>
      </c>
      <c r="B545" s="390" t="s">
        <v>3806</v>
      </c>
      <c r="C545" s="400"/>
      <c r="D545" s="401"/>
      <c r="E545" s="402"/>
      <c r="F545" s="401"/>
      <c r="G545" s="401"/>
      <c r="H545" s="401"/>
      <c r="I545" s="401"/>
      <c r="J545" s="401">
        <v>40322521</v>
      </c>
      <c r="K545" s="390" t="s">
        <v>3806</v>
      </c>
      <c r="L545" s="401"/>
      <c r="M545" s="401"/>
      <c r="N545" s="400"/>
      <c r="O545" s="401"/>
      <c r="P545" s="400"/>
      <c r="Q545" s="401"/>
      <c r="R545" s="400"/>
      <c r="S545" s="401"/>
      <c r="T545" s="401"/>
      <c r="U545" s="415"/>
    </row>
    <row r="546" spans="1:21" x14ac:dyDescent="0.3">
      <c r="A546" s="276">
        <v>40322530</v>
      </c>
      <c r="B546" s="390" t="s">
        <v>3807</v>
      </c>
      <c r="C546" s="400"/>
      <c r="D546" s="401"/>
      <c r="E546" s="402"/>
      <c r="F546" s="401"/>
      <c r="G546" s="401"/>
      <c r="H546" s="401"/>
      <c r="I546" s="401"/>
      <c r="J546" s="401">
        <v>40322530</v>
      </c>
      <c r="K546" s="390" t="s">
        <v>3807</v>
      </c>
      <c r="L546" s="401"/>
      <c r="M546" s="401"/>
      <c r="N546" s="400"/>
      <c r="O546" s="401"/>
      <c r="P546" s="400"/>
      <c r="Q546" s="401"/>
      <c r="R546" s="400"/>
      <c r="S546" s="401"/>
      <c r="T546" s="401"/>
      <c r="U546" s="415"/>
    </row>
    <row r="547" spans="1:21" x14ac:dyDescent="0.3">
      <c r="A547" s="276">
        <v>40322548</v>
      </c>
      <c r="B547" s="390" t="s">
        <v>3808</v>
      </c>
      <c r="C547" s="400"/>
      <c r="D547" s="401"/>
      <c r="E547" s="402"/>
      <c r="F547" s="401"/>
      <c r="G547" s="401"/>
      <c r="H547" s="401"/>
      <c r="I547" s="401"/>
      <c r="J547" s="401">
        <v>40322548</v>
      </c>
      <c r="K547" s="390" t="s">
        <v>3808</v>
      </c>
      <c r="L547" s="401"/>
      <c r="M547" s="401"/>
      <c r="N547" s="400"/>
      <c r="O547" s="401"/>
      <c r="P547" s="400"/>
      <c r="Q547" s="401"/>
      <c r="R547" s="400"/>
      <c r="S547" s="401"/>
      <c r="T547" s="401"/>
      <c r="U547" s="415"/>
    </row>
    <row r="548" spans="1:21" x14ac:dyDescent="0.3">
      <c r="A548" s="276">
        <v>40322556</v>
      </c>
      <c r="B548" s="390" t="s">
        <v>3809</v>
      </c>
      <c r="C548" s="400"/>
      <c r="D548" s="401"/>
      <c r="E548" s="402"/>
      <c r="F548" s="401"/>
      <c r="G548" s="401"/>
      <c r="H548" s="401"/>
      <c r="I548" s="401"/>
      <c r="J548" s="401">
        <v>40322556</v>
      </c>
      <c r="K548" s="390" t="s">
        <v>3809</v>
      </c>
      <c r="L548" s="401"/>
      <c r="M548" s="401"/>
      <c r="N548" s="400"/>
      <c r="O548" s="401"/>
      <c r="P548" s="400"/>
      <c r="Q548" s="401"/>
      <c r="R548" s="400"/>
      <c r="S548" s="401"/>
      <c r="T548" s="401"/>
      <c r="U548" s="415"/>
    </row>
    <row r="549" spans="1:21" x14ac:dyDescent="0.3">
      <c r="A549" s="276">
        <v>40323013</v>
      </c>
      <c r="B549" s="390" t="s">
        <v>3810</v>
      </c>
      <c r="C549" s="400"/>
      <c r="D549" s="401"/>
      <c r="E549" s="402"/>
      <c r="F549" s="401"/>
      <c r="G549" s="401"/>
      <c r="H549" s="401"/>
      <c r="I549" s="401"/>
      <c r="J549" s="401">
        <v>40323013</v>
      </c>
      <c r="K549" s="390" t="s">
        <v>3810</v>
      </c>
      <c r="L549" s="401"/>
      <c r="M549" s="401"/>
      <c r="N549" s="400"/>
      <c r="O549" s="401"/>
      <c r="P549" s="400"/>
      <c r="Q549" s="401"/>
      <c r="R549" s="400"/>
      <c r="S549" s="401"/>
      <c r="T549" s="401"/>
      <c r="U549" s="415"/>
    </row>
    <row r="550" spans="1:21" x14ac:dyDescent="0.3">
      <c r="A550" s="276">
        <v>40323021</v>
      </c>
      <c r="B550" s="390" t="s">
        <v>3811</v>
      </c>
      <c r="C550" s="400"/>
      <c r="D550" s="401"/>
      <c r="E550" s="402"/>
      <c r="F550" s="401"/>
      <c r="G550" s="401"/>
      <c r="H550" s="401"/>
      <c r="I550" s="401"/>
      <c r="J550" s="401">
        <v>40323021</v>
      </c>
      <c r="K550" s="390" t="s">
        <v>3811</v>
      </c>
      <c r="L550" s="401"/>
      <c r="M550" s="401"/>
      <c r="N550" s="400"/>
      <c r="O550" s="401"/>
      <c r="P550" s="400"/>
      <c r="Q550" s="401"/>
      <c r="R550" s="400"/>
      <c r="S550" s="401"/>
      <c r="T550" s="401"/>
      <c r="U550" s="415"/>
    </row>
    <row r="551" spans="1:21" x14ac:dyDescent="0.3">
      <c r="A551" s="276">
        <v>40323056</v>
      </c>
      <c r="B551" s="390" t="s">
        <v>3812</v>
      </c>
      <c r="C551" s="400"/>
      <c r="D551" s="401"/>
      <c r="E551" s="402"/>
      <c r="F551" s="401"/>
      <c r="G551" s="401"/>
      <c r="H551" s="401"/>
      <c r="I551" s="401"/>
      <c r="J551" s="401">
        <v>40323056</v>
      </c>
      <c r="K551" s="390" t="s">
        <v>3812</v>
      </c>
      <c r="L551" s="401"/>
      <c r="M551" s="401"/>
      <c r="N551" s="400"/>
      <c r="O551" s="401"/>
      <c r="P551" s="400"/>
      <c r="Q551" s="401"/>
      <c r="R551" s="400"/>
      <c r="S551" s="401"/>
      <c r="T551" s="401"/>
      <c r="U551" s="415"/>
    </row>
    <row r="552" spans="1:21" x14ac:dyDescent="0.3">
      <c r="A552" s="276">
        <v>40323064</v>
      </c>
      <c r="B552" s="390" t="s">
        <v>3813</v>
      </c>
      <c r="C552" s="400"/>
      <c r="D552" s="401"/>
      <c r="E552" s="402"/>
      <c r="F552" s="401"/>
      <c r="G552" s="401"/>
      <c r="H552" s="401"/>
      <c r="I552" s="401"/>
      <c r="J552" s="401">
        <v>40323064</v>
      </c>
      <c r="K552" s="390" t="s">
        <v>3813</v>
      </c>
      <c r="L552" s="401"/>
      <c r="M552" s="401"/>
      <c r="N552" s="400"/>
      <c r="O552" s="401"/>
      <c r="P552" s="400"/>
      <c r="Q552" s="401"/>
      <c r="R552" s="400"/>
      <c r="S552" s="401"/>
      <c r="T552" s="401"/>
      <c r="U552" s="415"/>
    </row>
    <row r="553" spans="1:21" x14ac:dyDescent="0.3">
      <c r="A553" s="276">
        <v>40323080</v>
      </c>
      <c r="B553" s="390" t="s">
        <v>3814</v>
      </c>
      <c r="C553" s="400"/>
      <c r="D553" s="401"/>
      <c r="E553" s="402"/>
      <c r="F553" s="401"/>
      <c r="G553" s="401"/>
      <c r="H553" s="401"/>
      <c r="I553" s="401"/>
      <c r="J553" s="401">
        <v>40323080</v>
      </c>
      <c r="K553" s="390" t="s">
        <v>3814</v>
      </c>
      <c r="L553" s="401"/>
      <c r="M553" s="401"/>
      <c r="N553" s="400"/>
      <c r="O553" s="401"/>
      <c r="P553" s="400"/>
      <c r="Q553" s="401"/>
      <c r="R553" s="400"/>
      <c r="S553" s="401"/>
      <c r="T553" s="401"/>
      <c r="U553" s="415"/>
    </row>
    <row r="554" spans="1:21" x14ac:dyDescent="0.3">
      <c r="A554" s="276">
        <v>40323099</v>
      </c>
      <c r="B554" s="390" t="s">
        <v>3815</v>
      </c>
      <c r="C554" s="400"/>
      <c r="D554" s="401"/>
      <c r="E554" s="402"/>
      <c r="F554" s="401"/>
      <c r="G554" s="401"/>
      <c r="H554" s="401"/>
      <c r="I554" s="401"/>
      <c r="J554" s="401">
        <v>40323099</v>
      </c>
      <c r="K554" s="390" t="s">
        <v>3815</v>
      </c>
      <c r="L554" s="401"/>
      <c r="M554" s="401"/>
      <c r="N554" s="400"/>
      <c r="O554" s="401"/>
      <c r="P554" s="400"/>
      <c r="Q554" s="401"/>
      <c r="R554" s="400"/>
      <c r="S554" s="401"/>
      <c r="T554" s="401"/>
      <c r="U554" s="415"/>
    </row>
    <row r="555" spans="1:21" x14ac:dyDescent="0.3">
      <c r="A555" s="276">
        <v>40323102</v>
      </c>
      <c r="B555" s="390" t="s">
        <v>3816</v>
      </c>
      <c r="C555" s="400"/>
      <c r="D555" s="401"/>
      <c r="E555" s="402"/>
      <c r="F555" s="401"/>
      <c r="G555" s="401"/>
      <c r="H555" s="401"/>
      <c r="I555" s="401"/>
      <c r="J555" s="401">
        <v>40323102</v>
      </c>
      <c r="K555" s="390" t="s">
        <v>3816</v>
      </c>
      <c r="L555" s="401"/>
      <c r="M555" s="401"/>
      <c r="N555" s="400"/>
      <c r="O555" s="401"/>
      <c r="P555" s="400"/>
      <c r="Q555" s="401"/>
      <c r="R555" s="400"/>
      <c r="S555" s="401"/>
      <c r="T555" s="401"/>
      <c r="U555" s="415"/>
    </row>
    <row r="556" spans="1:21" x14ac:dyDescent="0.3">
      <c r="A556" s="276">
        <v>40323110</v>
      </c>
      <c r="B556" s="390" t="s">
        <v>3817</v>
      </c>
      <c r="C556" s="400"/>
      <c r="D556" s="401"/>
      <c r="E556" s="402"/>
      <c r="F556" s="401"/>
      <c r="G556" s="401"/>
      <c r="H556" s="401"/>
      <c r="I556" s="401"/>
      <c r="J556" s="401">
        <v>40323110</v>
      </c>
      <c r="K556" s="390" t="s">
        <v>3817</v>
      </c>
      <c r="L556" s="401"/>
      <c r="M556" s="401"/>
      <c r="N556" s="400"/>
      <c r="O556" s="401"/>
      <c r="P556" s="400"/>
      <c r="Q556" s="401"/>
      <c r="R556" s="400"/>
      <c r="S556" s="401"/>
      <c r="T556" s="401"/>
      <c r="U556" s="415"/>
    </row>
    <row r="557" spans="1:21" x14ac:dyDescent="0.3">
      <c r="A557" s="276">
        <v>40323129</v>
      </c>
      <c r="B557" s="390" t="s">
        <v>3818</v>
      </c>
      <c r="C557" s="400"/>
      <c r="D557" s="401"/>
      <c r="E557" s="402"/>
      <c r="F557" s="401"/>
      <c r="G557" s="401"/>
      <c r="H557" s="401"/>
      <c r="I557" s="401"/>
      <c r="J557" s="401">
        <v>40323129</v>
      </c>
      <c r="K557" s="390" t="s">
        <v>3818</v>
      </c>
      <c r="L557" s="401"/>
      <c r="M557" s="401"/>
      <c r="N557" s="400"/>
      <c r="O557" s="401"/>
      <c r="P557" s="400"/>
      <c r="Q557" s="401"/>
      <c r="R557" s="400"/>
      <c r="S557" s="401"/>
      <c r="T557" s="401"/>
      <c r="U557" s="415"/>
    </row>
    <row r="558" spans="1:21" x14ac:dyDescent="0.3">
      <c r="A558" s="276">
        <v>40323137</v>
      </c>
      <c r="B558" s="390" t="s">
        <v>3819</v>
      </c>
      <c r="C558" s="400"/>
      <c r="D558" s="401"/>
      <c r="E558" s="402"/>
      <c r="F558" s="401"/>
      <c r="G558" s="401"/>
      <c r="H558" s="401"/>
      <c r="I558" s="401"/>
      <c r="J558" s="401">
        <v>40323137</v>
      </c>
      <c r="K558" s="390" t="s">
        <v>3819</v>
      </c>
      <c r="L558" s="401"/>
      <c r="M558" s="401"/>
      <c r="N558" s="400"/>
      <c r="O558" s="401"/>
      <c r="P558" s="400"/>
      <c r="Q558" s="401"/>
      <c r="R558" s="400"/>
      <c r="S558" s="401"/>
      <c r="T558" s="401"/>
      <c r="U558" s="415"/>
    </row>
    <row r="559" spans="1:21" x14ac:dyDescent="0.3">
      <c r="A559" s="276">
        <v>40323145</v>
      </c>
      <c r="B559" s="390" t="s">
        <v>3820</v>
      </c>
      <c r="C559" s="400"/>
      <c r="D559" s="401"/>
      <c r="E559" s="402"/>
      <c r="F559" s="401"/>
      <c r="G559" s="401"/>
      <c r="H559" s="401"/>
      <c r="I559" s="401"/>
      <c r="J559" s="401">
        <v>40323145</v>
      </c>
      <c r="K559" s="390" t="s">
        <v>3820</v>
      </c>
      <c r="L559" s="401"/>
      <c r="M559" s="401"/>
      <c r="N559" s="400"/>
      <c r="O559" s="401"/>
      <c r="P559" s="400"/>
      <c r="Q559" s="401"/>
      <c r="R559" s="400"/>
      <c r="S559" s="401"/>
      <c r="T559" s="401"/>
      <c r="U559" s="415"/>
    </row>
    <row r="560" spans="1:21" x14ac:dyDescent="0.3">
      <c r="A560" s="276">
        <v>40323161</v>
      </c>
      <c r="B560" s="390" t="s">
        <v>3821</v>
      </c>
      <c r="C560" s="400"/>
      <c r="D560" s="401"/>
      <c r="E560" s="402"/>
      <c r="F560" s="401"/>
      <c r="G560" s="401"/>
      <c r="H560" s="401"/>
      <c r="I560" s="401"/>
      <c r="J560" s="401">
        <v>40323161</v>
      </c>
      <c r="K560" s="390" t="s">
        <v>3821</v>
      </c>
      <c r="L560" s="401"/>
      <c r="M560" s="401"/>
      <c r="N560" s="400"/>
      <c r="O560" s="401"/>
      <c r="P560" s="400"/>
      <c r="Q560" s="401"/>
      <c r="R560" s="400"/>
      <c r="S560" s="401"/>
      <c r="T560" s="401"/>
      <c r="U560" s="415"/>
    </row>
    <row r="561" spans="1:21" x14ac:dyDescent="0.3">
      <c r="A561" s="276">
        <v>40323170</v>
      </c>
      <c r="B561" s="390" t="s">
        <v>3822</v>
      </c>
      <c r="C561" s="400"/>
      <c r="D561" s="401"/>
      <c r="E561" s="402"/>
      <c r="F561" s="401"/>
      <c r="G561" s="401"/>
      <c r="H561" s="401"/>
      <c r="I561" s="401"/>
      <c r="J561" s="401">
        <v>40323170</v>
      </c>
      <c r="K561" s="390" t="s">
        <v>3822</v>
      </c>
      <c r="L561" s="401"/>
      <c r="M561" s="401"/>
      <c r="N561" s="400"/>
      <c r="O561" s="401"/>
      <c r="P561" s="400"/>
      <c r="Q561" s="401"/>
      <c r="R561" s="400"/>
      <c r="S561" s="401"/>
      <c r="T561" s="401"/>
      <c r="U561" s="415"/>
    </row>
    <row r="562" spans="1:21" x14ac:dyDescent="0.3">
      <c r="A562" s="276">
        <v>40323188</v>
      </c>
      <c r="B562" s="390" t="s">
        <v>3823</v>
      </c>
      <c r="C562" s="400"/>
      <c r="D562" s="401"/>
      <c r="E562" s="402"/>
      <c r="F562" s="401"/>
      <c r="G562" s="401"/>
      <c r="H562" s="401"/>
      <c r="I562" s="401"/>
      <c r="J562" s="401">
        <v>40323188</v>
      </c>
      <c r="K562" s="390" t="s">
        <v>3823</v>
      </c>
      <c r="L562" s="401"/>
      <c r="M562" s="401"/>
      <c r="N562" s="400"/>
      <c r="O562" s="401"/>
      <c r="P562" s="400"/>
      <c r="Q562" s="401"/>
      <c r="R562" s="400"/>
      <c r="S562" s="401"/>
      <c r="T562" s="401"/>
      <c r="U562" s="415"/>
    </row>
    <row r="563" spans="1:21" x14ac:dyDescent="0.3">
      <c r="A563" s="276">
        <v>40323196</v>
      </c>
      <c r="B563" s="390" t="s">
        <v>3824</v>
      </c>
      <c r="C563" s="400"/>
      <c r="D563" s="401"/>
      <c r="E563" s="402"/>
      <c r="F563" s="401"/>
      <c r="G563" s="401"/>
      <c r="H563" s="401"/>
      <c r="I563" s="401"/>
      <c r="J563" s="401">
        <v>40323196</v>
      </c>
      <c r="K563" s="390" t="s">
        <v>3824</v>
      </c>
      <c r="L563" s="401"/>
      <c r="M563" s="401"/>
      <c r="N563" s="400"/>
      <c r="O563" s="401"/>
      <c r="P563" s="400"/>
      <c r="Q563" s="401"/>
      <c r="R563" s="400"/>
      <c r="S563" s="401"/>
      <c r="T563" s="401"/>
      <c r="U563" s="415"/>
    </row>
    <row r="564" spans="1:21" x14ac:dyDescent="0.3">
      <c r="A564" s="276">
        <v>40323200</v>
      </c>
      <c r="B564" s="390" t="s">
        <v>3825</v>
      </c>
      <c r="C564" s="400"/>
      <c r="D564" s="401"/>
      <c r="E564" s="402"/>
      <c r="F564" s="401"/>
      <c r="G564" s="401"/>
      <c r="H564" s="401"/>
      <c r="I564" s="401"/>
      <c r="J564" s="401">
        <v>40323200</v>
      </c>
      <c r="K564" s="390" t="s">
        <v>3825</v>
      </c>
      <c r="L564" s="401"/>
      <c r="M564" s="401"/>
      <c r="N564" s="400"/>
      <c r="O564" s="401"/>
      <c r="P564" s="400"/>
      <c r="Q564" s="401"/>
      <c r="R564" s="400"/>
      <c r="S564" s="401"/>
      <c r="T564" s="401"/>
      <c r="U564" s="415"/>
    </row>
    <row r="565" spans="1:21" x14ac:dyDescent="0.3">
      <c r="A565" s="276">
        <v>40323218</v>
      </c>
      <c r="B565" s="390" t="s">
        <v>3826</v>
      </c>
      <c r="C565" s="400"/>
      <c r="D565" s="401"/>
      <c r="E565" s="402"/>
      <c r="F565" s="401"/>
      <c r="G565" s="401"/>
      <c r="H565" s="401"/>
      <c r="I565" s="401"/>
      <c r="J565" s="401">
        <v>40323218</v>
      </c>
      <c r="K565" s="390" t="s">
        <v>3826</v>
      </c>
      <c r="L565" s="401"/>
      <c r="M565" s="401"/>
      <c r="N565" s="400"/>
      <c r="O565" s="401"/>
      <c r="P565" s="400"/>
      <c r="Q565" s="401"/>
      <c r="R565" s="400"/>
      <c r="S565" s="401"/>
      <c r="T565" s="401"/>
      <c r="U565" s="415"/>
    </row>
    <row r="566" spans="1:21" x14ac:dyDescent="0.3">
      <c r="A566" s="276">
        <v>40323234</v>
      </c>
      <c r="B566" s="390" t="s">
        <v>3827</v>
      </c>
      <c r="C566" s="400"/>
      <c r="D566" s="401"/>
      <c r="E566" s="402"/>
      <c r="F566" s="401"/>
      <c r="G566" s="401"/>
      <c r="H566" s="401"/>
      <c r="I566" s="401"/>
      <c r="J566" s="401">
        <v>40323234</v>
      </c>
      <c r="K566" s="390" t="s">
        <v>3827</v>
      </c>
      <c r="L566" s="401"/>
      <c r="M566" s="401"/>
      <c r="N566" s="400"/>
      <c r="O566" s="401"/>
      <c r="P566" s="400"/>
      <c r="Q566" s="401"/>
      <c r="R566" s="400"/>
      <c r="S566" s="401"/>
      <c r="T566" s="401"/>
      <c r="U566" s="415"/>
    </row>
    <row r="567" spans="1:21" x14ac:dyDescent="0.3">
      <c r="A567" s="276">
        <v>40323242</v>
      </c>
      <c r="B567" s="390" t="s">
        <v>3828</v>
      </c>
      <c r="C567" s="400"/>
      <c r="D567" s="401"/>
      <c r="E567" s="402"/>
      <c r="F567" s="401"/>
      <c r="G567" s="401"/>
      <c r="H567" s="401"/>
      <c r="I567" s="401"/>
      <c r="J567" s="401">
        <v>40323242</v>
      </c>
      <c r="K567" s="390" t="s">
        <v>3828</v>
      </c>
      <c r="L567" s="401"/>
      <c r="M567" s="401"/>
      <c r="N567" s="400"/>
      <c r="O567" s="401"/>
      <c r="P567" s="400"/>
      <c r="Q567" s="401"/>
      <c r="R567" s="400"/>
      <c r="S567" s="401"/>
      <c r="T567" s="401"/>
      <c r="U567" s="415"/>
    </row>
    <row r="568" spans="1:21" x14ac:dyDescent="0.3">
      <c r="A568" s="276">
        <v>40323250</v>
      </c>
      <c r="B568" s="390" t="s">
        <v>3829</v>
      </c>
      <c r="C568" s="400"/>
      <c r="D568" s="401"/>
      <c r="E568" s="402"/>
      <c r="F568" s="401"/>
      <c r="G568" s="401"/>
      <c r="H568" s="401"/>
      <c r="I568" s="401"/>
      <c r="J568" s="401">
        <v>40323250</v>
      </c>
      <c r="K568" s="390" t="s">
        <v>3829</v>
      </c>
      <c r="L568" s="401"/>
      <c r="M568" s="401"/>
      <c r="N568" s="400"/>
      <c r="O568" s="401"/>
      <c r="P568" s="400"/>
      <c r="Q568" s="401"/>
      <c r="R568" s="400"/>
      <c r="S568" s="401"/>
      <c r="T568" s="401"/>
      <c r="U568" s="415"/>
    </row>
    <row r="569" spans="1:21" x14ac:dyDescent="0.3">
      <c r="A569" s="276">
        <v>40323269</v>
      </c>
      <c r="B569" s="390" t="s">
        <v>3830</v>
      </c>
      <c r="C569" s="400"/>
      <c r="D569" s="401"/>
      <c r="E569" s="402"/>
      <c r="F569" s="401"/>
      <c r="G569" s="401"/>
      <c r="H569" s="401"/>
      <c r="I569" s="401"/>
      <c r="J569" s="401">
        <v>40323269</v>
      </c>
      <c r="K569" s="390" t="s">
        <v>3830</v>
      </c>
      <c r="L569" s="401"/>
      <c r="M569" s="401"/>
      <c r="N569" s="400"/>
      <c r="O569" s="401"/>
      <c r="P569" s="400"/>
      <c r="Q569" s="401"/>
      <c r="R569" s="400"/>
      <c r="S569" s="401"/>
      <c r="T569" s="401"/>
      <c r="U569" s="415"/>
    </row>
    <row r="570" spans="1:21" x14ac:dyDescent="0.3">
      <c r="A570" s="276">
        <v>40323307</v>
      </c>
      <c r="B570" s="390" t="s">
        <v>3831</v>
      </c>
      <c r="C570" s="400"/>
      <c r="D570" s="401"/>
      <c r="E570" s="402"/>
      <c r="F570" s="401"/>
      <c r="G570" s="401"/>
      <c r="H570" s="401"/>
      <c r="I570" s="401"/>
      <c r="J570" s="401">
        <v>40323307</v>
      </c>
      <c r="K570" s="390" t="s">
        <v>3831</v>
      </c>
      <c r="L570" s="401"/>
      <c r="M570" s="401"/>
      <c r="N570" s="400"/>
      <c r="O570" s="401"/>
      <c r="P570" s="400"/>
      <c r="Q570" s="401"/>
      <c r="R570" s="400"/>
      <c r="S570" s="401"/>
      <c r="T570" s="401"/>
      <c r="U570" s="415"/>
    </row>
    <row r="571" spans="1:21" x14ac:dyDescent="0.3">
      <c r="A571" s="276">
        <v>40323315</v>
      </c>
      <c r="B571" s="390" t="s">
        <v>3832</v>
      </c>
      <c r="C571" s="400"/>
      <c r="D571" s="401"/>
      <c r="E571" s="402"/>
      <c r="F571" s="401"/>
      <c r="G571" s="401"/>
      <c r="H571" s="401"/>
      <c r="I571" s="401"/>
      <c r="J571" s="401">
        <v>40323315</v>
      </c>
      <c r="K571" s="390" t="s">
        <v>3832</v>
      </c>
      <c r="L571" s="401"/>
      <c r="M571" s="401"/>
      <c r="N571" s="400"/>
      <c r="O571" s="401"/>
      <c r="P571" s="400"/>
      <c r="Q571" s="401"/>
      <c r="R571" s="400"/>
      <c r="S571" s="401"/>
      <c r="T571" s="401"/>
      <c r="U571" s="415"/>
    </row>
    <row r="572" spans="1:21" x14ac:dyDescent="0.3">
      <c r="A572" s="276">
        <v>40323323</v>
      </c>
      <c r="B572" s="390" t="s">
        <v>3833</v>
      </c>
      <c r="C572" s="400"/>
      <c r="D572" s="401"/>
      <c r="E572" s="402"/>
      <c r="F572" s="401"/>
      <c r="G572" s="401"/>
      <c r="H572" s="401"/>
      <c r="I572" s="401"/>
      <c r="J572" s="401">
        <v>40323323</v>
      </c>
      <c r="K572" s="390" t="s">
        <v>3833</v>
      </c>
      <c r="L572" s="401"/>
      <c r="M572" s="401"/>
      <c r="N572" s="400"/>
      <c r="O572" s="401"/>
      <c r="P572" s="400"/>
      <c r="Q572" s="401"/>
      <c r="R572" s="400"/>
      <c r="S572" s="401"/>
      <c r="T572" s="401"/>
      <c r="U572" s="415"/>
    </row>
    <row r="573" spans="1:21" x14ac:dyDescent="0.3">
      <c r="A573" s="276">
        <v>40323331</v>
      </c>
      <c r="B573" s="390" t="s">
        <v>3834</v>
      </c>
      <c r="C573" s="400"/>
      <c r="D573" s="401"/>
      <c r="E573" s="402"/>
      <c r="F573" s="401"/>
      <c r="G573" s="401"/>
      <c r="H573" s="401"/>
      <c r="I573" s="401"/>
      <c r="J573" s="401">
        <v>40323331</v>
      </c>
      <c r="K573" s="390" t="s">
        <v>3834</v>
      </c>
      <c r="L573" s="401"/>
      <c r="M573" s="401"/>
      <c r="N573" s="400"/>
      <c r="O573" s="401"/>
      <c r="P573" s="400"/>
      <c r="Q573" s="401"/>
      <c r="R573" s="400"/>
      <c r="S573" s="401"/>
      <c r="T573" s="401"/>
      <c r="U573" s="415"/>
    </row>
    <row r="574" spans="1:21" x14ac:dyDescent="0.3">
      <c r="A574" s="276">
        <v>40323340</v>
      </c>
      <c r="B574" s="390" t="s">
        <v>3835</v>
      </c>
      <c r="C574" s="400"/>
      <c r="D574" s="401"/>
      <c r="E574" s="402"/>
      <c r="F574" s="401"/>
      <c r="G574" s="401"/>
      <c r="H574" s="401"/>
      <c r="I574" s="401"/>
      <c r="J574" s="401">
        <v>40323340</v>
      </c>
      <c r="K574" s="390" t="s">
        <v>3835</v>
      </c>
      <c r="L574" s="401"/>
      <c r="M574" s="401"/>
      <c r="N574" s="400"/>
      <c r="O574" s="401"/>
      <c r="P574" s="400"/>
      <c r="Q574" s="401"/>
      <c r="R574" s="400"/>
      <c r="S574" s="401"/>
      <c r="T574" s="401"/>
      <c r="U574" s="415"/>
    </row>
    <row r="575" spans="1:21" x14ac:dyDescent="0.3">
      <c r="A575" s="276">
        <v>40323358</v>
      </c>
      <c r="B575" s="390" t="s">
        <v>3836</v>
      </c>
      <c r="C575" s="400"/>
      <c r="D575" s="401"/>
      <c r="E575" s="402"/>
      <c r="F575" s="401"/>
      <c r="G575" s="401"/>
      <c r="H575" s="401"/>
      <c r="I575" s="401"/>
      <c r="J575" s="401">
        <v>40323358</v>
      </c>
      <c r="K575" s="390" t="s">
        <v>3836</v>
      </c>
      <c r="L575" s="401"/>
      <c r="M575" s="401"/>
      <c r="N575" s="400"/>
      <c r="O575" s="401"/>
      <c r="P575" s="400"/>
      <c r="Q575" s="401"/>
      <c r="R575" s="400"/>
      <c r="S575" s="401"/>
      <c r="T575" s="401"/>
      <c r="U575" s="415"/>
    </row>
    <row r="576" spans="1:21" x14ac:dyDescent="0.3">
      <c r="A576" s="276">
        <v>40323366</v>
      </c>
      <c r="B576" s="390" t="s">
        <v>3837</v>
      </c>
      <c r="C576" s="400"/>
      <c r="D576" s="401"/>
      <c r="E576" s="402"/>
      <c r="F576" s="401"/>
      <c r="G576" s="401"/>
      <c r="H576" s="401"/>
      <c r="I576" s="401"/>
      <c r="J576" s="401">
        <v>40323366</v>
      </c>
      <c r="K576" s="390" t="s">
        <v>3837</v>
      </c>
      <c r="L576" s="401"/>
      <c r="M576" s="401"/>
      <c r="N576" s="400"/>
      <c r="O576" s="401"/>
      <c r="P576" s="400"/>
      <c r="Q576" s="401"/>
      <c r="R576" s="400"/>
      <c r="S576" s="401"/>
      <c r="T576" s="401"/>
      <c r="U576" s="415"/>
    </row>
    <row r="577" spans="1:21" x14ac:dyDescent="0.3">
      <c r="A577" s="276">
        <v>40323374</v>
      </c>
      <c r="B577" s="390" t="s">
        <v>3838</v>
      </c>
      <c r="C577" s="400"/>
      <c r="D577" s="401"/>
      <c r="E577" s="402"/>
      <c r="F577" s="401"/>
      <c r="G577" s="401"/>
      <c r="H577" s="401"/>
      <c r="I577" s="401"/>
      <c r="J577" s="401">
        <v>40323374</v>
      </c>
      <c r="K577" s="390" t="s">
        <v>3838</v>
      </c>
      <c r="L577" s="401"/>
      <c r="M577" s="401"/>
      <c r="N577" s="400"/>
      <c r="O577" s="401"/>
      <c r="P577" s="400"/>
      <c r="Q577" s="401"/>
      <c r="R577" s="400"/>
      <c r="S577" s="401"/>
      <c r="T577" s="401"/>
      <c r="U577" s="415"/>
    </row>
    <row r="578" spans="1:21" x14ac:dyDescent="0.3">
      <c r="A578" s="276">
        <v>40323382</v>
      </c>
      <c r="B578" s="390" t="s">
        <v>3839</v>
      </c>
      <c r="C578" s="400"/>
      <c r="D578" s="401"/>
      <c r="E578" s="402"/>
      <c r="F578" s="401"/>
      <c r="G578" s="401"/>
      <c r="H578" s="401"/>
      <c r="I578" s="401"/>
      <c r="J578" s="401">
        <v>40323382</v>
      </c>
      <c r="K578" s="390" t="s">
        <v>3839</v>
      </c>
      <c r="L578" s="401"/>
      <c r="M578" s="401"/>
      <c r="N578" s="400"/>
      <c r="O578" s="401"/>
      <c r="P578" s="400"/>
      <c r="Q578" s="401"/>
      <c r="R578" s="400"/>
      <c r="S578" s="401"/>
      <c r="T578" s="401"/>
      <c r="U578" s="415"/>
    </row>
    <row r="579" spans="1:21" x14ac:dyDescent="0.3">
      <c r="A579" s="276">
        <v>40323412</v>
      </c>
      <c r="B579" s="390" t="s">
        <v>3840</v>
      </c>
      <c r="C579" s="400"/>
      <c r="D579" s="401"/>
      <c r="E579" s="402"/>
      <c r="F579" s="401"/>
      <c r="G579" s="401"/>
      <c r="H579" s="401"/>
      <c r="I579" s="401"/>
      <c r="J579" s="401">
        <v>40323412</v>
      </c>
      <c r="K579" s="390" t="s">
        <v>3840</v>
      </c>
      <c r="L579" s="401"/>
      <c r="M579" s="401"/>
      <c r="N579" s="400"/>
      <c r="O579" s="401"/>
      <c r="P579" s="400"/>
      <c r="Q579" s="401"/>
      <c r="R579" s="400"/>
      <c r="S579" s="401"/>
      <c r="T579" s="401"/>
      <c r="U579" s="415"/>
    </row>
    <row r="580" spans="1:21" x14ac:dyDescent="0.3">
      <c r="A580" s="276">
        <v>40323420</v>
      </c>
      <c r="B580" s="390" t="s">
        <v>3841</v>
      </c>
      <c r="C580" s="400"/>
      <c r="D580" s="401"/>
      <c r="E580" s="402"/>
      <c r="F580" s="401"/>
      <c r="G580" s="401"/>
      <c r="H580" s="401"/>
      <c r="I580" s="401"/>
      <c r="J580" s="401">
        <v>40323420</v>
      </c>
      <c r="K580" s="390" t="s">
        <v>3841</v>
      </c>
      <c r="L580" s="401"/>
      <c r="M580" s="401"/>
      <c r="N580" s="400"/>
      <c r="O580" s="401"/>
      <c r="P580" s="400"/>
      <c r="Q580" s="401"/>
      <c r="R580" s="400"/>
      <c r="S580" s="401"/>
      <c r="T580" s="401"/>
      <c r="U580" s="415"/>
    </row>
    <row r="581" spans="1:21" x14ac:dyDescent="0.3">
      <c r="A581" s="276">
        <v>40323439</v>
      </c>
      <c r="B581" s="390" t="s">
        <v>3842</v>
      </c>
      <c r="C581" s="400"/>
      <c r="D581" s="401"/>
      <c r="E581" s="402"/>
      <c r="F581" s="401"/>
      <c r="G581" s="401"/>
      <c r="H581" s="401"/>
      <c r="I581" s="401"/>
      <c r="J581" s="401">
        <v>40323439</v>
      </c>
      <c r="K581" s="390" t="s">
        <v>3842</v>
      </c>
      <c r="L581" s="401"/>
      <c r="M581" s="401"/>
      <c r="N581" s="400"/>
      <c r="O581" s="401"/>
      <c r="P581" s="400"/>
      <c r="Q581" s="401"/>
      <c r="R581" s="400"/>
      <c r="S581" s="401"/>
      <c r="T581" s="401"/>
      <c r="U581" s="415"/>
    </row>
    <row r="582" spans="1:21" x14ac:dyDescent="0.3">
      <c r="A582" s="276">
        <v>40323447</v>
      </c>
      <c r="B582" s="390" t="s">
        <v>3843</v>
      </c>
      <c r="C582" s="400"/>
      <c r="D582" s="401"/>
      <c r="E582" s="402"/>
      <c r="F582" s="401"/>
      <c r="G582" s="401"/>
      <c r="H582" s="401"/>
      <c r="I582" s="401"/>
      <c r="J582" s="401">
        <v>40323447</v>
      </c>
      <c r="K582" s="390" t="s">
        <v>3843</v>
      </c>
      <c r="L582" s="401"/>
      <c r="M582" s="401"/>
      <c r="N582" s="400"/>
      <c r="O582" s="401"/>
      <c r="P582" s="400"/>
      <c r="Q582" s="401"/>
      <c r="R582" s="400"/>
      <c r="S582" s="401"/>
      <c r="T582" s="401"/>
      <c r="U582" s="415"/>
    </row>
    <row r="583" spans="1:21" x14ac:dyDescent="0.3">
      <c r="A583" s="276">
        <v>40323455</v>
      </c>
      <c r="B583" s="390" t="s">
        <v>3844</v>
      </c>
      <c r="C583" s="400"/>
      <c r="D583" s="401"/>
      <c r="E583" s="402"/>
      <c r="F583" s="401"/>
      <c r="G583" s="401"/>
      <c r="H583" s="401"/>
      <c r="I583" s="401"/>
      <c r="J583" s="401">
        <v>40323455</v>
      </c>
      <c r="K583" s="390" t="s">
        <v>3844</v>
      </c>
      <c r="L583" s="401"/>
      <c r="M583" s="401"/>
      <c r="N583" s="400"/>
      <c r="O583" s="401"/>
      <c r="P583" s="400"/>
      <c r="Q583" s="401"/>
      <c r="R583" s="400"/>
      <c r="S583" s="401"/>
      <c r="T583" s="401"/>
      <c r="U583" s="415"/>
    </row>
    <row r="584" spans="1:21" x14ac:dyDescent="0.3">
      <c r="A584" s="276">
        <v>40323498</v>
      </c>
      <c r="B584" s="390" t="s">
        <v>3845</v>
      </c>
      <c r="C584" s="400"/>
      <c r="D584" s="401"/>
      <c r="E584" s="402"/>
      <c r="F584" s="401"/>
      <c r="G584" s="401"/>
      <c r="H584" s="401"/>
      <c r="I584" s="401"/>
      <c r="J584" s="401">
        <v>40323498</v>
      </c>
      <c r="K584" s="390" t="s">
        <v>3845</v>
      </c>
      <c r="L584" s="401"/>
      <c r="M584" s="401"/>
      <c r="N584" s="400"/>
      <c r="O584" s="401"/>
      <c r="P584" s="400"/>
      <c r="Q584" s="401"/>
      <c r="R584" s="400"/>
      <c r="S584" s="401"/>
      <c r="T584" s="401"/>
      <c r="U584" s="415"/>
    </row>
    <row r="585" spans="1:21" x14ac:dyDescent="0.3">
      <c r="A585" s="276">
        <v>40323501</v>
      </c>
      <c r="B585" s="390" t="s">
        <v>3846</v>
      </c>
      <c r="C585" s="400"/>
      <c r="D585" s="401"/>
      <c r="E585" s="402"/>
      <c r="F585" s="401"/>
      <c r="G585" s="401"/>
      <c r="H585" s="401"/>
      <c r="I585" s="401"/>
      <c r="J585" s="401">
        <v>40323501</v>
      </c>
      <c r="K585" s="390" t="s">
        <v>3846</v>
      </c>
      <c r="L585" s="401"/>
      <c r="M585" s="401"/>
      <c r="N585" s="400"/>
      <c r="O585" s="401"/>
      <c r="P585" s="400"/>
      <c r="Q585" s="401"/>
      <c r="R585" s="400"/>
      <c r="S585" s="401"/>
      <c r="T585" s="401"/>
      <c r="U585" s="415"/>
    </row>
    <row r="586" spans="1:21" x14ac:dyDescent="0.3">
      <c r="A586" s="276">
        <v>40323528</v>
      </c>
      <c r="B586" s="390" t="s">
        <v>3847</v>
      </c>
      <c r="C586" s="400"/>
      <c r="D586" s="401"/>
      <c r="E586" s="402"/>
      <c r="F586" s="401"/>
      <c r="G586" s="401"/>
      <c r="H586" s="401"/>
      <c r="I586" s="401"/>
      <c r="J586" s="401">
        <v>40323528</v>
      </c>
      <c r="K586" s="390" t="s">
        <v>3847</v>
      </c>
      <c r="L586" s="401"/>
      <c r="M586" s="401"/>
      <c r="N586" s="400"/>
      <c r="O586" s="401"/>
      <c r="P586" s="400"/>
      <c r="Q586" s="401"/>
      <c r="R586" s="400"/>
      <c r="S586" s="401"/>
      <c r="T586" s="401"/>
      <c r="U586" s="415"/>
    </row>
    <row r="587" spans="1:21" x14ac:dyDescent="0.3">
      <c r="A587" s="276">
        <v>40323536</v>
      </c>
      <c r="B587" s="390" t="s">
        <v>3848</v>
      </c>
      <c r="C587" s="400"/>
      <c r="D587" s="401"/>
      <c r="E587" s="402"/>
      <c r="F587" s="401"/>
      <c r="G587" s="401"/>
      <c r="H587" s="401"/>
      <c r="I587" s="401"/>
      <c r="J587" s="401">
        <v>40323536</v>
      </c>
      <c r="K587" s="390" t="s">
        <v>3848</v>
      </c>
      <c r="L587" s="401"/>
      <c r="M587" s="401"/>
      <c r="N587" s="400"/>
      <c r="O587" s="401"/>
      <c r="P587" s="400"/>
      <c r="Q587" s="401"/>
      <c r="R587" s="400"/>
      <c r="S587" s="401"/>
      <c r="T587" s="401"/>
      <c r="U587" s="415"/>
    </row>
    <row r="588" spans="1:21" x14ac:dyDescent="0.3">
      <c r="A588" s="276">
        <v>40323560</v>
      </c>
      <c r="B588" s="390" t="s">
        <v>3849</v>
      </c>
      <c r="C588" s="400"/>
      <c r="D588" s="401"/>
      <c r="E588" s="402"/>
      <c r="F588" s="401"/>
      <c r="G588" s="401"/>
      <c r="H588" s="401"/>
      <c r="I588" s="401"/>
      <c r="J588" s="401">
        <v>40323560</v>
      </c>
      <c r="K588" s="390" t="s">
        <v>3849</v>
      </c>
      <c r="L588" s="401"/>
      <c r="M588" s="401"/>
      <c r="N588" s="400"/>
      <c r="O588" s="401"/>
      <c r="P588" s="400"/>
      <c r="Q588" s="401"/>
      <c r="R588" s="400"/>
      <c r="S588" s="401"/>
      <c r="T588" s="401"/>
      <c r="U588" s="415"/>
    </row>
    <row r="589" spans="1:21" x14ac:dyDescent="0.3">
      <c r="A589" s="276">
        <v>40323579</v>
      </c>
      <c r="B589" s="390" t="s">
        <v>3850</v>
      </c>
      <c r="C589" s="400"/>
      <c r="D589" s="401"/>
      <c r="E589" s="402"/>
      <c r="F589" s="401"/>
      <c r="G589" s="401"/>
      <c r="H589" s="401"/>
      <c r="I589" s="401"/>
      <c r="J589" s="401">
        <v>40323579</v>
      </c>
      <c r="K589" s="390" t="s">
        <v>3850</v>
      </c>
      <c r="L589" s="401"/>
      <c r="M589" s="401"/>
      <c r="N589" s="400"/>
      <c r="O589" s="401"/>
      <c r="P589" s="400"/>
      <c r="Q589" s="401"/>
      <c r="R589" s="400"/>
      <c r="S589" s="401"/>
      <c r="T589" s="401"/>
      <c r="U589" s="415"/>
    </row>
    <row r="590" spans="1:21" x14ac:dyDescent="0.3">
      <c r="A590" s="276">
        <v>40323587</v>
      </c>
      <c r="B590" s="390" t="s">
        <v>3851</v>
      </c>
      <c r="C590" s="400"/>
      <c r="D590" s="401"/>
      <c r="E590" s="402"/>
      <c r="F590" s="401"/>
      <c r="G590" s="401"/>
      <c r="H590" s="401"/>
      <c r="I590" s="401"/>
      <c r="J590" s="401">
        <v>40323587</v>
      </c>
      <c r="K590" s="390" t="s">
        <v>3851</v>
      </c>
      <c r="L590" s="401"/>
      <c r="M590" s="401"/>
      <c r="N590" s="400"/>
      <c r="O590" s="401"/>
      <c r="P590" s="400"/>
      <c r="Q590" s="401"/>
      <c r="R590" s="400"/>
      <c r="S590" s="401"/>
      <c r="T590" s="401"/>
      <c r="U590" s="415"/>
    </row>
    <row r="591" spans="1:21" x14ac:dyDescent="0.3">
      <c r="A591" s="276">
        <v>40323609</v>
      </c>
      <c r="B591" s="390" t="s">
        <v>3852</v>
      </c>
      <c r="C591" s="400"/>
      <c r="D591" s="401"/>
      <c r="E591" s="402"/>
      <c r="F591" s="401"/>
      <c r="G591" s="401"/>
      <c r="H591" s="401"/>
      <c r="I591" s="401"/>
      <c r="J591" s="401">
        <v>40323609</v>
      </c>
      <c r="K591" s="390" t="s">
        <v>3852</v>
      </c>
      <c r="L591" s="401"/>
      <c r="M591" s="401"/>
      <c r="N591" s="400"/>
      <c r="O591" s="401"/>
      <c r="P591" s="400"/>
      <c r="Q591" s="401"/>
      <c r="R591" s="400"/>
      <c r="S591" s="401"/>
      <c r="T591" s="401"/>
      <c r="U591" s="415"/>
    </row>
    <row r="592" spans="1:21" x14ac:dyDescent="0.3">
      <c r="A592" s="276">
        <v>40323617</v>
      </c>
      <c r="B592" s="390" t="s">
        <v>3853</v>
      </c>
      <c r="C592" s="400"/>
      <c r="D592" s="401"/>
      <c r="E592" s="402"/>
      <c r="F592" s="401"/>
      <c r="G592" s="401"/>
      <c r="H592" s="401"/>
      <c r="I592" s="401"/>
      <c r="J592" s="401">
        <v>40323617</v>
      </c>
      <c r="K592" s="390" t="s">
        <v>3853</v>
      </c>
      <c r="L592" s="401"/>
      <c r="M592" s="401"/>
      <c r="N592" s="400"/>
      <c r="O592" s="401"/>
      <c r="P592" s="400"/>
      <c r="Q592" s="401"/>
      <c r="R592" s="400"/>
      <c r="S592" s="401"/>
      <c r="T592" s="401"/>
      <c r="U592" s="415"/>
    </row>
    <row r="593" spans="1:21" x14ac:dyDescent="0.3">
      <c r="A593" s="276">
        <v>40323625</v>
      </c>
      <c r="B593" s="390" t="s">
        <v>3854</v>
      </c>
      <c r="C593" s="400"/>
      <c r="D593" s="401"/>
      <c r="E593" s="402"/>
      <c r="F593" s="401"/>
      <c r="G593" s="401"/>
      <c r="H593" s="401"/>
      <c r="I593" s="401"/>
      <c r="J593" s="401">
        <v>40323625</v>
      </c>
      <c r="K593" s="390" t="s">
        <v>3854</v>
      </c>
      <c r="L593" s="401"/>
      <c r="M593" s="401"/>
      <c r="N593" s="400"/>
      <c r="O593" s="401"/>
      <c r="P593" s="400"/>
      <c r="Q593" s="401"/>
      <c r="R593" s="400"/>
      <c r="S593" s="401"/>
      <c r="T593" s="401"/>
      <c r="U593" s="415"/>
    </row>
    <row r="594" spans="1:21" x14ac:dyDescent="0.3">
      <c r="A594" s="276">
        <v>40323641</v>
      </c>
      <c r="B594" s="390" t="s">
        <v>3855</v>
      </c>
      <c r="C594" s="400"/>
      <c r="D594" s="401"/>
      <c r="E594" s="402"/>
      <c r="F594" s="401"/>
      <c r="G594" s="401"/>
      <c r="H594" s="401"/>
      <c r="I594" s="401"/>
      <c r="J594" s="401">
        <v>40323641</v>
      </c>
      <c r="K594" s="390" t="s">
        <v>3855</v>
      </c>
      <c r="L594" s="401"/>
      <c r="M594" s="401"/>
      <c r="N594" s="400"/>
      <c r="O594" s="401"/>
      <c r="P594" s="400"/>
      <c r="Q594" s="401"/>
      <c r="R594" s="400"/>
      <c r="S594" s="401"/>
      <c r="T594" s="401"/>
      <c r="U594" s="415"/>
    </row>
    <row r="595" spans="1:21" x14ac:dyDescent="0.3">
      <c r="A595" s="276">
        <v>40323650</v>
      </c>
      <c r="B595" s="390" t="s">
        <v>3856</v>
      </c>
      <c r="C595" s="400"/>
      <c r="D595" s="401"/>
      <c r="E595" s="402"/>
      <c r="F595" s="401"/>
      <c r="G595" s="401"/>
      <c r="H595" s="401"/>
      <c r="I595" s="401"/>
      <c r="J595" s="401">
        <v>40323650</v>
      </c>
      <c r="K595" s="390" t="s">
        <v>3856</v>
      </c>
      <c r="L595" s="401"/>
      <c r="M595" s="401"/>
      <c r="N595" s="400"/>
      <c r="O595" s="401"/>
      <c r="P595" s="400"/>
      <c r="Q595" s="401"/>
      <c r="R595" s="400"/>
      <c r="S595" s="401"/>
      <c r="T595" s="401"/>
      <c r="U595" s="415"/>
    </row>
    <row r="596" spans="1:21" x14ac:dyDescent="0.3">
      <c r="A596" s="276">
        <v>40323668</v>
      </c>
      <c r="B596" s="390" t="s">
        <v>3857</v>
      </c>
      <c r="C596" s="400"/>
      <c r="D596" s="401"/>
      <c r="E596" s="402"/>
      <c r="F596" s="401"/>
      <c r="G596" s="401"/>
      <c r="H596" s="401"/>
      <c r="I596" s="401"/>
      <c r="J596" s="401">
        <v>40323668</v>
      </c>
      <c r="K596" s="390" t="s">
        <v>3857</v>
      </c>
      <c r="L596" s="401"/>
      <c r="M596" s="401"/>
      <c r="N596" s="400"/>
      <c r="O596" s="401"/>
      <c r="P596" s="400"/>
      <c r="Q596" s="401"/>
      <c r="R596" s="400"/>
      <c r="S596" s="401"/>
      <c r="T596" s="401"/>
      <c r="U596" s="415"/>
    </row>
    <row r="597" spans="1:21" x14ac:dyDescent="0.3">
      <c r="A597" s="276">
        <v>40323676</v>
      </c>
      <c r="B597" s="390" t="s">
        <v>3858</v>
      </c>
      <c r="C597" s="400"/>
      <c r="D597" s="401"/>
      <c r="E597" s="402"/>
      <c r="F597" s="401"/>
      <c r="G597" s="401"/>
      <c r="H597" s="401"/>
      <c r="I597" s="401"/>
      <c r="J597" s="401">
        <v>40323676</v>
      </c>
      <c r="K597" s="390" t="s">
        <v>3858</v>
      </c>
      <c r="L597" s="401"/>
      <c r="M597" s="401"/>
      <c r="N597" s="400"/>
      <c r="O597" s="401"/>
      <c r="P597" s="400"/>
      <c r="Q597" s="401"/>
      <c r="R597" s="400"/>
      <c r="S597" s="401"/>
      <c r="T597" s="401"/>
      <c r="U597" s="415"/>
    </row>
    <row r="598" spans="1:21" x14ac:dyDescent="0.3">
      <c r="A598" s="276">
        <v>40323684</v>
      </c>
      <c r="B598" s="390" t="s">
        <v>3859</v>
      </c>
      <c r="C598" s="400"/>
      <c r="D598" s="401"/>
      <c r="E598" s="402"/>
      <c r="F598" s="401"/>
      <c r="G598" s="401"/>
      <c r="H598" s="401"/>
      <c r="I598" s="401"/>
      <c r="J598" s="401">
        <v>40323684</v>
      </c>
      <c r="K598" s="390" t="s">
        <v>3859</v>
      </c>
      <c r="L598" s="401"/>
      <c r="M598" s="401"/>
      <c r="N598" s="400"/>
      <c r="O598" s="401"/>
      <c r="P598" s="400"/>
      <c r="Q598" s="401"/>
      <c r="R598" s="400"/>
      <c r="S598" s="401"/>
      <c r="T598" s="401"/>
      <c r="U598" s="415"/>
    </row>
    <row r="599" spans="1:21" x14ac:dyDescent="0.3">
      <c r="A599" s="276">
        <v>40323692</v>
      </c>
      <c r="B599" s="390" t="s">
        <v>3860</v>
      </c>
      <c r="C599" s="400"/>
      <c r="D599" s="401"/>
      <c r="E599" s="402"/>
      <c r="F599" s="401"/>
      <c r="G599" s="401"/>
      <c r="H599" s="401"/>
      <c r="I599" s="401"/>
      <c r="J599" s="401">
        <v>40323692</v>
      </c>
      <c r="K599" s="390" t="s">
        <v>3860</v>
      </c>
      <c r="L599" s="401"/>
      <c r="M599" s="401"/>
      <c r="N599" s="400"/>
      <c r="O599" s="401"/>
      <c r="P599" s="400"/>
      <c r="Q599" s="401"/>
      <c r="R599" s="400"/>
      <c r="S599" s="401"/>
      <c r="T599" s="401"/>
      <c r="U599" s="415"/>
    </row>
    <row r="600" spans="1:21" x14ac:dyDescent="0.3">
      <c r="A600" s="276">
        <v>40323706</v>
      </c>
      <c r="B600" s="390" t="s">
        <v>3861</v>
      </c>
      <c r="C600" s="400"/>
      <c r="D600" s="401"/>
      <c r="E600" s="402"/>
      <c r="F600" s="401"/>
      <c r="G600" s="401"/>
      <c r="H600" s="401"/>
      <c r="I600" s="401"/>
      <c r="J600" s="401">
        <v>40323706</v>
      </c>
      <c r="K600" s="390" t="s">
        <v>3861</v>
      </c>
      <c r="L600" s="401"/>
      <c r="M600" s="401"/>
      <c r="N600" s="400"/>
      <c r="O600" s="401"/>
      <c r="P600" s="400"/>
      <c r="Q600" s="401"/>
      <c r="R600" s="400"/>
      <c r="S600" s="401"/>
      <c r="T600" s="401"/>
      <c r="U600" s="415"/>
    </row>
    <row r="601" spans="1:21" x14ac:dyDescent="0.3">
      <c r="A601" s="276">
        <v>40323714</v>
      </c>
      <c r="B601" s="390" t="s">
        <v>3862</v>
      </c>
      <c r="C601" s="400"/>
      <c r="D601" s="401"/>
      <c r="E601" s="402"/>
      <c r="F601" s="401"/>
      <c r="G601" s="401"/>
      <c r="H601" s="401"/>
      <c r="I601" s="401"/>
      <c r="J601" s="401">
        <v>40323714</v>
      </c>
      <c r="K601" s="390" t="s">
        <v>3862</v>
      </c>
      <c r="L601" s="401"/>
      <c r="M601" s="401"/>
      <c r="N601" s="400"/>
      <c r="O601" s="401"/>
      <c r="P601" s="400"/>
      <c r="Q601" s="401"/>
      <c r="R601" s="400"/>
      <c r="S601" s="401"/>
      <c r="T601" s="401"/>
      <c r="U601" s="415"/>
    </row>
    <row r="602" spans="1:21" x14ac:dyDescent="0.3">
      <c r="A602" s="276">
        <v>40323722</v>
      </c>
      <c r="B602" s="390" t="s">
        <v>3863</v>
      </c>
      <c r="C602" s="400"/>
      <c r="D602" s="401"/>
      <c r="E602" s="402"/>
      <c r="F602" s="401"/>
      <c r="G602" s="401"/>
      <c r="H602" s="401"/>
      <c r="I602" s="401"/>
      <c r="J602" s="401">
        <v>40323722</v>
      </c>
      <c r="K602" s="390" t="s">
        <v>3863</v>
      </c>
      <c r="L602" s="401"/>
      <c r="M602" s="401"/>
      <c r="N602" s="400"/>
      <c r="O602" s="401"/>
      <c r="P602" s="400"/>
      <c r="Q602" s="401"/>
      <c r="R602" s="400"/>
      <c r="S602" s="401"/>
      <c r="T602" s="401"/>
      <c r="U602" s="415"/>
    </row>
    <row r="603" spans="1:21" x14ac:dyDescent="0.3">
      <c r="A603" s="276">
        <v>40323730</v>
      </c>
      <c r="B603" s="390" t="s">
        <v>3864</v>
      </c>
      <c r="C603" s="400"/>
      <c r="D603" s="401"/>
      <c r="E603" s="402"/>
      <c r="F603" s="401"/>
      <c r="G603" s="401"/>
      <c r="H603" s="401"/>
      <c r="I603" s="401"/>
      <c r="J603" s="401">
        <v>40323730</v>
      </c>
      <c r="K603" s="390" t="s">
        <v>3864</v>
      </c>
      <c r="L603" s="401"/>
      <c r="M603" s="401"/>
      <c r="N603" s="400"/>
      <c r="O603" s="401"/>
      <c r="P603" s="400"/>
      <c r="Q603" s="401"/>
      <c r="R603" s="400"/>
      <c r="S603" s="401"/>
      <c r="T603" s="401"/>
      <c r="U603" s="415"/>
    </row>
    <row r="604" spans="1:21" x14ac:dyDescent="0.3">
      <c r="A604" s="276">
        <v>40323749</v>
      </c>
      <c r="B604" s="390" t="s">
        <v>3865</v>
      </c>
      <c r="C604" s="400"/>
      <c r="D604" s="401"/>
      <c r="E604" s="402"/>
      <c r="F604" s="401"/>
      <c r="G604" s="401"/>
      <c r="H604" s="401"/>
      <c r="I604" s="401"/>
      <c r="J604" s="401">
        <v>40323749</v>
      </c>
      <c r="K604" s="390" t="s">
        <v>3865</v>
      </c>
      <c r="L604" s="401"/>
      <c r="M604" s="401"/>
      <c r="N604" s="400"/>
      <c r="O604" s="401"/>
      <c r="P604" s="400"/>
      <c r="Q604" s="401"/>
      <c r="R604" s="400"/>
      <c r="S604" s="401"/>
      <c r="T604" s="401"/>
      <c r="U604" s="415"/>
    </row>
    <row r="605" spans="1:21" x14ac:dyDescent="0.3">
      <c r="A605" s="276">
        <v>40323757</v>
      </c>
      <c r="B605" s="390" t="s">
        <v>3866</v>
      </c>
      <c r="C605" s="400"/>
      <c r="D605" s="401"/>
      <c r="E605" s="402"/>
      <c r="F605" s="401"/>
      <c r="G605" s="401"/>
      <c r="H605" s="401"/>
      <c r="I605" s="401"/>
      <c r="J605" s="401">
        <v>40323757</v>
      </c>
      <c r="K605" s="390" t="s">
        <v>3866</v>
      </c>
      <c r="L605" s="401"/>
      <c r="M605" s="401"/>
      <c r="N605" s="400"/>
      <c r="O605" s="401"/>
      <c r="P605" s="400"/>
      <c r="Q605" s="401"/>
      <c r="R605" s="400"/>
      <c r="S605" s="401"/>
      <c r="T605" s="401"/>
      <c r="U605" s="415"/>
    </row>
    <row r="606" spans="1:21" x14ac:dyDescent="0.3">
      <c r="A606" s="276">
        <v>40323765</v>
      </c>
      <c r="B606" s="390" t="s">
        <v>3867</v>
      </c>
      <c r="C606" s="400"/>
      <c r="D606" s="401"/>
      <c r="E606" s="402"/>
      <c r="F606" s="401"/>
      <c r="G606" s="401"/>
      <c r="H606" s="401"/>
      <c r="I606" s="401"/>
      <c r="J606" s="401">
        <v>40323765</v>
      </c>
      <c r="K606" s="390" t="s">
        <v>3867</v>
      </c>
      <c r="L606" s="401"/>
      <c r="M606" s="401"/>
      <c r="N606" s="400"/>
      <c r="O606" s="401"/>
      <c r="P606" s="400"/>
      <c r="Q606" s="401"/>
      <c r="R606" s="400"/>
      <c r="S606" s="401"/>
      <c r="T606" s="401"/>
      <c r="U606" s="415"/>
    </row>
    <row r="607" spans="1:21" x14ac:dyDescent="0.3">
      <c r="A607" s="276">
        <v>40323773</v>
      </c>
      <c r="B607" s="390" t="s">
        <v>3868</v>
      </c>
      <c r="C607" s="400"/>
      <c r="D607" s="401"/>
      <c r="E607" s="402"/>
      <c r="F607" s="401"/>
      <c r="G607" s="401"/>
      <c r="H607" s="401"/>
      <c r="I607" s="401"/>
      <c r="J607" s="401">
        <v>40323773</v>
      </c>
      <c r="K607" s="390" t="s">
        <v>3868</v>
      </c>
      <c r="L607" s="401"/>
      <c r="M607" s="401"/>
      <c r="N607" s="400"/>
      <c r="O607" s="401"/>
      <c r="P607" s="400"/>
      <c r="Q607" s="401"/>
      <c r="R607" s="400"/>
      <c r="S607" s="401"/>
      <c r="T607" s="401"/>
      <c r="U607" s="415"/>
    </row>
    <row r="608" spans="1:21" x14ac:dyDescent="0.3">
      <c r="A608" s="276">
        <v>40323781</v>
      </c>
      <c r="B608" s="390" t="s">
        <v>3869</v>
      </c>
      <c r="C608" s="400"/>
      <c r="D608" s="401"/>
      <c r="E608" s="402"/>
      <c r="F608" s="401"/>
      <c r="G608" s="401"/>
      <c r="H608" s="401"/>
      <c r="I608" s="401"/>
      <c r="J608" s="401">
        <v>40323781</v>
      </c>
      <c r="K608" s="390" t="s">
        <v>3869</v>
      </c>
      <c r="L608" s="401"/>
      <c r="M608" s="401"/>
      <c r="N608" s="400"/>
      <c r="O608" s="401"/>
      <c r="P608" s="400"/>
      <c r="Q608" s="401"/>
      <c r="R608" s="400"/>
      <c r="S608" s="401"/>
      <c r="T608" s="401"/>
      <c r="U608" s="415"/>
    </row>
    <row r="609" spans="1:21" x14ac:dyDescent="0.3">
      <c r="A609" s="276">
        <v>40323790</v>
      </c>
      <c r="B609" s="390" t="s">
        <v>3870</v>
      </c>
      <c r="C609" s="400"/>
      <c r="D609" s="401"/>
      <c r="E609" s="402"/>
      <c r="F609" s="401"/>
      <c r="G609" s="401"/>
      <c r="H609" s="401"/>
      <c r="I609" s="401"/>
      <c r="J609" s="401">
        <v>40323790</v>
      </c>
      <c r="K609" s="390" t="s">
        <v>3870</v>
      </c>
      <c r="L609" s="401"/>
      <c r="M609" s="401"/>
      <c r="N609" s="400"/>
      <c r="O609" s="401"/>
      <c r="P609" s="400"/>
      <c r="Q609" s="401"/>
      <c r="R609" s="400"/>
      <c r="S609" s="401"/>
      <c r="T609" s="401"/>
      <c r="U609" s="415"/>
    </row>
    <row r="610" spans="1:21" x14ac:dyDescent="0.3">
      <c r="A610" s="276">
        <v>40323803</v>
      </c>
      <c r="B610" s="390" t="s">
        <v>3871</v>
      </c>
      <c r="C610" s="400"/>
      <c r="D610" s="401"/>
      <c r="E610" s="402"/>
      <c r="F610" s="401"/>
      <c r="G610" s="401"/>
      <c r="H610" s="401"/>
      <c r="I610" s="401"/>
      <c r="J610" s="401">
        <v>40323803</v>
      </c>
      <c r="K610" s="390" t="s">
        <v>3871</v>
      </c>
      <c r="L610" s="401"/>
      <c r="M610" s="401"/>
      <c r="N610" s="400"/>
      <c r="O610" s="401"/>
      <c r="P610" s="400"/>
      <c r="Q610" s="401"/>
      <c r="R610" s="400"/>
      <c r="S610" s="401"/>
      <c r="T610" s="401"/>
      <c r="U610" s="415"/>
    </row>
    <row r="611" spans="1:21" x14ac:dyDescent="0.3">
      <c r="A611" s="276">
        <v>40323811</v>
      </c>
      <c r="B611" s="390" t="s">
        <v>3872</v>
      </c>
      <c r="C611" s="400"/>
      <c r="D611" s="401"/>
      <c r="E611" s="402"/>
      <c r="F611" s="401"/>
      <c r="G611" s="401"/>
      <c r="H611" s="401"/>
      <c r="I611" s="401"/>
      <c r="J611" s="401">
        <v>40323811</v>
      </c>
      <c r="K611" s="390" t="s">
        <v>3872</v>
      </c>
      <c r="L611" s="401"/>
      <c r="M611" s="401"/>
      <c r="N611" s="400"/>
      <c r="O611" s="401"/>
      <c r="P611" s="400"/>
      <c r="Q611" s="401"/>
      <c r="R611" s="400"/>
      <c r="S611" s="401"/>
      <c r="T611" s="401"/>
      <c r="U611" s="415"/>
    </row>
    <row r="612" spans="1:21" x14ac:dyDescent="0.3">
      <c r="A612" s="276">
        <v>40323846</v>
      </c>
      <c r="B612" s="390" t="s">
        <v>3873</v>
      </c>
      <c r="C612" s="400"/>
      <c r="D612" s="401"/>
      <c r="E612" s="402"/>
      <c r="F612" s="401"/>
      <c r="G612" s="401"/>
      <c r="H612" s="401"/>
      <c r="I612" s="401"/>
      <c r="J612" s="401">
        <v>40323846</v>
      </c>
      <c r="K612" s="390" t="s">
        <v>3873</v>
      </c>
      <c r="L612" s="401"/>
      <c r="M612" s="401"/>
      <c r="N612" s="400"/>
      <c r="O612" s="401"/>
      <c r="P612" s="400"/>
      <c r="Q612" s="401"/>
      <c r="R612" s="400"/>
      <c r="S612" s="401"/>
      <c r="T612" s="401"/>
      <c r="U612" s="415"/>
    </row>
    <row r="613" spans="1:21" x14ac:dyDescent="0.3">
      <c r="A613" s="276">
        <v>40323854</v>
      </c>
      <c r="B613" s="390" t="s">
        <v>3874</v>
      </c>
      <c r="C613" s="400"/>
      <c r="D613" s="401"/>
      <c r="E613" s="402"/>
      <c r="F613" s="401"/>
      <c r="G613" s="401"/>
      <c r="H613" s="401"/>
      <c r="I613" s="401"/>
      <c r="J613" s="401">
        <v>40323854</v>
      </c>
      <c r="K613" s="390" t="s">
        <v>3874</v>
      </c>
      <c r="L613" s="401"/>
      <c r="M613" s="401"/>
      <c r="N613" s="400"/>
      <c r="O613" s="401"/>
      <c r="P613" s="400"/>
      <c r="Q613" s="401"/>
      <c r="R613" s="400"/>
      <c r="S613" s="401"/>
      <c r="T613" s="401"/>
      <c r="U613" s="415"/>
    </row>
    <row r="614" spans="1:21" x14ac:dyDescent="0.3">
      <c r="A614" s="276">
        <v>40323862</v>
      </c>
      <c r="B614" s="390" t="s">
        <v>3875</v>
      </c>
      <c r="C614" s="400"/>
      <c r="D614" s="401"/>
      <c r="E614" s="402"/>
      <c r="F614" s="401"/>
      <c r="G614" s="401"/>
      <c r="H614" s="401"/>
      <c r="I614" s="401"/>
      <c r="J614" s="401">
        <v>40323862</v>
      </c>
      <c r="K614" s="390" t="s">
        <v>3875</v>
      </c>
      <c r="L614" s="401"/>
      <c r="M614" s="401"/>
      <c r="N614" s="400"/>
      <c r="O614" s="401"/>
      <c r="P614" s="400"/>
      <c r="Q614" s="401"/>
      <c r="R614" s="400"/>
      <c r="S614" s="401"/>
      <c r="T614" s="401"/>
      <c r="U614" s="415"/>
    </row>
    <row r="615" spans="1:21" x14ac:dyDescent="0.3">
      <c r="A615" s="276">
        <v>40323870</v>
      </c>
      <c r="B615" s="390" t="s">
        <v>3876</v>
      </c>
      <c r="C615" s="400"/>
      <c r="D615" s="401"/>
      <c r="E615" s="402"/>
      <c r="F615" s="401"/>
      <c r="G615" s="401"/>
      <c r="H615" s="401"/>
      <c r="I615" s="401"/>
      <c r="J615" s="401">
        <v>40323870</v>
      </c>
      <c r="K615" s="390" t="s">
        <v>3876</v>
      </c>
      <c r="L615" s="401"/>
      <c r="M615" s="401"/>
      <c r="N615" s="400"/>
      <c r="O615" s="401"/>
      <c r="P615" s="400"/>
      <c r="Q615" s="401"/>
      <c r="R615" s="400"/>
      <c r="S615" s="401"/>
      <c r="T615" s="401"/>
      <c r="U615" s="415"/>
    </row>
    <row r="616" spans="1:21" x14ac:dyDescent="0.3">
      <c r="A616" s="276">
        <v>40323927</v>
      </c>
      <c r="B616" s="390" t="s">
        <v>3877</v>
      </c>
      <c r="C616" s="400"/>
      <c r="D616" s="401"/>
      <c r="E616" s="402"/>
      <c r="F616" s="401"/>
      <c r="G616" s="401"/>
      <c r="H616" s="401"/>
      <c r="I616" s="401"/>
      <c r="J616" s="401">
        <v>40323927</v>
      </c>
      <c r="K616" s="390" t="s">
        <v>3877</v>
      </c>
      <c r="L616" s="401"/>
      <c r="M616" s="401"/>
      <c r="N616" s="400"/>
      <c r="O616" s="401"/>
      <c r="P616" s="400"/>
      <c r="Q616" s="401"/>
      <c r="R616" s="400"/>
      <c r="S616" s="401"/>
      <c r="T616" s="401"/>
      <c r="U616" s="415"/>
    </row>
    <row r="617" spans="1:21" x14ac:dyDescent="0.3">
      <c r="A617" s="276">
        <v>40323935</v>
      </c>
      <c r="B617" s="390" t="s">
        <v>3878</v>
      </c>
      <c r="C617" s="400"/>
      <c r="D617" s="401"/>
      <c r="E617" s="402"/>
      <c r="F617" s="401"/>
      <c r="G617" s="401"/>
      <c r="H617" s="401"/>
      <c r="I617" s="401"/>
      <c r="J617" s="401">
        <v>40323935</v>
      </c>
      <c r="K617" s="390" t="s">
        <v>3878</v>
      </c>
      <c r="L617" s="401"/>
      <c r="M617" s="401"/>
      <c r="N617" s="400"/>
      <c r="O617" s="401"/>
      <c r="P617" s="400"/>
      <c r="Q617" s="401"/>
      <c r="R617" s="400"/>
      <c r="S617" s="401"/>
      <c r="T617" s="401"/>
      <c r="U617" s="415"/>
    </row>
    <row r="618" spans="1:21" x14ac:dyDescent="0.3">
      <c r="A618" s="276">
        <v>40323943</v>
      </c>
      <c r="B618" s="390" t="s">
        <v>3879</v>
      </c>
      <c r="C618" s="400"/>
      <c r="D618" s="401"/>
      <c r="E618" s="402"/>
      <c r="F618" s="401"/>
      <c r="G618" s="401"/>
      <c r="H618" s="401"/>
      <c r="I618" s="401"/>
      <c r="J618" s="401">
        <v>40323943</v>
      </c>
      <c r="K618" s="390" t="s">
        <v>3879</v>
      </c>
      <c r="L618" s="401"/>
      <c r="M618" s="401"/>
      <c r="N618" s="400"/>
      <c r="O618" s="401"/>
      <c r="P618" s="400"/>
      <c r="Q618" s="401"/>
      <c r="R618" s="400"/>
      <c r="S618" s="401"/>
      <c r="T618" s="401"/>
      <c r="U618" s="415"/>
    </row>
    <row r="619" spans="1:21" x14ac:dyDescent="0.3">
      <c r="A619" s="276">
        <v>40323951</v>
      </c>
      <c r="B619" s="390" t="s">
        <v>3880</v>
      </c>
      <c r="C619" s="400"/>
      <c r="D619" s="401"/>
      <c r="E619" s="402"/>
      <c r="F619" s="401"/>
      <c r="G619" s="401"/>
      <c r="H619" s="401"/>
      <c r="I619" s="401"/>
      <c r="J619" s="401">
        <v>40323951</v>
      </c>
      <c r="K619" s="390" t="s">
        <v>3880</v>
      </c>
      <c r="L619" s="401"/>
      <c r="M619" s="401"/>
      <c r="N619" s="400"/>
      <c r="O619" s="401"/>
      <c r="P619" s="400"/>
      <c r="Q619" s="401"/>
      <c r="R619" s="400"/>
      <c r="S619" s="401"/>
      <c r="T619" s="401"/>
      <c r="U619" s="415"/>
    </row>
    <row r="620" spans="1:21" x14ac:dyDescent="0.3">
      <c r="A620" s="276">
        <v>40323960</v>
      </c>
      <c r="B620" s="390" t="s">
        <v>3881</v>
      </c>
      <c r="C620" s="400"/>
      <c r="D620" s="401"/>
      <c r="E620" s="402"/>
      <c r="F620" s="401"/>
      <c r="G620" s="401"/>
      <c r="H620" s="401"/>
      <c r="I620" s="401"/>
      <c r="J620" s="401">
        <v>40323960</v>
      </c>
      <c r="K620" s="390" t="s">
        <v>3881</v>
      </c>
      <c r="L620" s="401"/>
      <c r="M620" s="401"/>
      <c r="N620" s="400"/>
      <c r="O620" s="401"/>
      <c r="P620" s="400"/>
      <c r="Q620" s="401"/>
      <c r="R620" s="400"/>
      <c r="S620" s="401"/>
      <c r="T620" s="401"/>
      <c r="U620" s="415"/>
    </row>
    <row r="621" spans="1:21" x14ac:dyDescent="0.3">
      <c r="A621" s="276">
        <v>40323986</v>
      </c>
      <c r="B621" s="390" t="s">
        <v>3882</v>
      </c>
      <c r="C621" s="400"/>
      <c r="D621" s="401"/>
      <c r="E621" s="402"/>
      <c r="F621" s="401"/>
      <c r="G621" s="401"/>
      <c r="H621" s="401"/>
      <c r="I621" s="401"/>
      <c r="J621" s="401">
        <v>40323986</v>
      </c>
      <c r="K621" s="390" t="s">
        <v>3882</v>
      </c>
      <c r="L621" s="401"/>
      <c r="M621" s="401"/>
      <c r="N621" s="400"/>
      <c r="O621" s="401"/>
      <c r="P621" s="400"/>
      <c r="Q621" s="401"/>
      <c r="R621" s="400"/>
      <c r="S621" s="401"/>
      <c r="T621" s="401"/>
      <c r="U621" s="415"/>
    </row>
    <row r="622" spans="1:21" x14ac:dyDescent="0.3">
      <c r="A622" s="276">
        <v>40323994</v>
      </c>
      <c r="B622" s="390" t="s">
        <v>3883</v>
      </c>
      <c r="C622" s="400"/>
      <c r="D622" s="401"/>
      <c r="E622" s="402"/>
      <c r="F622" s="401"/>
      <c r="G622" s="401"/>
      <c r="H622" s="401"/>
      <c r="I622" s="401"/>
      <c r="J622" s="401">
        <v>40323994</v>
      </c>
      <c r="K622" s="390" t="s">
        <v>3883</v>
      </c>
      <c r="L622" s="401"/>
      <c r="M622" s="401"/>
      <c r="N622" s="400"/>
      <c r="O622" s="401"/>
      <c r="P622" s="400"/>
      <c r="Q622" s="401"/>
      <c r="R622" s="400"/>
      <c r="S622" s="401"/>
      <c r="T622" s="401"/>
      <c r="U622" s="415"/>
    </row>
    <row r="623" spans="1:21" x14ac:dyDescent="0.3">
      <c r="A623" s="276">
        <v>40324010</v>
      </c>
      <c r="B623" s="390" t="s">
        <v>3884</v>
      </c>
      <c r="C623" s="400"/>
      <c r="D623" s="401"/>
      <c r="E623" s="402"/>
      <c r="F623" s="401"/>
      <c r="G623" s="401"/>
      <c r="H623" s="401"/>
      <c r="I623" s="401"/>
      <c r="J623" s="401">
        <v>40324010</v>
      </c>
      <c r="K623" s="390" t="s">
        <v>3884</v>
      </c>
      <c r="L623" s="401"/>
      <c r="M623" s="401"/>
      <c r="N623" s="400"/>
      <c r="O623" s="401"/>
      <c r="P623" s="400"/>
      <c r="Q623" s="401"/>
      <c r="R623" s="400"/>
      <c r="S623" s="401"/>
      <c r="T623" s="401"/>
      <c r="U623" s="415"/>
    </row>
    <row r="624" spans="1:21" x14ac:dyDescent="0.3">
      <c r="A624" s="276">
        <v>40324028</v>
      </c>
      <c r="B624" s="390" t="s">
        <v>3885</v>
      </c>
      <c r="C624" s="400"/>
      <c r="D624" s="401"/>
      <c r="E624" s="402"/>
      <c r="F624" s="401"/>
      <c r="G624" s="401"/>
      <c r="H624" s="401"/>
      <c r="I624" s="401"/>
      <c r="J624" s="401">
        <v>40324028</v>
      </c>
      <c r="K624" s="390" t="s">
        <v>3885</v>
      </c>
      <c r="L624" s="401"/>
      <c r="M624" s="401"/>
      <c r="N624" s="400"/>
      <c r="O624" s="401"/>
      <c r="P624" s="400"/>
      <c r="Q624" s="401"/>
      <c r="R624" s="400"/>
      <c r="S624" s="401"/>
      <c r="T624" s="401"/>
      <c r="U624" s="415"/>
    </row>
    <row r="625" spans="1:21" x14ac:dyDescent="0.3">
      <c r="A625" s="276">
        <v>40324036</v>
      </c>
      <c r="B625" s="390" t="s">
        <v>3886</v>
      </c>
      <c r="C625" s="400"/>
      <c r="D625" s="401"/>
      <c r="E625" s="402"/>
      <c r="F625" s="401"/>
      <c r="G625" s="401"/>
      <c r="H625" s="401"/>
      <c r="I625" s="401"/>
      <c r="J625" s="401">
        <v>40324036</v>
      </c>
      <c r="K625" s="390" t="s">
        <v>3886</v>
      </c>
      <c r="L625" s="401"/>
      <c r="M625" s="401"/>
      <c r="N625" s="400"/>
      <c r="O625" s="401"/>
      <c r="P625" s="400"/>
      <c r="Q625" s="401"/>
      <c r="R625" s="400"/>
      <c r="S625" s="401"/>
      <c r="T625" s="401"/>
      <c r="U625" s="415"/>
    </row>
    <row r="626" spans="1:21" x14ac:dyDescent="0.3">
      <c r="A626" s="276">
        <v>40324044</v>
      </c>
      <c r="B626" s="390" t="s">
        <v>3887</v>
      </c>
      <c r="C626" s="400"/>
      <c r="D626" s="401"/>
      <c r="E626" s="402"/>
      <c r="F626" s="401"/>
      <c r="G626" s="401"/>
      <c r="H626" s="401"/>
      <c r="I626" s="401"/>
      <c r="J626" s="401">
        <v>40324044</v>
      </c>
      <c r="K626" s="390" t="s">
        <v>3887</v>
      </c>
      <c r="L626" s="401"/>
      <c r="M626" s="401"/>
      <c r="N626" s="400"/>
      <c r="O626" s="401"/>
      <c r="P626" s="400"/>
      <c r="Q626" s="401"/>
      <c r="R626" s="400"/>
      <c r="S626" s="401"/>
      <c r="T626" s="401"/>
      <c r="U626" s="415"/>
    </row>
    <row r="627" spans="1:21" x14ac:dyDescent="0.3">
      <c r="A627" s="276">
        <v>40324087</v>
      </c>
      <c r="B627" s="390" t="s">
        <v>3888</v>
      </c>
      <c r="C627" s="400"/>
      <c r="D627" s="401"/>
      <c r="E627" s="402"/>
      <c r="F627" s="401"/>
      <c r="G627" s="401"/>
      <c r="H627" s="401"/>
      <c r="I627" s="401"/>
      <c r="J627" s="401">
        <v>40324087</v>
      </c>
      <c r="K627" s="390" t="s">
        <v>3888</v>
      </c>
      <c r="L627" s="401"/>
      <c r="M627" s="401"/>
      <c r="N627" s="400"/>
      <c r="O627" s="401"/>
      <c r="P627" s="400"/>
      <c r="Q627" s="401"/>
      <c r="R627" s="400"/>
      <c r="S627" s="401"/>
      <c r="T627" s="401"/>
      <c r="U627" s="415"/>
    </row>
    <row r="628" spans="1:21" x14ac:dyDescent="0.3">
      <c r="A628" s="276">
        <v>40324095</v>
      </c>
      <c r="B628" s="390" t="s">
        <v>3889</v>
      </c>
      <c r="C628" s="400"/>
      <c r="D628" s="401"/>
      <c r="E628" s="402"/>
      <c r="F628" s="401"/>
      <c r="G628" s="401"/>
      <c r="H628" s="401"/>
      <c r="I628" s="401"/>
      <c r="J628" s="401">
        <v>40324095</v>
      </c>
      <c r="K628" s="390" t="s">
        <v>3889</v>
      </c>
      <c r="L628" s="401"/>
      <c r="M628" s="401"/>
      <c r="N628" s="400"/>
      <c r="O628" s="401"/>
      <c r="P628" s="400"/>
      <c r="Q628" s="401"/>
      <c r="R628" s="400"/>
      <c r="S628" s="401"/>
      <c r="T628" s="401"/>
      <c r="U628" s="415"/>
    </row>
    <row r="629" spans="1:21" x14ac:dyDescent="0.3">
      <c r="A629" s="276">
        <v>40324109</v>
      </c>
      <c r="B629" s="390" t="s">
        <v>3890</v>
      </c>
      <c r="C629" s="400"/>
      <c r="D629" s="401"/>
      <c r="E629" s="402"/>
      <c r="F629" s="401"/>
      <c r="G629" s="401"/>
      <c r="H629" s="401"/>
      <c r="I629" s="401"/>
      <c r="J629" s="401">
        <v>40324109</v>
      </c>
      <c r="K629" s="390" t="s">
        <v>3890</v>
      </c>
      <c r="L629" s="401"/>
      <c r="M629" s="401"/>
      <c r="N629" s="400"/>
      <c r="O629" s="401"/>
      <c r="P629" s="400"/>
      <c r="Q629" s="401"/>
      <c r="R629" s="400"/>
      <c r="S629" s="401"/>
      <c r="T629" s="401"/>
      <c r="U629" s="415"/>
    </row>
    <row r="630" spans="1:21" x14ac:dyDescent="0.3">
      <c r="A630" s="276">
        <v>40324117</v>
      </c>
      <c r="B630" s="390" t="s">
        <v>3891</v>
      </c>
      <c r="C630" s="400"/>
      <c r="D630" s="401"/>
      <c r="E630" s="402"/>
      <c r="F630" s="401"/>
      <c r="G630" s="401"/>
      <c r="H630" s="401"/>
      <c r="I630" s="401"/>
      <c r="J630" s="401">
        <v>40324117</v>
      </c>
      <c r="K630" s="390" t="s">
        <v>3891</v>
      </c>
      <c r="L630" s="401"/>
      <c r="M630" s="401"/>
      <c r="N630" s="400"/>
      <c r="O630" s="401"/>
      <c r="P630" s="400"/>
      <c r="Q630" s="401"/>
      <c r="R630" s="400"/>
      <c r="S630" s="401"/>
      <c r="T630" s="401"/>
      <c r="U630" s="415"/>
    </row>
    <row r="631" spans="1:21" x14ac:dyDescent="0.3">
      <c r="A631" s="276">
        <v>40324125</v>
      </c>
      <c r="B631" s="390" t="s">
        <v>3892</v>
      </c>
      <c r="C631" s="400"/>
      <c r="D631" s="401"/>
      <c r="E631" s="402"/>
      <c r="F631" s="401"/>
      <c r="G631" s="401"/>
      <c r="H631" s="401"/>
      <c r="I631" s="401"/>
      <c r="J631" s="401">
        <v>40324125</v>
      </c>
      <c r="K631" s="390" t="s">
        <v>3892</v>
      </c>
      <c r="L631" s="401"/>
      <c r="M631" s="401"/>
      <c r="N631" s="400"/>
      <c r="O631" s="401"/>
      <c r="P631" s="400"/>
      <c r="Q631" s="401"/>
      <c r="R631" s="400"/>
      <c r="S631" s="401"/>
      <c r="T631" s="401"/>
      <c r="U631" s="415"/>
    </row>
    <row r="632" spans="1:21" x14ac:dyDescent="0.3">
      <c r="A632" s="276">
        <v>40324133</v>
      </c>
      <c r="B632" s="390" t="s">
        <v>3893</v>
      </c>
      <c r="C632" s="400"/>
      <c r="D632" s="401"/>
      <c r="E632" s="402"/>
      <c r="F632" s="401"/>
      <c r="G632" s="401"/>
      <c r="H632" s="401"/>
      <c r="I632" s="401"/>
      <c r="J632" s="401">
        <v>40324133</v>
      </c>
      <c r="K632" s="390" t="s">
        <v>3893</v>
      </c>
      <c r="L632" s="401"/>
      <c r="M632" s="401"/>
      <c r="N632" s="400"/>
      <c r="O632" s="401"/>
      <c r="P632" s="400"/>
      <c r="Q632" s="401"/>
      <c r="R632" s="400"/>
      <c r="S632" s="401"/>
      <c r="T632" s="401"/>
      <c r="U632" s="415"/>
    </row>
    <row r="633" spans="1:21" x14ac:dyDescent="0.3">
      <c r="A633" s="276">
        <v>40324141</v>
      </c>
      <c r="B633" s="390" t="s">
        <v>3894</v>
      </c>
      <c r="C633" s="400"/>
      <c r="D633" s="401"/>
      <c r="E633" s="402"/>
      <c r="F633" s="401"/>
      <c r="G633" s="401"/>
      <c r="H633" s="401"/>
      <c r="I633" s="401"/>
      <c r="J633" s="401">
        <v>40324141</v>
      </c>
      <c r="K633" s="390" t="s">
        <v>3894</v>
      </c>
      <c r="L633" s="401"/>
      <c r="M633" s="401"/>
      <c r="N633" s="400"/>
      <c r="O633" s="401"/>
      <c r="P633" s="400"/>
      <c r="Q633" s="401"/>
      <c r="R633" s="400"/>
      <c r="S633" s="401"/>
      <c r="T633" s="401"/>
      <c r="U633" s="415"/>
    </row>
    <row r="634" spans="1:21" x14ac:dyDescent="0.3">
      <c r="A634" s="276">
        <v>40324150</v>
      </c>
      <c r="B634" s="390" t="s">
        <v>3895</v>
      </c>
      <c r="C634" s="400"/>
      <c r="D634" s="401"/>
      <c r="E634" s="402"/>
      <c r="F634" s="401"/>
      <c r="G634" s="401"/>
      <c r="H634" s="401"/>
      <c r="I634" s="401"/>
      <c r="J634" s="401">
        <v>40324150</v>
      </c>
      <c r="K634" s="390" t="s">
        <v>3895</v>
      </c>
      <c r="L634" s="401"/>
      <c r="M634" s="401"/>
      <c r="N634" s="400"/>
      <c r="O634" s="401"/>
      <c r="P634" s="400"/>
      <c r="Q634" s="401"/>
      <c r="R634" s="400"/>
      <c r="S634" s="401"/>
      <c r="T634" s="401"/>
      <c r="U634" s="415"/>
    </row>
    <row r="635" spans="1:21" x14ac:dyDescent="0.3">
      <c r="A635" s="276">
        <v>40324168</v>
      </c>
      <c r="B635" s="390" t="s">
        <v>3896</v>
      </c>
      <c r="C635" s="400"/>
      <c r="D635" s="401"/>
      <c r="E635" s="402"/>
      <c r="F635" s="401"/>
      <c r="G635" s="401"/>
      <c r="H635" s="401"/>
      <c r="I635" s="401"/>
      <c r="J635" s="401">
        <v>40324168</v>
      </c>
      <c r="K635" s="390" t="s">
        <v>3896</v>
      </c>
      <c r="L635" s="401"/>
      <c r="M635" s="401"/>
      <c r="N635" s="400"/>
      <c r="O635" s="401"/>
      <c r="P635" s="400"/>
      <c r="Q635" s="401"/>
      <c r="R635" s="400"/>
      <c r="S635" s="401"/>
      <c r="T635" s="401"/>
      <c r="U635" s="415"/>
    </row>
    <row r="636" spans="1:21" x14ac:dyDescent="0.3">
      <c r="A636" s="276">
        <v>40324184</v>
      </c>
      <c r="B636" s="390" t="s">
        <v>3897</v>
      </c>
      <c r="C636" s="400"/>
      <c r="D636" s="401"/>
      <c r="E636" s="402"/>
      <c r="F636" s="401"/>
      <c r="G636" s="401"/>
      <c r="H636" s="401"/>
      <c r="I636" s="401"/>
      <c r="J636" s="401">
        <v>40324184</v>
      </c>
      <c r="K636" s="390" t="s">
        <v>3897</v>
      </c>
      <c r="L636" s="401"/>
      <c r="M636" s="401"/>
      <c r="N636" s="400"/>
      <c r="O636" s="401"/>
      <c r="P636" s="400"/>
      <c r="Q636" s="401"/>
      <c r="R636" s="400"/>
      <c r="S636" s="401"/>
      <c r="T636" s="401"/>
      <c r="U636" s="415"/>
    </row>
    <row r="637" spans="1:21" x14ac:dyDescent="0.3">
      <c r="A637" s="276">
        <v>40324206</v>
      </c>
      <c r="B637" s="390" t="s">
        <v>3898</v>
      </c>
      <c r="C637" s="400"/>
      <c r="D637" s="401"/>
      <c r="E637" s="402"/>
      <c r="F637" s="401"/>
      <c r="G637" s="401"/>
      <c r="H637" s="401"/>
      <c r="I637" s="401"/>
      <c r="J637" s="401">
        <v>40324206</v>
      </c>
      <c r="K637" s="390" t="s">
        <v>3898</v>
      </c>
      <c r="L637" s="401"/>
      <c r="M637" s="401"/>
      <c r="N637" s="400"/>
      <c r="O637" s="401"/>
      <c r="P637" s="400"/>
      <c r="Q637" s="401"/>
      <c r="R637" s="400"/>
      <c r="S637" s="401"/>
      <c r="T637" s="401"/>
      <c r="U637" s="415"/>
    </row>
    <row r="638" spans="1:21" x14ac:dyDescent="0.3">
      <c r="A638" s="276">
        <v>40324214</v>
      </c>
      <c r="B638" s="390" t="s">
        <v>3899</v>
      </c>
      <c r="C638" s="400"/>
      <c r="D638" s="401"/>
      <c r="E638" s="402"/>
      <c r="F638" s="401"/>
      <c r="G638" s="401"/>
      <c r="H638" s="401"/>
      <c r="I638" s="401"/>
      <c r="J638" s="401">
        <v>40324214</v>
      </c>
      <c r="K638" s="390" t="s">
        <v>3899</v>
      </c>
      <c r="L638" s="401"/>
      <c r="M638" s="401"/>
      <c r="N638" s="400"/>
      <c r="O638" s="401"/>
      <c r="P638" s="400"/>
      <c r="Q638" s="401"/>
      <c r="R638" s="400"/>
      <c r="S638" s="401"/>
      <c r="T638" s="401"/>
      <c r="U638" s="415"/>
    </row>
    <row r="639" spans="1:21" x14ac:dyDescent="0.3">
      <c r="A639" s="276">
        <v>40324222</v>
      </c>
      <c r="B639" s="390" t="s">
        <v>3900</v>
      </c>
      <c r="C639" s="400"/>
      <c r="D639" s="401"/>
      <c r="E639" s="402"/>
      <c r="F639" s="401"/>
      <c r="G639" s="401"/>
      <c r="H639" s="401"/>
      <c r="I639" s="401"/>
      <c r="J639" s="401">
        <v>40324222</v>
      </c>
      <c r="K639" s="390" t="s">
        <v>3900</v>
      </c>
      <c r="L639" s="401"/>
      <c r="M639" s="401"/>
      <c r="N639" s="400"/>
      <c r="O639" s="401"/>
      <c r="P639" s="400"/>
      <c r="Q639" s="401"/>
      <c r="R639" s="400"/>
      <c r="S639" s="401"/>
      <c r="T639" s="401"/>
      <c r="U639" s="415"/>
    </row>
    <row r="640" spans="1:21" x14ac:dyDescent="0.3">
      <c r="A640" s="276">
        <v>40324230</v>
      </c>
      <c r="B640" s="390" t="s">
        <v>3901</v>
      </c>
      <c r="C640" s="400"/>
      <c r="D640" s="401"/>
      <c r="E640" s="402"/>
      <c r="F640" s="401"/>
      <c r="G640" s="401"/>
      <c r="H640" s="401"/>
      <c r="I640" s="401"/>
      <c r="J640" s="401">
        <v>40324230</v>
      </c>
      <c r="K640" s="390" t="s">
        <v>3901</v>
      </c>
      <c r="L640" s="401"/>
      <c r="M640" s="401"/>
      <c r="N640" s="400"/>
      <c r="O640" s="401"/>
      <c r="P640" s="400"/>
      <c r="Q640" s="401"/>
      <c r="R640" s="400"/>
      <c r="S640" s="401"/>
      <c r="T640" s="401"/>
      <c r="U640" s="415"/>
    </row>
    <row r="641" spans="1:21" x14ac:dyDescent="0.3">
      <c r="A641" s="276">
        <v>40324249</v>
      </c>
      <c r="B641" s="390" t="s">
        <v>3902</v>
      </c>
      <c r="C641" s="400"/>
      <c r="D641" s="401"/>
      <c r="E641" s="402"/>
      <c r="F641" s="401"/>
      <c r="G641" s="401"/>
      <c r="H641" s="401"/>
      <c r="I641" s="401"/>
      <c r="J641" s="401">
        <v>40324249</v>
      </c>
      <c r="K641" s="390" t="s">
        <v>3902</v>
      </c>
      <c r="L641" s="401"/>
      <c r="M641" s="401"/>
      <c r="N641" s="400"/>
      <c r="O641" s="401"/>
      <c r="P641" s="400"/>
      <c r="Q641" s="401"/>
      <c r="R641" s="400"/>
      <c r="S641" s="401"/>
      <c r="T641" s="401"/>
      <c r="U641" s="415"/>
    </row>
    <row r="642" spans="1:21" x14ac:dyDescent="0.3">
      <c r="A642" s="276">
        <v>40324257</v>
      </c>
      <c r="B642" s="390" t="s">
        <v>3903</v>
      </c>
      <c r="C642" s="400"/>
      <c r="D642" s="401"/>
      <c r="E642" s="402"/>
      <c r="F642" s="401"/>
      <c r="G642" s="401"/>
      <c r="H642" s="401"/>
      <c r="I642" s="401"/>
      <c r="J642" s="401">
        <v>40324257</v>
      </c>
      <c r="K642" s="390" t="s">
        <v>3903</v>
      </c>
      <c r="L642" s="401"/>
      <c r="M642" s="401"/>
      <c r="N642" s="400"/>
      <c r="O642" s="401"/>
      <c r="P642" s="400"/>
      <c r="Q642" s="401"/>
      <c r="R642" s="400"/>
      <c r="S642" s="401"/>
      <c r="T642" s="401"/>
      <c r="U642" s="415"/>
    </row>
    <row r="643" spans="1:21" x14ac:dyDescent="0.3">
      <c r="A643" s="276">
        <v>40324265</v>
      </c>
      <c r="B643" s="390" t="s">
        <v>3904</v>
      </c>
      <c r="C643" s="400"/>
      <c r="D643" s="401"/>
      <c r="E643" s="402"/>
      <c r="F643" s="401"/>
      <c r="G643" s="401"/>
      <c r="H643" s="401"/>
      <c r="I643" s="401"/>
      <c r="J643" s="401">
        <v>40324265</v>
      </c>
      <c r="K643" s="390" t="s">
        <v>3904</v>
      </c>
      <c r="L643" s="401"/>
      <c r="M643" s="401"/>
      <c r="N643" s="400"/>
      <c r="O643" s="401"/>
      <c r="P643" s="400"/>
      <c r="Q643" s="401"/>
      <c r="R643" s="400"/>
      <c r="S643" s="401"/>
      <c r="T643" s="401"/>
      <c r="U643" s="415"/>
    </row>
    <row r="644" spans="1:21" x14ac:dyDescent="0.3">
      <c r="A644" s="276">
        <v>40324273</v>
      </c>
      <c r="B644" s="390" t="s">
        <v>3905</v>
      </c>
      <c r="C644" s="400"/>
      <c r="D644" s="401"/>
      <c r="E644" s="402"/>
      <c r="F644" s="401"/>
      <c r="G644" s="401"/>
      <c r="H644" s="401"/>
      <c r="I644" s="401"/>
      <c r="J644" s="401">
        <v>40324273</v>
      </c>
      <c r="K644" s="390" t="s">
        <v>3905</v>
      </c>
      <c r="L644" s="401"/>
      <c r="M644" s="401"/>
      <c r="N644" s="400"/>
      <c r="O644" s="401"/>
      <c r="P644" s="400"/>
      <c r="Q644" s="401"/>
      <c r="R644" s="400"/>
      <c r="S644" s="401"/>
      <c r="T644" s="401"/>
      <c r="U644" s="415"/>
    </row>
    <row r="645" spans="1:21" x14ac:dyDescent="0.3">
      <c r="A645" s="276">
        <v>40324290</v>
      </c>
      <c r="B645" s="390" t="s">
        <v>3906</v>
      </c>
      <c r="C645" s="400"/>
      <c r="D645" s="401"/>
      <c r="E645" s="402"/>
      <c r="F645" s="401"/>
      <c r="G645" s="401"/>
      <c r="H645" s="401"/>
      <c r="I645" s="401"/>
      <c r="J645" s="401">
        <v>40324290</v>
      </c>
      <c r="K645" s="390" t="s">
        <v>3906</v>
      </c>
      <c r="L645" s="401"/>
      <c r="M645" s="401"/>
      <c r="N645" s="400"/>
      <c r="O645" s="401"/>
      <c r="P645" s="400"/>
      <c r="Q645" s="401"/>
      <c r="R645" s="400"/>
      <c r="S645" s="401"/>
      <c r="T645" s="401"/>
      <c r="U645" s="415"/>
    </row>
    <row r="646" spans="1:21" x14ac:dyDescent="0.3">
      <c r="A646" s="276">
        <v>40324303</v>
      </c>
      <c r="B646" s="390" t="s">
        <v>3907</v>
      </c>
      <c r="C646" s="400"/>
      <c r="D646" s="401"/>
      <c r="E646" s="402"/>
      <c r="F646" s="401"/>
      <c r="G646" s="401"/>
      <c r="H646" s="401"/>
      <c r="I646" s="401"/>
      <c r="J646" s="401">
        <v>40324303</v>
      </c>
      <c r="K646" s="390" t="s">
        <v>3907</v>
      </c>
      <c r="L646" s="401"/>
      <c r="M646" s="401"/>
      <c r="N646" s="400"/>
      <c r="O646" s="401"/>
      <c r="P646" s="400"/>
      <c r="Q646" s="401"/>
      <c r="R646" s="400"/>
      <c r="S646" s="401"/>
      <c r="T646" s="401"/>
      <c r="U646" s="415"/>
    </row>
    <row r="647" spans="1:21" x14ac:dyDescent="0.3">
      <c r="A647" s="276">
        <v>40324311</v>
      </c>
      <c r="B647" s="390" t="s">
        <v>3908</v>
      </c>
      <c r="C647" s="400"/>
      <c r="D647" s="401"/>
      <c r="E647" s="402"/>
      <c r="F647" s="401"/>
      <c r="G647" s="401"/>
      <c r="H647" s="401"/>
      <c r="I647" s="401"/>
      <c r="J647" s="401">
        <v>40324311</v>
      </c>
      <c r="K647" s="390" t="s">
        <v>3908</v>
      </c>
      <c r="L647" s="401"/>
      <c r="M647" s="401"/>
      <c r="N647" s="400"/>
      <c r="O647" s="401"/>
      <c r="P647" s="400"/>
      <c r="Q647" s="401"/>
      <c r="R647" s="400"/>
      <c r="S647" s="401"/>
      <c r="T647" s="401"/>
      <c r="U647" s="415"/>
    </row>
    <row r="648" spans="1:21" x14ac:dyDescent="0.3">
      <c r="A648" s="276">
        <v>40324320</v>
      </c>
      <c r="B648" s="390" t="s">
        <v>3909</v>
      </c>
      <c r="C648" s="400"/>
      <c r="D648" s="401"/>
      <c r="E648" s="402"/>
      <c r="F648" s="401"/>
      <c r="G648" s="401"/>
      <c r="H648" s="401"/>
      <c r="I648" s="401"/>
      <c r="J648" s="401">
        <v>40324320</v>
      </c>
      <c r="K648" s="390" t="s">
        <v>3909</v>
      </c>
      <c r="L648" s="401"/>
      <c r="M648" s="401"/>
      <c r="N648" s="400"/>
      <c r="O648" s="401"/>
      <c r="P648" s="400"/>
      <c r="Q648" s="401"/>
      <c r="R648" s="400"/>
      <c r="S648" s="401"/>
      <c r="T648" s="401"/>
      <c r="U648" s="415"/>
    </row>
    <row r="649" spans="1:21" x14ac:dyDescent="0.3">
      <c r="A649" s="276">
        <v>40324338</v>
      </c>
      <c r="B649" s="390" t="s">
        <v>3910</v>
      </c>
      <c r="C649" s="400"/>
      <c r="D649" s="401"/>
      <c r="E649" s="402"/>
      <c r="F649" s="401"/>
      <c r="G649" s="401"/>
      <c r="H649" s="401"/>
      <c r="I649" s="401"/>
      <c r="J649" s="401">
        <v>40324338</v>
      </c>
      <c r="K649" s="390" t="s">
        <v>3910</v>
      </c>
      <c r="L649" s="401"/>
      <c r="M649" s="401"/>
      <c r="N649" s="400"/>
      <c r="O649" s="401"/>
      <c r="P649" s="400"/>
      <c r="Q649" s="401"/>
      <c r="R649" s="400"/>
      <c r="S649" s="401"/>
      <c r="T649" s="401"/>
      <c r="U649" s="415"/>
    </row>
    <row r="650" spans="1:21" x14ac:dyDescent="0.3">
      <c r="A650" s="276">
        <v>40324346</v>
      </c>
      <c r="B650" s="390" t="s">
        <v>3911</v>
      </c>
      <c r="C650" s="400"/>
      <c r="D650" s="401"/>
      <c r="E650" s="402"/>
      <c r="F650" s="401"/>
      <c r="G650" s="401"/>
      <c r="H650" s="401"/>
      <c r="I650" s="401"/>
      <c r="J650" s="401">
        <v>40324346</v>
      </c>
      <c r="K650" s="390" t="s">
        <v>3911</v>
      </c>
      <c r="L650" s="401"/>
      <c r="M650" s="401"/>
      <c r="N650" s="400"/>
      <c r="O650" s="401"/>
      <c r="P650" s="400"/>
      <c r="Q650" s="401"/>
      <c r="R650" s="400"/>
      <c r="S650" s="401"/>
      <c r="T650" s="401"/>
      <c r="U650" s="415"/>
    </row>
    <row r="651" spans="1:21" x14ac:dyDescent="0.3">
      <c r="A651" s="276">
        <v>40324354</v>
      </c>
      <c r="B651" s="390" t="s">
        <v>3912</v>
      </c>
      <c r="C651" s="400"/>
      <c r="D651" s="401"/>
      <c r="E651" s="402"/>
      <c r="F651" s="401"/>
      <c r="G651" s="401"/>
      <c r="H651" s="401"/>
      <c r="I651" s="401"/>
      <c r="J651" s="401">
        <v>40324354</v>
      </c>
      <c r="K651" s="390" t="s">
        <v>3912</v>
      </c>
      <c r="L651" s="401"/>
      <c r="M651" s="401"/>
      <c r="N651" s="400"/>
      <c r="O651" s="401"/>
      <c r="P651" s="400"/>
      <c r="Q651" s="401"/>
      <c r="R651" s="400"/>
      <c r="S651" s="401"/>
      <c r="T651" s="401"/>
      <c r="U651" s="415"/>
    </row>
    <row r="652" spans="1:21" x14ac:dyDescent="0.3">
      <c r="A652" s="276">
        <v>40324397</v>
      </c>
      <c r="B652" s="390" t="s">
        <v>3913</v>
      </c>
      <c r="C652" s="400"/>
      <c r="D652" s="401"/>
      <c r="E652" s="402"/>
      <c r="F652" s="401"/>
      <c r="G652" s="401"/>
      <c r="H652" s="401"/>
      <c r="I652" s="401"/>
      <c r="J652" s="401">
        <v>40324397</v>
      </c>
      <c r="K652" s="390" t="s">
        <v>3913</v>
      </c>
      <c r="L652" s="401"/>
      <c r="M652" s="401"/>
      <c r="N652" s="400"/>
      <c r="O652" s="401"/>
      <c r="P652" s="400"/>
      <c r="Q652" s="401"/>
      <c r="R652" s="400"/>
      <c r="S652" s="401"/>
      <c r="T652" s="401"/>
      <c r="U652" s="415"/>
    </row>
    <row r="653" spans="1:21" x14ac:dyDescent="0.3">
      <c r="A653" s="276">
        <v>40324400</v>
      </c>
      <c r="B653" s="390" t="s">
        <v>3914</v>
      </c>
      <c r="C653" s="400"/>
      <c r="D653" s="401"/>
      <c r="E653" s="402"/>
      <c r="F653" s="401"/>
      <c r="G653" s="401"/>
      <c r="H653" s="401"/>
      <c r="I653" s="401"/>
      <c r="J653" s="401">
        <v>40324400</v>
      </c>
      <c r="K653" s="390" t="s">
        <v>3914</v>
      </c>
      <c r="L653" s="401"/>
      <c r="M653" s="401"/>
      <c r="N653" s="400"/>
      <c r="O653" s="401"/>
      <c r="P653" s="400"/>
      <c r="Q653" s="401"/>
      <c r="R653" s="400"/>
      <c r="S653" s="401"/>
      <c r="T653" s="401"/>
      <c r="U653" s="415"/>
    </row>
    <row r="654" spans="1:21" x14ac:dyDescent="0.3">
      <c r="A654" s="276">
        <v>40324419</v>
      </c>
      <c r="B654" s="390" t="s">
        <v>3915</v>
      </c>
      <c r="C654" s="400"/>
      <c r="D654" s="401"/>
      <c r="E654" s="402"/>
      <c r="F654" s="401"/>
      <c r="G654" s="401"/>
      <c r="H654" s="401"/>
      <c r="I654" s="401"/>
      <c r="J654" s="401">
        <v>40324419</v>
      </c>
      <c r="K654" s="390" t="s">
        <v>3915</v>
      </c>
      <c r="L654" s="401"/>
      <c r="M654" s="401"/>
      <c r="N654" s="400"/>
      <c r="O654" s="401"/>
      <c r="P654" s="400"/>
      <c r="Q654" s="401"/>
      <c r="R654" s="400"/>
      <c r="S654" s="401"/>
      <c r="T654" s="401"/>
      <c r="U654" s="415"/>
    </row>
    <row r="655" spans="1:21" x14ac:dyDescent="0.3">
      <c r="A655" s="276">
        <v>40324427</v>
      </c>
      <c r="B655" s="390" t="s">
        <v>3916</v>
      </c>
      <c r="C655" s="400"/>
      <c r="D655" s="401"/>
      <c r="E655" s="402"/>
      <c r="F655" s="401"/>
      <c r="G655" s="401"/>
      <c r="H655" s="401"/>
      <c r="I655" s="401"/>
      <c r="J655" s="401">
        <v>40324427</v>
      </c>
      <c r="K655" s="390" t="s">
        <v>3916</v>
      </c>
      <c r="L655" s="401"/>
      <c r="M655" s="401"/>
      <c r="N655" s="400"/>
      <c r="O655" s="401"/>
      <c r="P655" s="400"/>
      <c r="Q655" s="401"/>
      <c r="R655" s="400"/>
      <c r="S655" s="401"/>
      <c r="T655" s="401"/>
      <c r="U655" s="415"/>
    </row>
    <row r="656" spans="1:21" x14ac:dyDescent="0.3">
      <c r="A656" s="276">
        <v>40324435</v>
      </c>
      <c r="B656" s="390" t="s">
        <v>3917</v>
      </c>
      <c r="C656" s="400"/>
      <c r="D656" s="401"/>
      <c r="E656" s="402"/>
      <c r="F656" s="401"/>
      <c r="G656" s="401"/>
      <c r="H656" s="401"/>
      <c r="I656" s="401"/>
      <c r="J656" s="401">
        <v>40324435</v>
      </c>
      <c r="K656" s="390" t="s">
        <v>3917</v>
      </c>
      <c r="L656" s="401"/>
      <c r="M656" s="401"/>
      <c r="N656" s="400"/>
      <c r="O656" s="401"/>
      <c r="P656" s="400"/>
      <c r="Q656" s="401"/>
      <c r="R656" s="400"/>
      <c r="S656" s="401"/>
      <c r="T656" s="401"/>
      <c r="U656" s="415"/>
    </row>
    <row r="657" spans="1:21" x14ac:dyDescent="0.3">
      <c r="A657" s="276">
        <v>40324443</v>
      </c>
      <c r="B657" s="390" t="s">
        <v>3918</v>
      </c>
      <c r="C657" s="400"/>
      <c r="D657" s="401"/>
      <c r="E657" s="402"/>
      <c r="F657" s="401"/>
      <c r="G657" s="401"/>
      <c r="H657" s="401"/>
      <c r="I657" s="401"/>
      <c r="J657" s="401">
        <v>40324443</v>
      </c>
      <c r="K657" s="390" t="s">
        <v>3918</v>
      </c>
      <c r="L657" s="401"/>
      <c r="M657" s="401"/>
      <c r="N657" s="400"/>
      <c r="O657" s="401"/>
      <c r="P657" s="400"/>
      <c r="Q657" s="401"/>
      <c r="R657" s="400"/>
      <c r="S657" s="401"/>
      <c r="T657" s="401"/>
      <c r="U657" s="415"/>
    </row>
    <row r="658" spans="1:21" x14ac:dyDescent="0.3">
      <c r="A658" s="276">
        <v>40324451</v>
      </c>
      <c r="B658" s="390" t="s">
        <v>3919</v>
      </c>
      <c r="C658" s="400"/>
      <c r="D658" s="401"/>
      <c r="E658" s="402"/>
      <c r="F658" s="401"/>
      <c r="G658" s="401"/>
      <c r="H658" s="401"/>
      <c r="I658" s="401"/>
      <c r="J658" s="401">
        <v>40324451</v>
      </c>
      <c r="K658" s="390" t="s">
        <v>3919</v>
      </c>
      <c r="L658" s="401"/>
      <c r="M658" s="401"/>
      <c r="N658" s="400"/>
      <c r="O658" s="401"/>
      <c r="P658" s="400"/>
      <c r="Q658" s="401"/>
      <c r="R658" s="400"/>
      <c r="S658" s="401"/>
      <c r="T658" s="401"/>
      <c r="U658" s="415"/>
    </row>
    <row r="659" spans="1:21" x14ac:dyDescent="0.3">
      <c r="A659" s="276">
        <v>40324460</v>
      </c>
      <c r="B659" s="390" t="s">
        <v>3920</v>
      </c>
      <c r="C659" s="400"/>
      <c r="D659" s="401"/>
      <c r="E659" s="402"/>
      <c r="F659" s="401"/>
      <c r="G659" s="401"/>
      <c r="H659" s="401"/>
      <c r="I659" s="401"/>
      <c r="J659" s="401">
        <v>40324460</v>
      </c>
      <c r="K659" s="390" t="s">
        <v>3920</v>
      </c>
      <c r="L659" s="401"/>
      <c r="M659" s="401"/>
      <c r="N659" s="400"/>
      <c r="O659" s="401"/>
      <c r="P659" s="400"/>
      <c r="Q659" s="401"/>
      <c r="R659" s="400"/>
      <c r="S659" s="401"/>
      <c r="T659" s="401"/>
      <c r="U659" s="415"/>
    </row>
    <row r="660" spans="1:21" x14ac:dyDescent="0.3">
      <c r="A660" s="276">
        <v>40324478</v>
      </c>
      <c r="B660" s="390" t="s">
        <v>3921</v>
      </c>
      <c r="C660" s="400"/>
      <c r="D660" s="401"/>
      <c r="E660" s="402"/>
      <c r="F660" s="401"/>
      <c r="G660" s="401"/>
      <c r="H660" s="401"/>
      <c r="I660" s="401"/>
      <c r="J660" s="401">
        <v>40324478</v>
      </c>
      <c r="K660" s="390" t="s">
        <v>3921</v>
      </c>
      <c r="L660" s="401"/>
      <c r="M660" s="401"/>
      <c r="N660" s="400"/>
      <c r="O660" s="401"/>
      <c r="P660" s="400"/>
      <c r="Q660" s="401"/>
      <c r="R660" s="400"/>
      <c r="S660" s="401"/>
      <c r="T660" s="401"/>
      <c r="U660" s="415"/>
    </row>
    <row r="661" spans="1:21" x14ac:dyDescent="0.3">
      <c r="A661" s="276">
        <v>40324486</v>
      </c>
      <c r="B661" s="390" t="s">
        <v>3922</v>
      </c>
      <c r="C661" s="400"/>
      <c r="D661" s="401"/>
      <c r="E661" s="402"/>
      <c r="F661" s="401"/>
      <c r="G661" s="401"/>
      <c r="H661" s="401"/>
      <c r="I661" s="401"/>
      <c r="J661" s="401">
        <v>40324486</v>
      </c>
      <c r="K661" s="390" t="s">
        <v>3922</v>
      </c>
      <c r="L661" s="401"/>
      <c r="M661" s="401"/>
      <c r="N661" s="400"/>
      <c r="O661" s="401"/>
      <c r="P661" s="400"/>
      <c r="Q661" s="401"/>
      <c r="R661" s="400"/>
      <c r="S661" s="401"/>
      <c r="T661" s="401"/>
      <c r="U661" s="415"/>
    </row>
    <row r="662" spans="1:21" x14ac:dyDescent="0.3">
      <c r="A662" s="276">
        <v>40324494</v>
      </c>
      <c r="B662" s="390" t="s">
        <v>3923</v>
      </c>
      <c r="C662" s="400"/>
      <c r="D662" s="401"/>
      <c r="E662" s="402"/>
      <c r="F662" s="401"/>
      <c r="G662" s="401"/>
      <c r="H662" s="401"/>
      <c r="I662" s="401"/>
      <c r="J662" s="401">
        <v>40324494</v>
      </c>
      <c r="K662" s="390" t="s">
        <v>3923</v>
      </c>
      <c r="L662" s="401"/>
      <c r="M662" s="401"/>
      <c r="N662" s="400"/>
      <c r="O662" s="401"/>
      <c r="P662" s="400"/>
      <c r="Q662" s="401"/>
      <c r="R662" s="400"/>
      <c r="S662" s="401"/>
      <c r="T662" s="401"/>
      <c r="U662" s="415"/>
    </row>
    <row r="663" spans="1:21" x14ac:dyDescent="0.3">
      <c r="A663" s="276">
        <v>40324508</v>
      </c>
      <c r="B663" s="390" t="s">
        <v>3924</v>
      </c>
      <c r="C663" s="400"/>
      <c r="D663" s="401"/>
      <c r="E663" s="402"/>
      <c r="F663" s="401"/>
      <c r="G663" s="401"/>
      <c r="H663" s="401"/>
      <c r="I663" s="401"/>
      <c r="J663" s="401">
        <v>40324508</v>
      </c>
      <c r="K663" s="390" t="s">
        <v>3924</v>
      </c>
      <c r="L663" s="401"/>
      <c r="M663" s="401"/>
      <c r="N663" s="400"/>
      <c r="O663" s="401"/>
      <c r="P663" s="400"/>
      <c r="Q663" s="401"/>
      <c r="R663" s="400"/>
      <c r="S663" s="401"/>
      <c r="T663" s="401"/>
      <c r="U663" s="415"/>
    </row>
    <row r="664" spans="1:21" x14ac:dyDescent="0.3">
      <c r="A664" s="276">
        <v>40324516</v>
      </c>
      <c r="B664" s="390" t="s">
        <v>3925</v>
      </c>
      <c r="C664" s="400"/>
      <c r="D664" s="401"/>
      <c r="E664" s="402"/>
      <c r="F664" s="401"/>
      <c r="G664" s="401"/>
      <c r="H664" s="401"/>
      <c r="I664" s="401"/>
      <c r="J664" s="401">
        <v>40324516</v>
      </c>
      <c r="K664" s="390" t="s">
        <v>3925</v>
      </c>
      <c r="L664" s="401"/>
      <c r="M664" s="401"/>
      <c r="N664" s="400"/>
      <c r="O664" s="401"/>
      <c r="P664" s="400"/>
      <c r="Q664" s="401"/>
      <c r="R664" s="400"/>
      <c r="S664" s="401"/>
      <c r="T664" s="401"/>
      <c r="U664" s="415"/>
    </row>
    <row r="665" spans="1:21" x14ac:dyDescent="0.3">
      <c r="A665" s="276">
        <v>40324524</v>
      </c>
      <c r="B665" s="390" t="s">
        <v>3926</v>
      </c>
      <c r="C665" s="400"/>
      <c r="D665" s="401"/>
      <c r="E665" s="402"/>
      <c r="F665" s="401"/>
      <c r="G665" s="401"/>
      <c r="H665" s="401"/>
      <c r="I665" s="401"/>
      <c r="J665" s="401">
        <v>40324524</v>
      </c>
      <c r="K665" s="390" t="s">
        <v>3926</v>
      </c>
      <c r="L665" s="401"/>
      <c r="M665" s="401"/>
      <c r="N665" s="400"/>
      <c r="O665" s="401"/>
      <c r="P665" s="400"/>
      <c r="Q665" s="401"/>
      <c r="R665" s="400"/>
      <c r="S665" s="401"/>
      <c r="T665" s="401"/>
      <c r="U665" s="415"/>
    </row>
    <row r="666" spans="1:21" x14ac:dyDescent="0.3">
      <c r="A666" s="276">
        <v>40324532</v>
      </c>
      <c r="B666" s="390" t="s">
        <v>3927</v>
      </c>
      <c r="C666" s="400"/>
      <c r="D666" s="401"/>
      <c r="E666" s="402"/>
      <c r="F666" s="401"/>
      <c r="G666" s="401"/>
      <c r="H666" s="401"/>
      <c r="I666" s="401"/>
      <c r="J666" s="401">
        <v>40324532</v>
      </c>
      <c r="K666" s="390" t="s">
        <v>3927</v>
      </c>
      <c r="L666" s="401"/>
      <c r="M666" s="401"/>
      <c r="N666" s="400"/>
      <c r="O666" s="401"/>
      <c r="P666" s="400"/>
      <c r="Q666" s="401"/>
      <c r="R666" s="400"/>
      <c r="S666" s="401"/>
      <c r="T666" s="401"/>
      <c r="U666" s="415"/>
    </row>
    <row r="667" spans="1:21" x14ac:dyDescent="0.3">
      <c r="A667" s="276">
        <v>40324575</v>
      </c>
      <c r="B667" s="390" t="s">
        <v>3928</v>
      </c>
      <c r="C667" s="400"/>
      <c r="D667" s="401"/>
      <c r="E667" s="402"/>
      <c r="F667" s="401"/>
      <c r="G667" s="401"/>
      <c r="H667" s="401"/>
      <c r="I667" s="401"/>
      <c r="J667" s="401">
        <v>40324575</v>
      </c>
      <c r="K667" s="390" t="s">
        <v>3928</v>
      </c>
      <c r="L667" s="401"/>
      <c r="M667" s="401"/>
      <c r="N667" s="400"/>
      <c r="O667" s="401"/>
      <c r="P667" s="400"/>
      <c r="Q667" s="401"/>
      <c r="R667" s="400"/>
      <c r="S667" s="401"/>
      <c r="T667" s="401"/>
      <c r="U667" s="415"/>
    </row>
    <row r="668" spans="1:21" x14ac:dyDescent="0.3">
      <c r="A668" s="276">
        <v>40324583</v>
      </c>
      <c r="B668" s="390" t="s">
        <v>3929</v>
      </c>
      <c r="C668" s="400"/>
      <c r="D668" s="401"/>
      <c r="E668" s="402"/>
      <c r="F668" s="401"/>
      <c r="G668" s="401"/>
      <c r="H668" s="401"/>
      <c r="I668" s="401"/>
      <c r="J668" s="401">
        <v>40324583</v>
      </c>
      <c r="K668" s="390" t="s">
        <v>3929</v>
      </c>
      <c r="L668" s="401"/>
      <c r="M668" s="401"/>
      <c r="N668" s="400"/>
      <c r="O668" s="401"/>
      <c r="P668" s="400"/>
      <c r="Q668" s="401"/>
      <c r="R668" s="400"/>
      <c r="S668" s="401"/>
      <c r="T668" s="401"/>
      <c r="U668" s="415"/>
    </row>
    <row r="669" spans="1:21" x14ac:dyDescent="0.3">
      <c r="A669" s="276">
        <v>40402177</v>
      </c>
      <c r="B669" s="390" t="s">
        <v>3930</v>
      </c>
      <c r="C669" s="400"/>
      <c r="D669" s="401"/>
      <c r="E669" s="402"/>
      <c r="F669" s="401"/>
      <c r="G669" s="401"/>
      <c r="H669" s="401"/>
      <c r="I669" s="401"/>
      <c r="J669" s="401">
        <v>40402177</v>
      </c>
      <c r="K669" s="390" t="s">
        <v>3930</v>
      </c>
      <c r="L669" s="401"/>
      <c r="M669" s="401"/>
      <c r="N669" s="400"/>
      <c r="O669" s="401"/>
      <c r="P669" s="400"/>
      <c r="Q669" s="401"/>
      <c r="R669" s="400"/>
      <c r="S669" s="401"/>
      <c r="T669" s="401"/>
      <c r="U669" s="415"/>
    </row>
    <row r="670" spans="1:21" x14ac:dyDescent="0.3">
      <c r="A670" s="276">
        <v>40404293</v>
      </c>
      <c r="B670" s="390" t="s">
        <v>3931</v>
      </c>
      <c r="C670" s="400"/>
      <c r="D670" s="401"/>
      <c r="E670" s="402"/>
      <c r="F670" s="401"/>
      <c r="G670" s="401"/>
      <c r="H670" s="401"/>
      <c r="I670" s="401"/>
      <c r="J670" s="401">
        <v>40404293</v>
      </c>
      <c r="K670" s="390" t="s">
        <v>3931</v>
      </c>
      <c r="L670" s="401"/>
      <c r="M670" s="401"/>
      <c r="N670" s="400"/>
      <c r="O670" s="401"/>
      <c r="P670" s="400"/>
      <c r="Q670" s="401"/>
      <c r="R670" s="400"/>
      <c r="S670" s="401"/>
      <c r="T670" s="401"/>
      <c r="U670" s="415"/>
    </row>
    <row r="671" spans="1:21" x14ac:dyDescent="0.3">
      <c r="A671" s="276">
        <v>40404307</v>
      </c>
      <c r="B671" s="390" t="s">
        <v>3932</v>
      </c>
      <c r="C671" s="400"/>
      <c r="D671" s="401"/>
      <c r="E671" s="402"/>
      <c r="F671" s="401"/>
      <c r="G671" s="401"/>
      <c r="H671" s="401"/>
      <c r="I671" s="401"/>
      <c r="J671" s="401">
        <v>40404307</v>
      </c>
      <c r="K671" s="390" t="s">
        <v>3932</v>
      </c>
      <c r="L671" s="401"/>
      <c r="M671" s="401"/>
      <c r="N671" s="400"/>
      <c r="O671" s="401"/>
      <c r="P671" s="400"/>
      <c r="Q671" s="401"/>
      <c r="R671" s="400"/>
      <c r="S671" s="401"/>
      <c r="T671" s="401"/>
      <c r="U671" s="415"/>
    </row>
    <row r="672" spans="1:21" x14ac:dyDescent="0.3">
      <c r="A672" s="276">
        <v>40404315</v>
      </c>
      <c r="B672" s="390" t="s">
        <v>3933</v>
      </c>
      <c r="C672" s="400"/>
      <c r="D672" s="401"/>
      <c r="E672" s="402"/>
      <c r="F672" s="401"/>
      <c r="G672" s="401"/>
      <c r="H672" s="401"/>
      <c r="I672" s="401"/>
      <c r="J672" s="401">
        <v>40404315</v>
      </c>
      <c r="K672" s="390" t="s">
        <v>3933</v>
      </c>
      <c r="L672" s="401"/>
      <c r="M672" s="401"/>
      <c r="N672" s="400"/>
      <c r="O672" s="401"/>
      <c r="P672" s="400"/>
      <c r="Q672" s="401"/>
      <c r="R672" s="400"/>
      <c r="S672" s="401"/>
      <c r="T672" s="401"/>
      <c r="U672" s="415"/>
    </row>
    <row r="673" spans="1:21" x14ac:dyDescent="0.3">
      <c r="A673" s="276">
        <v>40404323</v>
      </c>
      <c r="B673" s="390" t="s">
        <v>3934</v>
      </c>
      <c r="C673" s="400"/>
      <c r="D673" s="401"/>
      <c r="E673" s="402"/>
      <c r="F673" s="401"/>
      <c r="G673" s="401"/>
      <c r="H673" s="401"/>
      <c r="I673" s="401"/>
      <c r="J673" s="401">
        <v>40404323</v>
      </c>
      <c r="K673" s="390" t="s">
        <v>3934</v>
      </c>
      <c r="L673" s="401"/>
      <c r="M673" s="401"/>
      <c r="N673" s="400"/>
      <c r="O673" s="401"/>
      <c r="P673" s="400"/>
      <c r="Q673" s="401"/>
      <c r="R673" s="400"/>
      <c r="S673" s="401"/>
      <c r="T673" s="401"/>
      <c r="U673" s="415"/>
    </row>
    <row r="674" spans="1:21" x14ac:dyDescent="0.3">
      <c r="A674" s="276">
        <v>40404331</v>
      </c>
      <c r="B674" s="390" t="s">
        <v>3935</v>
      </c>
      <c r="C674" s="400"/>
      <c r="D674" s="401"/>
      <c r="E674" s="402"/>
      <c r="F674" s="401"/>
      <c r="G674" s="401"/>
      <c r="H674" s="401"/>
      <c r="I674" s="401"/>
      <c r="J674" s="401">
        <v>40404331</v>
      </c>
      <c r="K674" s="390" t="s">
        <v>3935</v>
      </c>
      <c r="L674" s="401"/>
      <c r="M674" s="401"/>
      <c r="N674" s="400"/>
      <c r="O674" s="401"/>
      <c r="P674" s="400"/>
      <c r="Q674" s="401"/>
      <c r="R674" s="400"/>
      <c r="S674" s="401"/>
      <c r="T674" s="401"/>
      <c r="U674" s="415"/>
    </row>
    <row r="675" spans="1:21" x14ac:dyDescent="0.3">
      <c r="A675" s="276">
        <v>40404340</v>
      </c>
      <c r="B675" s="390" t="s">
        <v>3936</v>
      </c>
      <c r="C675" s="400"/>
      <c r="D675" s="401"/>
      <c r="E675" s="402"/>
      <c r="F675" s="401"/>
      <c r="G675" s="401"/>
      <c r="H675" s="401"/>
      <c r="I675" s="401"/>
      <c r="J675" s="401">
        <v>40404340</v>
      </c>
      <c r="K675" s="390" t="s">
        <v>3936</v>
      </c>
      <c r="L675" s="401"/>
      <c r="M675" s="401"/>
      <c r="N675" s="400"/>
      <c r="O675" s="401"/>
      <c r="P675" s="400"/>
      <c r="Q675" s="401"/>
      <c r="R675" s="400"/>
      <c r="S675" s="401"/>
      <c r="T675" s="401"/>
      <c r="U675" s="415"/>
    </row>
    <row r="676" spans="1:21" x14ac:dyDescent="0.3">
      <c r="A676" s="276">
        <v>40404358</v>
      </c>
      <c r="B676" s="390" t="s">
        <v>3937</v>
      </c>
      <c r="C676" s="400"/>
      <c r="D676" s="401"/>
      <c r="E676" s="402"/>
      <c r="F676" s="401"/>
      <c r="G676" s="401"/>
      <c r="H676" s="401"/>
      <c r="I676" s="401"/>
      <c r="J676" s="401">
        <v>40404358</v>
      </c>
      <c r="K676" s="390" t="s">
        <v>3937</v>
      </c>
      <c r="L676" s="401"/>
      <c r="M676" s="401"/>
      <c r="N676" s="400"/>
      <c r="O676" s="401"/>
      <c r="P676" s="400"/>
      <c r="Q676" s="401"/>
      <c r="R676" s="400"/>
      <c r="S676" s="401"/>
      <c r="T676" s="401"/>
      <c r="U676" s="415"/>
    </row>
    <row r="677" spans="1:21" x14ac:dyDescent="0.3">
      <c r="A677" s="276">
        <v>40404366</v>
      </c>
      <c r="B677" s="390" t="s">
        <v>3938</v>
      </c>
      <c r="C677" s="400"/>
      <c r="D677" s="401"/>
      <c r="E677" s="402"/>
      <c r="F677" s="401"/>
      <c r="G677" s="401"/>
      <c r="H677" s="401"/>
      <c r="I677" s="401"/>
      <c r="J677" s="401">
        <v>40404366</v>
      </c>
      <c r="K677" s="390" t="s">
        <v>3938</v>
      </c>
      <c r="L677" s="401"/>
      <c r="M677" s="401"/>
      <c r="N677" s="400"/>
      <c r="O677" s="401"/>
      <c r="P677" s="400"/>
      <c r="Q677" s="401"/>
      <c r="R677" s="400"/>
      <c r="S677" s="401"/>
      <c r="T677" s="401"/>
      <c r="U677" s="415"/>
    </row>
    <row r="678" spans="1:21" x14ac:dyDescent="0.3">
      <c r="A678" s="276">
        <v>40404374</v>
      </c>
      <c r="B678" s="390" t="s">
        <v>3939</v>
      </c>
      <c r="C678" s="400"/>
      <c r="D678" s="401"/>
      <c r="E678" s="402"/>
      <c r="F678" s="401"/>
      <c r="G678" s="401"/>
      <c r="H678" s="401"/>
      <c r="I678" s="401"/>
      <c r="J678" s="401">
        <v>40404374</v>
      </c>
      <c r="K678" s="390" t="s">
        <v>3939</v>
      </c>
      <c r="L678" s="401"/>
      <c r="M678" s="401"/>
      <c r="N678" s="400"/>
      <c r="O678" s="401"/>
      <c r="P678" s="400"/>
      <c r="Q678" s="401"/>
      <c r="R678" s="400"/>
      <c r="S678" s="401"/>
      <c r="T678" s="401"/>
      <c r="U678" s="415"/>
    </row>
    <row r="679" spans="1:21" x14ac:dyDescent="0.3">
      <c r="A679" s="276">
        <v>40404382</v>
      </c>
      <c r="B679" s="390" t="s">
        <v>3940</v>
      </c>
      <c r="C679" s="400"/>
      <c r="D679" s="401"/>
      <c r="E679" s="402"/>
      <c r="F679" s="401"/>
      <c r="G679" s="401"/>
      <c r="H679" s="401"/>
      <c r="I679" s="401"/>
      <c r="J679" s="401">
        <v>40404382</v>
      </c>
      <c r="K679" s="390" t="s">
        <v>3940</v>
      </c>
      <c r="L679" s="401"/>
      <c r="M679" s="401"/>
      <c r="N679" s="400"/>
      <c r="O679" s="401"/>
      <c r="P679" s="400"/>
      <c r="Q679" s="401"/>
      <c r="R679" s="400"/>
      <c r="S679" s="401"/>
      <c r="T679" s="401"/>
      <c r="U679" s="415"/>
    </row>
    <row r="680" spans="1:21" x14ac:dyDescent="0.3">
      <c r="A680" s="276">
        <v>40404390</v>
      </c>
      <c r="B680" s="390" t="s">
        <v>3941</v>
      </c>
      <c r="C680" s="400"/>
      <c r="D680" s="401"/>
      <c r="E680" s="402"/>
      <c r="F680" s="401"/>
      <c r="G680" s="401"/>
      <c r="H680" s="401"/>
      <c r="I680" s="401"/>
      <c r="J680" s="401">
        <v>40404390</v>
      </c>
      <c r="K680" s="390" t="s">
        <v>3941</v>
      </c>
      <c r="L680" s="401"/>
      <c r="M680" s="401"/>
      <c r="N680" s="400"/>
      <c r="O680" s="401"/>
      <c r="P680" s="400"/>
      <c r="Q680" s="401"/>
      <c r="R680" s="400"/>
      <c r="S680" s="401"/>
      <c r="T680" s="401"/>
      <c r="U680" s="415"/>
    </row>
    <row r="681" spans="1:21" x14ac:dyDescent="0.3">
      <c r="A681" s="276">
        <v>40404412</v>
      </c>
      <c r="B681" s="390" t="s">
        <v>3942</v>
      </c>
      <c r="C681" s="400"/>
      <c r="D681" s="401"/>
      <c r="E681" s="402"/>
      <c r="F681" s="401"/>
      <c r="G681" s="401"/>
      <c r="H681" s="401"/>
      <c r="I681" s="401"/>
      <c r="J681" s="401">
        <v>40404412</v>
      </c>
      <c r="K681" s="390" t="s">
        <v>3942</v>
      </c>
      <c r="L681" s="401"/>
      <c r="M681" s="401"/>
      <c r="N681" s="400"/>
      <c r="O681" s="401"/>
      <c r="P681" s="400"/>
      <c r="Q681" s="401"/>
      <c r="R681" s="400"/>
      <c r="S681" s="401"/>
      <c r="T681" s="401"/>
      <c r="U681" s="415"/>
    </row>
    <row r="682" spans="1:21" x14ac:dyDescent="0.3">
      <c r="A682" s="276">
        <v>40404420</v>
      </c>
      <c r="B682" s="390" t="s">
        <v>3943</v>
      </c>
      <c r="C682" s="400"/>
      <c r="D682" s="401"/>
      <c r="E682" s="402"/>
      <c r="F682" s="401"/>
      <c r="G682" s="401"/>
      <c r="H682" s="401"/>
      <c r="I682" s="401"/>
      <c r="J682" s="401">
        <v>40404420</v>
      </c>
      <c r="K682" s="390" t="s">
        <v>3943</v>
      </c>
      <c r="L682" s="401"/>
      <c r="M682" s="401"/>
      <c r="N682" s="400"/>
      <c r="O682" s="401"/>
      <c r="P682" s="400"/>
      <c r="Q682" s="401"/>
      <c r="R682" s="400"/>
      <c r="S682" s="401"/>
      <c r="T682" s="401"/>
      <c r="U682" s="415"/>
    </row>
    <row r="683" spans="1:21" x14ac:dyDescent="0.3">
      <c r="A683" s="276">
        <v>40404439</v>
      </c>
      <c r="B683" s="390" t="s">
        <v>3944</v>
      </c>
      <c r="C683" s="400"/>
      <c r="D683" s="401"/>
      <c r="E683" s="402"/>
      <c r="F683" s="401"/>
      <c r="G683" s="401"/>
      <c r="H683" s="401"/>
      <c r="I683" s="401"/>
      <c r="J683" s="401">
        <v>40404439</v>
      </c>
      <c r="K683" s="390" t="s">
        <v>3944</v>
      </c>
      <c r="L683" s="401"/>
      <c r="M683" s="401"/>
      <c r="N683" s="400"/>
      <c r="O683" s="401"/>
      <c r="P683" s="400"/>
      <c r="Q683" s="401"/>
      <c r="R683" s="400"/>
      <c r="S683" s="401"/>
      <c r="T683" s="401"/>
      <c r="U683" s="415"/>
    </row>
    <row r="684" spans="1:21" x14ac:dyDescent="0.3">
      <c r="A684" s="276">
        <v>40404447</v>
      </c>
      <c r="B684" s="390" t="s">
        <v>3945</v>
      </c>
      <c r="C684" s="400"/>
      <c r="D684" s="401"/>
      <c r="E684" s="402"/>
      <c r="F684" s="401"/>
      <c r="G684" s="401"/>
      <c r="H684" s="401"/>
      <c r="I684" s="401"/>
      <c r="J684" s="401">
        <v>40404447</v>
      </c>
      <c r="K684" s="390" t="s">
        <v>3945</v>
      </c>
      <c r="L684" s="401"/>
      <c r="M684" s="401"/>
      <c r="N684" s="400"/>
      <c r="O684" s="401"/>
      <c r="P684" s="400"/>
      <c r="Q684" s="401"/>
      <c r="R684" s="400"/>
      <c r="S684" s="401"/>
      <c r="T684" s="401"/>
      <c r="U684" s="415"/>
    </row>
    <row r="685" spans="1:21" x14ac:dyDescent="0.3">
      <c r="A685" s="276">
        <v>40404455</v>
      </c>
      <c r="B685" s="390" t="s">
        <v>3946</v>
      </c>
      <c r="C685" s="400"/>
      <c r="D685" s="401"/>
      <c r="E685" s="402"/>
      <c r="F685" s="401"/>
      <c r="G685" s="401"/>
      <c r="H685" s="401"/>
      <c r="I685" s="401"/>
      <c r="J685" s="401">
        <v>40404455</v>
      </c>
      <c r="K685" s="390" t="s">
        <v>3946</v>
      </c>
      <c r="L685" s="401"/>
      <c r="M685" s="401"/>
      <c r="N685" s="400"/>
      <c r="O685" s="401"/>
      <c r="P685" s="400"/>
      <c r="Q685" s="401"/>
      <c r="R685" s="400"/>
      <c r="S685" s="401"/>
      <c r="T685" s="401"/>
      <c r="U685" s="415"/>
    </row>
    <row r="686" spans="1:21" x14ac:dyDescent="0.3">
      <c r="A686" s="276">
        <v>40404463</v>
      </c>
      <c r="B686" s="390" t="s">
        <v>3947</v>
      </c>
      <c r="C686" s="400"/>
      <c r="D686" s="401"/>
      <c r="E686" s="402"/>
      <c r="F686" s="401"/>
      <c r="G686" s="401"/>
      <c r="H686" s="401"/>
      <c r="I686" s="401"/>
      <c r="J686" s="401">
        <v>40404463</v>
      </c>
      <c r="K686" s="390" t="s">
        <v>3947</v>
      </c>
      <c r="L686" s="401"/>
      <c r="M686" s="401"/>
      <c r="N686" s="400"/>
      <c r="O686" s="401"/>
      <c r="P686" s="400"/>
      <c r="Q686" s="401"/>
      <c r="R686" s="400"/>
      <c r="S686" s="401"/>
      <c r="T686" s="401"/>
      <c r="U686" s="415"/>
    </row>
    <row r="687" spans="1:21" x14ac:dyDescent="0.3">
      <c r="A687" s="276">
        <v>40404471</v>
      </c>
      <c r="B687" s="390" t="s">
        <v>3948</v>
      </c>
      <c r="C687" s="400"/>
      <c r="D687" s="401"/>
      <c r="E687" s="402"/>
      <c r="F687" s="401"/>
      <c r="G687" s="401"/>
      <c r="H687" s="401"/>
      <c r="I687" s="401"/>
      <c r="J687" s="401">
        <v>40404471</v>
      </c>
      <c r="K687" s="390" t="s">
        <v>3948</v>
      </c>
      <c r="L687" s="401"/>
      <c r="M687" s="401"/>
      <c r="N687" s="400"/>
      <c r="O687" s="401"/>
      <c r="P687" s="400"/>
      <c r="Q687" s="401"/>
      <c r="R687" s="400"/>
      <c r="S687" s="401"/>
      <c r="T687" s="401"/>
      <c r="U687" s="415"/>
    </row>
    <row r="688" spans="1:21" x14ac:dyDescent="0.3">
      <c r="A688" s="276">
        <v>40404480</v>
      </c>
      <c r="B688" s="390" t="s">
        <v>3949</v>
      </c>
      <c r="C688" s="400"/>
      <c r="D688" s="401"/>
      <c r="E688" s="402"/>
      <c r="F688" s="401"/>
      <c r="G688" s="401"/>
      <c r="H688" s="401"/>
      <c r="I688" s="401"/>
      <c r="J688" s="401">
        <v>40404480</v>
      </c>
      <c r="K688" s="390" t="s">
        <v>3949</v>
      </c>
      <c r="L688" s="401"/>
      <c r="M688" s="401"/>
      <c r="N688" s="400"/>
      <c r="O688" s="401"/>
      <c r="P688" s="400"/>
      <c r="Q688" s="401"/>
      <c r="R688" s="400"/>
      <c r="S688" s="401"/>
      <c r="T688" s="401"/>
      <c r="U688" s="415"/>
    </row>
    <row r="689" spans="1:21" x14ac:dyDescent="0.3">
      <c r="A689" s="276">
        <v>40404498</v>
      </c>
      <c r="B689" s="390" t="s">
        <v>3950</v>
      </c>
      <c r="C689" s="400"/>
      <c r="D689" s="401"/>
      <c r="E689" s="402"/>
      <c r="F689" s="401"/>
      <c r="G689" s="401"/>
      <c r="H689" s="401"/>
      <c r="I689" s="401"/>
      <c r="J689" s="401">
        <v>40404498</v>
      </c>
      <c r="K689" s="390" t="s">
        <v>3950</v>
      </c>
      <c r="L689" s="401"/>
      <c r="M689" s="401"/>
      <c r="N689" s="400"/>
      <c r="O689" s="401"/>
      <c r="P689" s="400"/>
      <c r="Q689" s="401"/>
      <c r="R689" s="400"/>
      <c r="S689" s="401"/>
      <c r="T689" s="401"/>
      <c r="U689" s="415"/>
    </row>
    <row r="690" spans="1:21" x14ac:dyDescent="0.3">
      <c r="A690" s="276">
        <v>40404501</v>
      </c>
      <c r="B690" s="390" t="s">
        <v>3951</v>
      </c>
      <c r="C690" s="400"/>
      <c r="D690" s="401"/>
      <c r="E690" s="402"/>
      <c r="F690" s="401"/>
      <c r="G690" s="401"/>
      <c r="H690" s="401"/>
      <c r="I690" s="401"/>
      <c r="J690" s="401">
        <v>40404501</v>
      </c>
      <c r="K690" s="390" t="s">
        <v>3951</v>
      </c>
      <c r="L690" s="401"/>
      <c r="M690" s="401"/>
      <c r="N690" s="400"/>
      <c r="O690" s="401"/>
      <c r="P690" s="400"/>
      <c r="Q690" s="401"/>
      <c r="R690" s="400"/>
      <c r="S690" s="401"/>
      <c r="T690" s="401"/>
      <c r="U690" s="415"/>
    </row>
    <row r="691" spans="1:21" x14ac:dyDescent="0.3">
      <c r="A691" s="276">
        <v>40404510</v>
      </c>
      <c r="B691" s="390" t="s">
        <v>3952</v>
      </c>
      <c r="C691" s="400"/>
      <c r="D691" s="401"/>
      <c r="E691" s="402"/>
      <c r="F691" s="401"/>
      <c r="G691" s="401"/>
      <c r="H691" s="401"/>
      <c r="I691" s="401"/>
      <c r="J691" s="401">
        <v>40404510</v>
      </c>
      <c r="K691" s="390" t="s">
        <v>3952</v>
      </c>
      <c r="L691" s="401"/>
      <c r="M691" s="401"/>
      <c r="N691" s="400"/>
      <c r="O691" s="401"/>
      <c r="P691" s="400"/>
      <c r="Q691" s="401"/>
      <c r="R691" s="400"/>
      <c r="S691" s="401"/>
      <c r="T691" s="401"/>
      <c r="U691" s="415"/>
    </row>
    <row r="692" spans="1:21" x14ac:dyDescent="0.3">
      <c r="A692" s="276">
        <v>40404528</v>
      </c>
      <c r="B692" s="390" t="s">
        <v>3953</v>
      </c>
      <c r="C692" s="400"/>
      <c r="D692" s="401"/>
      <c r="E692" s="402"/>
      <c r="F692" s="401"/>
      <c r="G692" s="401"/>
      <c r="H692" s="401"/>
      <c r="I692" s="401"/>
      <c r="J692" s="401">
        <v>40404528</v>
      </c>
      <c r="K692" s="390" t="s">
        <v>3953</v>
      </c>
      <c r="L692" s="401"/>
      <c r="M692" s="401"/>
      <c r="N692" s="400"/>
      <c r="O692" s="401"/>
      <c r="P692" s="400"/>
      <c r="Q692" s="401"/>
      <c r="R692" s="400"/>
      <c r="S692" s="401"/>
      <c r="T692" s="401"/>
      <c r="U692" s="415"/>
    </row>
    <row r="693" spans="1:21" x14ac:dyDescent="0.3">
      <c r="A693" s="276">
        <v>40404544</v>
      </c>
      <c r="B693" s="390" t="s">
        <v>3954</v>
      </c>
      <c r="C693" s="400"/>
      <c r="D693" s="401"/>
      <c r="E693" s="402"/>
      <c r="F693" s="401"/>
      <c r="G693" s="401"/>
      <c r="H693" s="401"/>
      <c r="I693" s="401"/>
      <c r="J693" s="401">
        <v>40404544</v>
      </c>
      <c r="K693" s="390" t="s">
        <v>3954</v>
      </c>
      <c r="L693" s="401"/>
      <c r="M693" s="401"/>
      <c r="N693" s="400"/>
      <c r="O693" s="401"/>
      <c r="P693" s="400"/>
      <c r="Q693" s="401"/>
      <c r="R693" s="400"/>
      <c r="S693" s="401"/>
      <c r="T693" s="401"/>
      <c r="U693" s="415"/>
    </row>
    <row r="694" spans="1:21" x14ac:dyDescent="0.3">
      <c r="A694" s="276">
        <v>40503291</v>
      </c>
      <c r="B694" s="390" t="s">
        <v>3955</v>
      </c>
      <c r="C694" s="400"/>
      <c r="D694" s="401"/>
      <c r="E694" s="402"/>
      <c r="F694" s="401"/>
      <c r="G694" s="401"/>
      <c r="H694" s="401"/>
      <c r="I694" s="401"/>
      <c r="J694" s="401">
        <v>40503291</v>
      </c>
      <c r="K694" s="390" t="s">
        <v>3955</v>
      </c>
      <c r="L694" s="401"/>
      <c r="M694" s="401"/>
      <c r="N694" s="400"/>
      <c r="O694" s="401"/>
      <c r="P694" s="400"/>
      <c r="Q694" s="401"/>
      <c r="R694" s="400"/>
      <c r="S694" s="401"/>
      <c r="T694" s="401"/>
      <c r="U694" s="415"/>
    </row>
    <row r="695" spans="1:21" x14ac:dyDescent="0.3">
      <c r="A695" s="276">
        <v>40503305</v>
      </c>
      <c r="B695" s="390" t="s">
        <v>3956</v>
      </c>
      <c r="C695" s="400"/>
      <c r="D695" s="401"/>
      <c r="E695" s="402"/>
      <c r="F695" s="401"/>
      <c r="G695" s="401"/>
      <c r="H695" s="401"/>
      <c r="I695" s="401"/>
      <c r="J695" s="401">
        <v>40503305</v>
      </c>
      <c r="K695" s="390" t="s">
        <v>3956</v>
      </c>
      <c r="L695" s="401"/>
      <c r="M695" s="401"/>
      <c r="N695" s="400"/>
      <c r="O695" s="401"/>
      <c r="P695" s="400"/>
      <c r="Q695" s="401"/>
      <c r="R695" s="400"/>
      <c r="S695" s="401"/>
      <c r="T695" s="401"/>
      <c r="U695" s="415"/>
    </row>
    <row r="696" spans="1:21" x14ac:dyDescent="0.3">
      <c r="A696" s="276">
        <v>40503321</v>
      </c>
      <c r="B696" s="390" t="s">
        <v>3957</v>
      </c>
      <c r="C696" s="400"/>
      <c r="D696" s="401"/>
      <c r="E696" s="402"/>
      <c r="F696" s="401"/>
      <c r="G696" s="401"/>
      <c r="H696" s="401"/>
      <c r="I696" s="401"/>
      <c r="J696" s="401">
        <v>40503321</v>
      </c>
      <c r="K696" s="390" t="s">
        <v>3957</v>
      </c>
      <c r="L696" s="401"/>
      <c r="M696" s="401"/>
      <c r="N696" s="400"/>
      <c r="O696" s="401"/>
      <c r="P696" s="400"/>
      <c r="Q696" s="401"/>
      <c r="R696" s="400"/>
      <c r="S696" s="401"/>
      <c r="T696" s="401"/>
      <c r="U696" s="415"/>
    </row>
    <row r="697" spans="1:21" x14ac:dyDescent="0.3">
      <c r="A697" s="276">
        <v>40503330</v>
      </c>
      <c r="B697" s="390" t="s">
        <v>3958</v>
      </c>
      <c r="C697" s="400"/>
      <c r="D697" s="401"/>
      <c r="E697" s="402"/>
      <c r="F697" s="401"/>
      <c r="G697" s="401"/>
      <c r="H697" s="401"/>
      <c r="I697" s="401"/>
      <c r="J697" s="401">
        <v>40503330</v>
      </c>
      <c r="K697" s="390" t="s">
        <v>3958</v>
      </c>
      <c r="L697" s="401"/>
      <c r="M697" s="401"/>
      <c r="N697" s="400"/>
      <c r="O697" s="401"/>
      <c r="P697" s="400"/>
      <c r="Q697" s="401"/>
      <c r="R697" s="400"/>
      <c r="S697" s="401"/>
      <c r="T697" s="401"/>
      <c r="U697" s="415"/>
    </row>
    <row r="698" spans="1:21" x14ac:dyDescent="0.3">
      <c r="A698" s="276">
        <v>40503550</v>
      </c>
      <c r="B698" s="390" t="s">
        <v>3959</v>
      </c>
      <c r="C698" s="400"/>
      <c r="D698" s="401"/>
      <c r="E698" s="402"/>
      <c r="F698" s="401"/>
      <c r="G698" s="401"/>
      <c r="H698" s="401"/>
      <c r="I698" s="401"/>
      <c r="J698" s="401">
        <v>40503550</v>
      </c>
      <c r="K698" s="390" t="s">
        <v>3959</v>
      </c>
      <c r="L698" s="401"/>
      <c r="M698" s="401"/>
      <c r="N698" s="400"/>
      <c r="O698" s="401"/>
      <c r="P698" s="400"/>
      <c r="Q698" s="401"/>
      <c r="R698" s="400"/>
      <c r="S698" s="401"/>
      <c r="T698" s="401"/>
      <c r="U698" s="415"/>
    </row>
    <row r="699" spans="1:21" x14ac:dyDescent="0.3">
      <c r="A699" s="276">
        <v>40503569</v>
      </c>
      <c r="B699" s="390" t="s">
        <v>3960</v>
      </c>
      <c r="C699" s="400"/>
      <c r="D699" s="401"/>
      <c r="E699" s="402"/>
      <c r="F699" s="401"/>
      <c r="G699" s="401"/>
      <c r="H699" s="401"/>
      <c r="I699" s="401"/>
      <c r="J699" s="401">
        <v>40503569</v>
      </c>
      <c r="K699" s="390" t="s">
        <v>3960</v>
      </c>
      <c r="L699" s="401"/>
      <c r="M699" s="401"/>
      <c r="N699" s="400"/>
      <c r="O699" s="401"/>
      <c r="P699" s="400"/>
      <c r="Q699" s="401"/>
      <c r="R699" s="400"/>
      <c r="S699" s="401"/>
      <c r="T699" s="401"/>
      <c r="U699" s="415"/>
    </row>
    <row r="700" spans="1:21" x14ac:dyDescent="0.3">
      <c r="A700" s="276">
        <v>40503666</v>
      </c>
      <c r="B700" s="390" t="s">
        <v>3961</v>
      </c>
      <c r="C700" s="400"/>
      <c r="D700" s="401"/>
      <c r="E700" s="402"/>
      <c r="F700" s="401"/>
      <c r="G700" s="401"/>
      <c r="H700" s="401"/>
      <c r="I700" s="401"/>
      <c r="J700" s="401">
        <v>40503666</v>
      </c>
      <c r="K700" s="390" t="s">
        <v>3961</v>
      </c>
      <c r="L700" s="401"/>
      <c r="M700" s="401"/>
      <c r="N700" s="400"/>
      <c r="O700" s="401"/>
      <c r="P700" s="400"/>
      <c r="Q700" s="401"/>
      <c r="R700" s="400"/>
      <c r="S700" s="401"/>
      <c r="T700" s="401"/>
      <c r="U700" s="415"/>
    </row>
    <row r="701" spans="1:21" ht="24" x14ac:dyDescent="0.3">
      <c r="A701" s="276">
        <v>40503704</v>
      </c>
      <c r="B701" s="390" t="s">
        <v>3962</v>
      </c>
      <c r="C701" s="400"/>
      <c r="D701" s="401"/>
      <c r="E701" s="402"/>
      <c r="F701" s="401"/>
      <c r="G701" s="401"/>
      <c r="H701" s="401"/>
      <c r="I701" s="401"/>
      <c r="J701" s="401">
        <v>40503704</v>
      </c>
      <c r="K701" s="390" t="s">
        <v>3962</v>
      </c>
      <c r="L701" s="401"/>
      <c r="M701" s="401"/>
      <c r="N701" s="400"/>
      <c r="O701" s="401"/>
      <c r="P701" s="400"/>
      <c r="Q701" s="401"/>
      <c r="R701" s="400"/>
      <c r="S701" s="401"/>
      <c r="T701" s="401"/>
      <c r="U701" s="415"/>
    </row>
    <row r="702" spans="1:21" x14ac:dyDescent="0.3">
      <c r="A702" s="276">
        <v>40503720</v>
      </c>
      <c r="B702" s="390" t="s">
        <v>3963</v>
      </c>
      <c r="C702" s="400"/>
      <c r="D702" s="401"/>
      <c r="E702" s="402"/>
      <c r="F702" s="401"/>
      <c r="G702" s="401"/>
      <c r="H702" s="401"/>
      <c r="I702" s="401"/>
      <c r="J702" s="401">
        <v>40503720</v>
      </c>
      <c r="K702" s="390" t="s">
        <v>3963</v>
      </c>
      <c r="L702" s="401"/>
      <c r="M702" s="401"/>
      <c r="N702" s="400"/>
      <c r="O702" s="401"/>
      <c r="P702" s="400"/>
      <c r="Q702" s="401"/>
      <c r="R702" s="400"/>
      <c r="S702" s="401"/>
      <c r="T702" s="401"/>
      <c r="U702" s="415"/>
    </row>
    <row r="703" spans="1:21" x14ac:dyDescent="0.3">
      <c r="A703" s="276">
        <v>40503755</v>
      </c>
      <c r="B703" s="390" t="s">
        <v>3964</v>
      </c>
      <c r="C703" s="400"/>
      <c r="D703" s="401"/>
      <c r="E703" s="402"/>
      <c r="F703" s="401"/>
      <c r="G703" s="401"/>
      <c r="H703" s="401"/>
      <c r="I703" s="401"/>
      <c r="J703" s="401">
        <v>40503755</v>
      </c>
      <c r="K703" s="390" t="s">
        <v>3964</v>
      </c>
      <c r="L703" s="401"/>
      <c r="M703" s="401"/>
      <c r="N703" s="400"/>
      <c r="O703" s="401"/>
      <c r="P703" s="400"/>
      <c r="Q703" s="401"/>
      <c r="R703" s="400"/>
      <c r="S703" s="401"/>
      <c r="T703" s="401"/>
      <c r="U703" s="415"/>
    </row>
    <row r="704" spans="1:21" x14ac:dyDescent="0.3">
      <c r="A704" s="276">
        <v>40702120</v>
      </c>
      <c r="B704" s="390" t="s">
        <v>3965</v>
      </c>
      <c r="C704" s="400"/>
      <c r="D704" s="401"/>
      <c r="E704" s="402"/>
      <c r="F704" s="401"/>
      <c r="G704" s="401"/>
      <c r="H704" s="401"/>
      <c r="I704" s="401"/>
      <c r="J704" s="401">
        <v>40702120</v>
      </c>
      <c r="K704" s="390" t="s">
        <v>3965</v>
      </c>
      <c r="L704" s="401"/>
      <c r="M704" s="401"/>
      <c r="N704" s="400"/>
      <c r="O704" s="401"/>
      <c r="P704" s="400"/>
      <c r="Q704" s="401"/>
      <c r="R704" s="400"/>
      <c r="S704" s="401"/>
      <c r="T704" s="401"/>
      <c r="U704" s="415"/>
    </row>
    <row r="705" spans="1:21" x14ac:dyDescent="0.3">
      <c r="A705" s="276">
        <v>40702138</v>
      </c>
      <c r="B705" s="390" t="s">
        <v>3966</v>
      </c>
      <c r="C705" s="400"/>
      <c r="D705" s="401"/>
      <c r="E705" s="402"/>
      <c r="F705" s="401"/>
      <c r="G705" s="401"/>
      <c r="H705" s="401"/>
      <c r="I705" s="401"/>
      <c r="J705" s="401">
        <v>40702138</v>
      </c>
      <c r="K705" s="390" t="s">
        <v>3966</v>
      </c>
      <c r="L705" s="401"/>
      <c r="M705" s="401"/>
      <c r="N705" s="400"/>
      <c r="O705" s="401"/>
      <c r="P705" s="400"/>
      <c r="Q705" s="401"/>
      <c r="R705" s="400"/>
      <c r="S705" s="401"/>
      <c r="T705" s="401"/>
      <c r="U705" s="415"/>
    </row>
    <row r="706" spans="1:21" x14ac:dyDescent="0.3">
      <c r="A706" s="276">
        <v>40805085</v>
      </c>
      <c r="B706" s="390" t="s">
        <v>3967</v>
      </c>
      <c r="C706" s="400"/>
      <c r="D706" s="401"/>
      <c r="E706" s="402"/>
      <c r="F706" s="401"/>
      <c r="G706" s="401"/>
      <c r="H706" s="401"/>
      <c r="I706" s="401"/>
      <c r="J706" s="401">
        <v>40805085</v>
      </c>
      <c r="K706" s="390" t="s">
        <v>3967</v>
      </c>
      <c r="L706" s="401"/>
      <c r="M706" s="401"/>
      <c r="N706" s="400"/>
      <c r="O706" s="401"/>
      <c r="P706" s="400"/>
      <c r="Q706" s="401"/>
      <c r="R706" s="400"/>
      <c r="S706" s="401"/>
      <c r="T706" s="401"/>
      <c r="U706" s="415"/>
    </row>
    <row r="707" spans="1:21" x14ac:dyDescent="0.3">
      <c r="A707" s="276">
        <v>40805093</v>
      </c>
      <c r="B707" s="390" t="s">
        <v>3968</v>
      </c>
      <c r="C707" s="400"/>
      <c r="D707" s="401"/>
      <c r="E707" s="402"/>
      <c r="F707" s="401"/>
      <c r="G707" s="401"/>
      <c r="H707" s="401"/>
      <c r="I707" s="401"/>
      <c r="J707" s="401">
        <v>40805093</v>
      </c>
      <c r="K707" s="390" t="s">
        <v>3968</v>
      </c>
      <c r="L707" s="401"/>
      <c r="M707" s="401"/>
      <c r="N707" s="400"/>
      <c r="O707" s="401"/>
      <c r="P707" s="400"/>
      <c r="Q707" s="401"/>
      <c r="R707" s="400"/>
      <c r="S707" s="401"/>
      <c r="T707" s="401"/>
      <c r="U707" s="415"/>
    </row>
    <row r="708" spans="1:21" x14ac:dyDescent="0.3">
      <c r="A708" s="276">
        <v>40806138</v>
      </c>
      <c r="B708" s="390" t="s">
        <v>3969</v>
      </c>
      <c r="C708" s="400"/>
      <c r="D708" s="401"/>
      <c r="E708" s="402"/>
      <c r="F708" s="401"/>
      <c r="G708" s="401"/>
      <c r="H708" s="401"/>
      <c r="I708" s="401"/>
      <c r="J708" s="401">
        <v>40806138</v>
      </c>
      <c r="K708" s="390" t="s">
        <v>3969</v>
      </c>
      <c r="L708" s="401"/>
      <c r="M708" s="401"/>
      <c r="N708" s="400"/>
      <c r="O708" s="401"/>
      <c r="P708" s="400"/>
      <c r="Q708" s="401"/>
      <c r="R708" s="400"/>
      <c r="S708" s="401"/>
      <c r="T708" s="401"/>
      <c r="U708" s="415"/>
    </row>
    <row r="709" spans="1:21" x14ac:dyDescent="0.3">
      <c r="A709" s="276">
        <v>40806146</v>
      </c>
      <c r="B709" s="390" t="s">
        <v>3970</v>
      </c>
      <c r="C709" s="400"/>
      <c r="D709" s="401"/>
      <c r="E709" s="402"/>
      <c r="F709" s="401"/>
      <c r="G709" s="401"/>
      <c r="H709" s="401"/>
      <c r="I709" s="401"/>
      <c r="J709" s="401">
        <v>40806146</v>
      </c>
      <c r="K709" s="390" t="s">
        <v>3970</v>
      </c>
      <c r="L709" s="401"/>
      <c r="M709" s="401"/>
      <c r="N709" s="400"/>
      <c r="O709" s="401"/>
      <c r="P709" s="400"/>
      <c r="Q709" s="401"/>
      <c r="R709" s="400"/>
      <c r="S709" s="401"/>
      <c r="T709" s="401"/>
      <c r="U709" s="415"/>
    </row>
    <row r="710" spans="1:21" x14ac:dyDescent="0.3">
      <c r="A710" s="276">
        <v>40806154</v>
      </c>
      <c r="B710" s="390" t="s">
        <v>3971</v>
      </c>
      <c r="C710" s="400"/>
      <c r="D710" s="401"/>
      <c r="E710" s="402"/>
      <c r="F710" s="401"/>
      <c r="G710" s="401"/>
      <c r="H710" s="401"/>
      <c r="I710" s="401"/>
      <c r="J710" s="401">
        <v>40806154</v>
      </c>
      <c r="K710" s="390" t="s">
        <v>3971</v>
      </c>
      <c r="L710" s="401"/>
      <c r="M710" s="401"/>
      <c r="N710" s="400"/>
      <c r="O710" s="401"/>
      <c r="P710" s="400"/>
      <c r="Q710" s="401"/>
      <c r="R710" s="400"/>
      <c r="S710" s="401"/>
      <c r="T710" s="401"/>
      <c r="U710" s="415"/>
    </row>
    <row r="711" spans="1:21" x14ac:dyDescent="0.3">
      <c r="A711" s="276">
        <v>40806162</v>
      </c>
      <c r="B711" s="390" t="s">
        <v>3972</v>
      </c>
      <c r="C711" s="400"/>
      <c r="D711" s="401"/>
      <c r="E711" s="402"/>
      <c r="F711" s="401"/>
      <c r="G711" s="401"/>
      <c r="H711" s="401"/>
      <c r="I711" s="401"/>
      <c r="J711" s="401">
        <v>40806162</v>
      </c>
      <c r="K711" s="390" t="s">
        <v>3972</v>
      </c>
      <c r="L711" s="401"/>
      <c r="M711" s="401"/>
      <c r="N711" s="400"/>
      <c r="O711" s="401"/>
      <c r="P711" s="400"/>
      <c r="Q711" s="401"/>
      <c r="R711" s="400"/>
      <c r="S711" s="401"/>
      <c r="T711" s="401"/>
      <c r="U711" s="415"/>
    </row>
    <row r="712" spans="1:21" x14ac:dyDescent="0.3">
      <c r="A712" s="276">
        <v>40806170</v>
      </c>
      <c r="B712" s="390" t="s">
        <v>3973</v>
      </c>
      <c r="C712" s="400"/>
      <c r="D712" s="401"/>
      <c r="E712" s="402"/>
      <c r="F712" s="401"/>
      <c r="G712" s="401"/>
      <c r="H712" s="401"/>
      <c r="I712" s="401"/>
      <c r="J712" s="401">
        <v>40806170</v>
      </c>
      <c r="K712" s="390" t="s">
        <v>3973</v>
      </c>
      <c r="L712" s="401"/>
      <c r="M712" s="401"/>
      <c r="N712" s="400"/>
      <c r="O712" s="401"/>
      <c r="P712" s="400"/>
      <c r="Q712" s="401"/>
      <c r="R712" s="400"/>
      <c r="S712" s="401"/>
      <c r="T712" s="401"/>
      <c r="U712" s="415"/>
    </row>
    <row r="713" spans="1:21" x14ac:dyDescent="0.3">
      <c r="A713" s="276">
        <v>40806197</v>
      </c>
      <c r="B713" s="390" t="s">
        <v>3974</v>
      </c>
      <c r="C713" s="400"/>
      <c r="D713" s="401"/>
      <c r="E713" s="402"/>
      <c r="F713" s="401"/>
      <c r="G713" s="401"/>
      <c r="H713" s="401"/>
      <c r="I713" s="401"/>
      <c r="J713" s="401">
        <v>40806197</v>
      </c>
      <c r="K713" s="390" t="s">
        <v>3974</v>
      </c>
      <c r="L713" s="401"/>
      <c r="M713" s="401"/>
      <c r="N713" s="400"/>
      <c r="O713" s="401"/>
      <c r="P713" s="400"/>
      <c r="Q713" s="401"/>
      <c r="R713" s="400"/>
      <c r="S713" s="401"/>
      <c r="T713" s="401"/>
      <c r="U713" s="415"/>
    </row>
    <row r="714" spans="1:21" x14ac:dyDescent="0.3">
      <c r="A714" s="276">
        <v>40806219</v>
      </c>
      <c r="B714" s="390" t="s">
        <v>3975</v>
      </c>
      <c r="C714" s="400"/>
      <c r="D714" s="401"/>
      <c r="E714" s="402"/>
      <c r="F714" s="401"/>
      <c r="G714" s="401"/>
      <c r="H714" s="401"/>
      <c r="I714" s="401"/>
      <c r="J714" s="401">
        <v>40806219</v>
      </c>
      <c r="K714" s="390" t="s">
        <v>3975</v>
      </c>
      <c r="L714" s="401"/>
      <c r="M714" s="401"/>
      <c r="N714" s="400"/>
      <c r="O714" s="401"/>
      <c r="P714" s="400"/>
      <c r="Q714" s="401"/>
      <c r="R714" s="400"/>
      <c r="S714" s="401"/>
      <c r="T714" s="401"/>
      <c r="U714" s="415"/>
    </row>
    <row r="715" spans="1:21" x14ac:dyDescent="0.3">
      <c r="A715" s="276">
        <v>40807100</v>
      </c>
      <c r="B715" s="390" t="s">
        <v>3976</v>
      </c>
      <c r="C715" s="400"/>
      <c r="D715" s="401"/>
      <c r="E715" s="402"/>
      <c r="F715" s="401"/>
      <c r="G715" s="401"/>
      <c r="H715" s="401"/>
      <c r="I715" s="401"/>
      <c r="J715" s="401">
        <v>40807100</v>
      </c>
      <c r="K715" s="390" t="s">
        <v>3976</v>
      </c>
      <c r="L715" s="401"/>
      <c r="M715" s="401"/>
      <c r="N715" s="400"/>
      <c r="O715" s="401"/>
      <c r="P715" s="400"/>
      <c r="Q715" s="401"/>
      <c r="R715" s="400"/>
      <c r="S715" s="401"/>
      <c r="T715" s="401"/>
      <c r="U715" s="415"/>
    </row>
    <row r="716" spans="1:21" x14ac:dyDescent="0.3">
      <c r="A716" s="276">
        <v>40808173</v>
      </c>
      <c r="B716" s="390" t="s">
        <v>3977</v>
      </c>
      <c r="C716" s="400"/>
      <c r="D716" s="401"/>
      <c r="E716" s="402"/>
      <c r="F716" s="401"/>
      <c r="G716" s="401"/>
      <c r="H716" s="401"/>
      <c r="I716" s="401"/>
      <c r="J716" s="401">
        <v>40808173</v>
      </c>
      <c r="K716" s="390" t="s">
        <v>3977</v>
      </c>
      <c r="L716" s="401"/>
      <c r="M716" s="401"/>
      <c r="N716" s="400"/>
      <c r="O716" s="401"/>
      <c r="P716" s="400"/>
      <c r="Q716" s="401"/>
      <c r="R716" s="400"/>
      <c r="S716" s="401"/>
      <c r="T716" s="401"/>
      <c r="U716" s="415"/>
    </row>
    <row r="717" spans="1:21" x14ac:dyDescent="0.3">
      <c r="A717" s="276">
        <v>40808181</v>
      </c>
      <c r="B717" s="390" t="s">
        <v>3978</v>
      </c>
      <c r="C717" s="400"/>
      <c r="D717" s="401"/>
      <c r="E717" s="402"/>
      <c r="F717" s="401"/>
      <c r="G717" s="401"/>
      <c r="H717" s="401"/>
      <c r="I717" s="401"/>
      <c r="J717" s="401">
        <v>40808181</v>
      </c>
      <c r="K717" s="390" t="s">
        <v>3978</v>
      </c>
      <c r="L717" s="401"/>
      <c r="M717" s="401"/>
      <c r="N717" s="400"/>
      <c r="O717" s="401"/>
      <c r="P717" s="400"/>
      <c r="Q717" s="401"/>
      <c r="R717" s="400"/>
      <c r="S717" s="401"/>
      <c r="T717" s="401"/>
      <c r="U717" s="415"/>
    </row>
    <row r="718" spans="1:21" x14ac:dyDescent="0.3">
      <c r="A718" s="276">
        <v>40809110</v>
      </c>
      <c r="B718" s="390" t="s">
        <v>3979</v>
      </c>
      <c r="C718" s="400"/>
      <c r="D718" s="401"/>
      <c r="E718" s="402"/>
      <c r="F718" s="401"/>
      <c r="G718" s="401"/>
      <c r="H718" s="401"/>
      <c r="I718" s="401"/>
      <c r="J718" s="401">
        <v>40809110</v>
      </c>
      <c r="K718" s="390" t="s">
        <v>3979</v>
      </c>
      <c r="L718" s="401"/>
      <c r="M718" s="401"/>
      <c r="N718" s="400"/>
      <c r="O718" s="401"/>
      <c r="P718" s="400"/>
      <c r="Q718" s="401"/>
      <c r="R718" s="400"/>
      <c r="S718" s="401"/>
      <c r="T718" s="401"/>
      <c r="U718" s="415"/>
    </row>
    <row r="719" spans="1:21" x14ac:dyDescent="0.3">
      <c r="A719" s="276">
        <v>40809145</v>
      </c>
      <c r="B719" s="390" t="s">
        <v>3980</v>
      </c>
      <c r="C719" s="400"/>
      <c r="D719" s="401"/>
      <c r="E719" s="402"/>
      <c r="F719" s="401"/>
      <c r="G719" s="401"/>
      <c r="H719" s="401"/>
      <c r="I719" s="401"/>
      <c r="J719" s="401">
        <v>40809145</v>
      </c>
      <c r="K719" s="390" t="s">
        <v>3980</v>
      </c>
      <c r="L719" s="401"/>
      <c r="M719" s="401"/>
      <c r="N719" s="400"/>
      <c r="O719" s="401"/>
      <c r="P719" s="400"/>
      <c r="Q719" s="401"/>
      <c r="R719" s="400"/>
      <c r="S719" s="401"/>
      <c r="T719" s="401"/>
      <c r="U719" s="415"/>
    </row>
    <row r="720" spans="1:21" x14ac:dyDescent="0.3">
      <c r="A720" s="276">
        <v>40812154</v>
      </c>
      <c r="B720" s="390" t="s">
        <v>3981</v>
      </c>
      <c r="C720" s="400"/>
      <c r="D720" s="401"/>
      <c r="E720" s="402"/>
      <c r="F720" s="401"/>
      <c r="G720" s="401"/>
      <c r="H720" s="401"/>
      <c r="I720" s="401"/>
      <c r="J720" s="401">
        <v>40812154</v>
      </c>
      <c r="K720" s="390" t="s">
        <v>3981</v>
      </c>
      <c r="L720" s="401"/>
      <c r="M720" s="401"/>
      <c r="N720" s="400"/>
      <c r="O720" s="401"/>
      <c r="P720" s="400"/>
      <c r="Q720" s="401"/>
      <c r="R720" s="400"/>
      <c r="S720" s="401"/>
      <c r="T720" s="401"/>
      <c r="U720" s="415"/>
    </row>
    <row r="721" spans="1:21" ht="24" x14ac:dyDescent="0.3">
      <c r="A721" s="276">
        <v>40814173</v>
      </c>
      <c r="B721" s="390" t="s">
        <v>3982</v>
      </c>
      <c r="C721" s="400"/>
      <c r="D721" s="401"/>
      <c r="E721" s="402"/>
      <c r="F721" s="401"/>
      <c r="G721" s="401"/>
      <c r="H721" s="401"/>
      <c r="I721" s="401"/>
      <c r="J721" s="401">
        <v>40814173</v>
      </c>
      <c r="K721" s="390" t="s">
        <v>3982</v>
      </c>
      <c r="L721" s="401"/>
      <c r="M721" s="401"/>
      <c r="N721" s="400"/>
      <c r="O721" s="401"/>
      <c r="P721" s="400"/>
      <c r="Q721" s="401"/>
      <c r="R721" s="400"/>
      <c r="S721" s="401"/>
      <c r="T721" s="401"/>
      <c r="U721" s="415"/>
    </row>
    <row r="722" spans="1:21" x14ac:dyDescent="0.3">
      <c r="A722" s="276">
        <v>40901580</v>
      </c>
      <c r="B722" s="390" t="s">
        <v>3983</v>
      </c>
      <c r="C722" s="400"/>
      <c r="D722" s="401"/>
      <c r="E722" s="402"/>
      <c r="F722" s="401"/>
      <c r="G722" s="401"/>
      <c r="H722" s="401"/>
      <c r="I722" s="401"/>
      <c r="J722" s="401">
        <v>40901580</v>
      </c>
      <c r="K722" s="390" t="s">
        <v>3983</v>
      </c>
      <c r="L722" s="401"/>
      <c r="M722" s="401"/>
      <c r="N722" s="400"/>
      <c r="O722" s="401"/>
      <c r="P722" s="400"/>
      <c r="Q722" s="401"/>
      <c r="R722" s="400"/>
      <c r="S722" s="401"/>
      <c r="T722" s="401"/>
      <c r="U722" s="415"/>
    </row>
    <row r="723" spans="1:21" x14ac:dyDescent="0.3">
      <c r="A723" s="276">
        <v>40901599</v>
      </c>
      <c r="B723" s="390" t="s">
        <v>3984</v>
      </c>
      <c r="C723" s="400"/>
      <c r="D723" s="401"/>
      <c r="E723" s="402"/>
      <c r="F723" s="401"/>
      <c r="G723" s="401"/>
      <c r="H723" s="401"/>
      <c r="I723" s="401"/>
      <c r="J723" s="401">
        <v>40901599</v>
      </c>
      <c r="K723" s="390" t="s">
        <v>3984</v>
      </c>
      <c r="L723" s="401"/>
      <c r="M723" s="401"/>
      <c r="N723" s="400"/>
      <c r="O723" s="401"/>
      <c r="P723" s="400"/>
      <c r="Q723" s="401"/>
      <c r="R723" s="400"/>
      <c r="S723" s="401"/>
      <c r="T723" s="401"/>
      <c r="U723" s="415"/>
    </row>
    <row r="724" spans="1:21" x14ac:dyDescent="0.3">
      <c r="A724" s="276">
        <v>40901670</v>
      </c>
      <c r="B724" s="390" t="s">
        <v>3985</v>
      </c>
      <c r="C724" s="400"/>
      <c r="D724" s="401"/>
      <c r="E724" s="402"/>
      <c r="F724" s="401"/>
      <c r="G724" s="401"/>
      <c r="H724" s="401"/>
      <c r="I724" s="401"/>
      <c r="J724" s="401">
        <v>40901670</v>
      </c>
      <c r="K724" s="390" t="s">
        <v>3985</v>
      </c>
      <c r="L724" s="401"/>
      <c r="M724" s="401"/>
      <c r="N724" s="400"/>
      <c r="O724" s="401"/>
      <c r="P724" s="400"/>
      <c r="Q724" s="401"/>
      <c r="R724" s="400"/>
      <c r="S724" s="401"/>
      <c r="T724" s="401"/>
      <c r="U724" s="415"/>
    </row>
    <row r="725" spans="1:21" x14ac:dyDescent="0.3">
      <c r="A725" s="276">
        <v>40901688</v>
      </c>
      <c r="B725" s="390" t="s">
        <v>3986</v>
      </c>
      <c r="C725" s="400"/>
      <c r="D725" s="401"/>
      <c r="E725" s="402"/>
      <c r="F725" s="401"/>
      <c r="G725" s="401"/>
      <c r="H725" s="401"/>
      <c r="I725" s="401"/>
      <c r="J725" s="401">
        <v>40901688</v>
      </c>
      <c r="K725" s="390" t="s">
        <v>3986</v>
      </c>
      <c r="L725" s="401"/>
      <c r="M725" s="401"/>
      <c r="N725" s="400"/>
      <c r="O725" s="401"/>
      <c r="P725" s="400"/>
      <c r="Q725" s="401"/>
      <c r="R725" s="400"/>
      <c r="S725" s="401"/>
      <c r="T725" s="401"/>
      <c r="U725" s="415"/>
    </row>
    <row r="726" spans="1:21" x14ac:dyDescent="0.3">
      <c r="A726" s="276">
        <v>40901726</v>
      </c>
      <c r="B726" s="390" t="s">
        <v>3987</v>
      </c>
      <c r="C726" s="400"/>
      <c r="D726" s="401"/>
      <c r="E726" s="402"/>
      <c r="F726" s="401"/>
      <c r="G726" s="401"/>
      <c r="H726" s="401"/>
      <c r="I726" s="401"/>
      <c r="J726" s="401">
        <v>40901726</v>
      </c>
      <c r="K726" s="390" t="s">
        <v>3987</v>
      </c>
      <c r="L726" s="401"/>
      <c r="M726" s="401"/>
      <c r="N726" s="400"/>
      <c r="O726" s="401"/>
      <c r="P726" s="400"/>
      <c r="Q726" s="401"/>
      <c r="R726" s="400"/>
      <c r="S726" s="401"/>
      <c r="T726" s="401"/>
      <c r="U726" s="415"/>
    </row>
    <row r="727" spans="1:21" x14ac:dyDescent="0.3">
      <c r="A727" s="276">
        <v>41001249</v>
      </c>
      <c r="B727" s="390" t="s">
        <v>3988</v>
      </c>
      <c r="C727" s="400"/>
      <c r="D727" s="401"/>
      <c r="E727" s="402"/>
      <c r="F727" s="401"/>
      <c r="G727" s="401"/>
      <c r="H727" s="401"/>
      <c r="I727" s="401"/>
      <c r="J727" s="401">
        <v>41001249</v>
      </c>
      <c r="K727" s="390" t="s">
        <v>3988</v>
      </c>
      <c r="L727" s="401"/>
      <c r="M727" s="401"/>
      <c r="N727" s="400"/>
      <c r="O727" s="401"/>
      <c r="P727" s="400"/>
      <c r="Q727" s="401"/>
      <c r="R727" s="400"/>
      <c r="S727" s="401"/>
      <c r="T727" s="401"/>
      <c r="U727" s="415"/>
    </row>
    <row r="728" spans="1:21" x14ac:dyDescent="0.3">
      <c r="A728" s="276">
        <v>41001257</v>
      </c>
      <c r="B728" s="390" t="s">
        <v>3989</v>
      </c>
      <c r="C728" s="400"/>
      <c r="D728" s="401"/>
      <c r="E728" s="402"/>
      <c r="F728" s="401"/>
      <c r="G728" s="401"/>
      <c r="H728" s="401"/>
      <c r="I728" s="401"/>
      <c r="J728" s="401">
        <v>41001257</v>
      </c>
      <c r="K728" s="390" t="s">
        <v>3989</v>
      </c>
      <c r="L728" s="401"/>
      <c r="M728" s="401"/>
      <c r="N728" s="400"/>
      <c r="O728" s="401"/>
      <c r="P728" s="400"/>
      <c r="Q728" s="401"/>
      <c r="R728" s="400"/>
      <c r="S728" s="401"/>
      <c r="T728" s="401"/>
      <c r="U728" s="415"/>
    </row>
    <row r="729" spans="1:21" x14ac:dyDescent="0.3">
      <c r="A729" s="276">
        <v>41001265</v>
      </c>
      <c r="B729" s="390" t="s">
        <v>3990</v>
      </c>
      <c r="C729" s="400"/>
      <c r="D729" s="401"/>
      <c r="E729" s="402"/>
      <c r="F729" s="401"/>
      <c r="G729" s="401"/>
      <c r="H729" s="401"/>
      <c r="I729" s="401"/>
      <c r="J729" s="401">
        <v>41001265</v>
      </c>
      <c r="K729" s="390" t="s">
        <v>3990</v>
      </c>
      <c r="L729" s="401"/>
      <c r="M729" s="401"/>
      <c r="N729" s="400"/>
      <c r="O729" s="401"/>
      <c r="P729" s="400"/>
      <c r="Q729" s="401"/>
      <c r="R729" s="400"/>
      <c r="S729" s="401"/>
      <c r="T729" s="401"/>
      <c r="U729" s="415"/>
    </row>
    <row r="730" spans="1:21" x14ac:dyDescent="0.3">
      <c r="A730" s="276">
        <v>41001290</v>
      </c>
      <c r="B730" s="390" t="s">
        <v>3991</v>
      </c>
      <c r="C730" s="400"/>
      <c r="D730" s="401"/>
      <c r="E730" s="402"/>
      <c r="F730" s="401"/>
      <c r="G730" s="401"/>
      <c r="H730" s="401"/>
      <c r="I730" s="401"/>
      <c r="J730" s="401">
        <v>41001290</v>
      </c>
      <c r="K730" s="390" t="s">
        <v>3991</v>
      </c>
      <c r="L730" s="401"/>
      <c r="M730" s="401"/>
      <c r="N730" s="400"/>
      <c r="O730" s="401"/>
      <c r="P730" s="400"/>
      <c r="Q730" s="401"/>
      <c r="R730" s="400"/>
      <c r="S730" s="401"/>
      <c r="T730" s="401"/>
      <c r="U730" s="415"/>
    </row>
    <row r="731" spans="1:21" x14ac:dyDescent="0.3">
      <c r="A731" s="276">
        <v>41001303</v>
      </c>
      <c r="B731" s="390" t="s">
        <v>3992</v>
      </c>
      <c r="C731" s="400"/>
      <c r="D731" s="401"/>
      <c r="E731" s="402"/>
      <c r="F731" s="401"/>
      <c r="G731" s="401"/>
      <c r="H731" s="401"/>
      <c r="I731" s="401"/>
      <c r="J731" s="401">
        <v>41001303</v>
      </c>
      <c r="K731" s="390" t="s">
        <v>3992</v>
      </c>
      <c r="L731" s="401"/>
      <c r="M731" s="401"/>
      <c r="N731" s="400"/>
      <c r="O731" s="401"/>
      <c r="P731" s="400"/>
      <c r="Q731" s="401"/>
      <c r="R731" s="400"/>
      <c r="S731" s="401"/>
      <c r="T731" s="401"/>
      <c r="U731" s="415"/>
    </row>
    <row r="732" spans="1:21" x14ac:dyDescent="0.3">
      <c r="A732" s="276">
        <v>41001311</v>
      </c>
      <c r="B732" s="390" t="s">
        <v>3993</v>
      </c>
      <c r="C732" s="400"/>
      <c r="D732" s="401"/>
      <c r="E732" s="402"/>
      <c r="F732" s="401"/>
      <c r="G732" s="401"/>
      <c r="H732" s="401"/>
      <c r="I732" s="401"/>
      <c r="J732" s="401">
        <v>41001311</v>
      </c>
      <c r="K732" s="390" t="s">
        <v>3993</v>
      </c>
      <c r="L732" s="401"/>
      <c r="M732" s="401"/>
      <c r="N732" s="400"/>
      <c r="O732" s="401"/>
      <c r="P732" s="400"/>
      <c r="Q732" s="401"/>
      <c r="R732" s="400"/>
      <c r="S732" s="401"/>
      <c r="T732" s="401"/>
      <c r="U732" s="415"/>
    </row>
    <row r="733" spans="1:21" x14ac:dyDescent="0.3">
      <c r="A733" s="276">
        <v>41001320</v>
      </c>
      <c r="B733" s="390" t="s">
        <v>3994</v>
      </c>
      <c r="C733" s="400"/>
      <c r="D733" s="401"/>
      <c r="E733" s="402"/>
      <c r="F733" s="401"/>
      <c r="G733" s="401"/>
      <c r="H733" s="401"/>
      <c r="I733" s="401"/>
      <c r="J733" s="401">
        <v>41001320</v>
      </c>
      <c r="K733" s="390" t="s">
        <v>3994</v>
      </c>
      <c r="L733" s="401"/>
      <c r="M733" s="401"/>
      <c r="N733" s="400"/>
      <c r="O733" s="401"/>
      <c r="P733" s="400"/>
      <c r="Q733" s="401"/>
      <c r="R733" s="400"/>
      <c r="S733" s="401"/>
      <c r="T733" s="401"/>
      <c r="U733" s="415"/>
    </row>
    <row r="734" spans="1:21" x14ac:dyDescent="0.3">
      <c r="A734" s="276">
        <v>41001346</v>
      </c>
      <c r="B734" s="390" t="s">
        <v>3995</v>
      </c>
      <c r="C734" s="400"/>
      <c r="D734" s="401"/>
      <c r="E734" s="402"/>
      <c r="F734" s="401"/>
      <c r="G734" s="401"/>
      <c r="H734" s="401"/>
      <c r="I734" s="401"/>
      <c r="J734" s="401">
        <v>41001346</v>
      </c>
      <c r="K734" s="390" t="s">
        <v>3995</v>
      </c>
      <c r="L734" s="401"/>
      <c r="M734" s="401"/>
      <c r="N734" s="400"/>
      <c r="O734" s="401"/>
      <c r="P734" s="400"/>
      <c r="Q734" s="401"/>
      <c r="R734" s="400"/>
      <c r="S734" s="401"/>
      <c r="T734" s="401"/>
      <c r="U734" s="415"/>
    </row>
    <row r="735" spans="1:21" x14ac:dyDescent="0.3">
      <c r="A735" s="276">
        <v>41001354</v>
      </c>
      <c r="B735" s="390" t="s">
        <v>3996</v>
      </c>
      <c r="C735" s="400"/>
      <c r="D735" s="401"/>
      <c r="E735" s="402"/>
      <c r="F735" s="401"/>
      <c r="G735" s="401"/>
      <c r="H735" s="401"/>
      <c r="I735" s="401"/>
      <c r="J735" s="401">
        <v>41001354</v>
      </c>
      <c r="K735" s="390" t="s">
        <v>3996</v>
      </c>
      <c r="L735" s="401"/>
      <c r="M735" s="401"/>
      <c r="N735" s="400"/>
      <c r="O735" s="401"/>
      <c r="P735" s="400"/>
      <c r="Q735" s="401"/>
      <c r="R735" s="400"/>
      <c r="S735" s="401"/>
      <c r="T735" s="401"/>
      <c r="U735" s="415"/>
    </row>
    <row r="736" spans="1:21" x14ac:dyDescent="0.3">
      <c r="A736" s="276">
        <v>41001478</v>
      </c>
      <c r="B736" s="390" t="s">
        <v>3997</v>
      </c>
      <c r="C736" s="400"/>
      <c r="D736" s="401"/>
      <c r="E736" s="402"/>
      <c r="F736" s="401"/>
      <c r="G736" s="401"/>
      <c r="H736" s="401"/>
      <c r="I736" s="401"/>
      <c r="J736" s="401">
        <v>41001478</v>
      </c>
      <c r="K736" s="390" t="s">
        <v>3997</v>
      </c>
      <c r="L736" s="401"/>
      <c r="M736" s="401"/>
      <c r="N736" s="400"/>
      <c r="O736" s="401"/>
      <c r="P736" s="400"/>
      <c r="Q736" s="401"/>
      <c r="R736" s="400"/>
      <c r="S736" s="401"/>
      <c r="T736" s="401"/>
      <c r="U736" s="415"/>
    </row>
    <row r="737" spans="1:16362" x14ac:dyDescent="0.3">
      <c r="A737" s="276">
        <v>41001486</v>
      </c>
      <c r="B737" s="390" t="s">
        <v>3998</v>
      </c>
      <c r="C737" s="400"/>
      <c r="D737" s="401"/>
      <c r="E737" s="402"/>
      <c r="F737" s="401"/>
      <c r="G737" s="401"/>
      <c r="H737" s="401"/>
      <c r="I737" s="401"/>
      <c r="J737" s="401">
        <v>41001486</v>
      </c>
      <c r="K737" s="390" t="s">
        <v>3998</v>
      </c>
      <c r="L737" s="401"/>
      <c r="M737" s="401"/>
      <c r="N737" s="400"/>
      <c r="O737" s="401"/>
      <c r="P737" s="400"/>
      <c r="Q737" s="401"/>
      <c r="R737" s="400"/>
      <c r="S737" s="401"/>
      <c r="T737" s="401"/>
      <c r="U737" s="415"/>
    </row>
    <row r="738" spans="1:16362" x14ac:dyDescent="0.3">
      <c r="A738" s="276">
        <v>41001494</v>
      </c>
      <c r="B738" s="390" t="s">
        <v>3999</v>
      </c>
      <c r="C738" s="400"/>
      <c r="D738" s="401"/>
      <c r="E738" s="402"/>
      <c r="F738" s="401"/>
      <c r="G738" s="401"/>
      <c r="H738" s="401"/>
      <c r="I738" s="401"/>
      <c r="J738" s="401">
        <v>41001494</v>
      </c>
      <c r="K738" s="390" t="s">
        <v>3999</v>
      </c>
      <c r="L738" s="401"/>
      <c r="M738" s="401"/>
      <c r="N738" s="400"/>
      <c r="O738" s="401"/>
      <c r="P738" s="400"/>
      <c r="Q738" s="401"/>
      <c r="R738" s="400"/>
      <c r="S738" s="401"/>
      <c r="T738" s="401"/>
      <c r="U738" s="415"/>
    </row>
    <row r="739" spans="1:16362" x14ac:dyDescent="0.3">
      <c r="A739" s="276">
        <v>41001508</v>
      </c>
      <c r="B739" s="390" t="s">
        <v>4000</v>
      </c>
      <c r="C739" s="400"/>
      <c r="D739" s="401"/>
      <c r="E739" s="402"/>
      <c r="F739" s="401"/>
      <c r="G739" s="401"/>
      <c r="H739" s="401"/>
      <c r="I739" s="401"/>
      <c r="J739" s="401">
        <v>41001508</v>
      </c>
      <c r="K739" s="390" t="s">
        <v>4000</v>
      </c>
      <c r="L739" s="401"/>
      <c r="M739" s="401"/>
      <c r="N739" s="400"/>
      <c r="O739" s="401"/>
      <c r="P739" s="400"/>
      <c r="Q739" s="401"/>
      <c r="R739" s="400"/>
      <c r="S739" s="401"/>
      <c r="T739" s="401"/>
      <c r="U739" s="415"/>
    </row>
    <row r="740" spans="1:16362" x14ac:dyDescent="0.3">
      <c r="A740" s="276">
        <v>41101430</v>
      </c>
      <c r="B740" s="390" t="s">
        <v>4001</v>
      </c>
      <c r="C740" s="400"/>
      <c r="D740" s="401"/>
      <c r="E740" s="402"/>
      <c r="F740" s="401"/>
      <c r="G740" s="401"/>
      <c r="H740" s="401"/>
      <c r="I740" s="401"/>
      <c r="J740" s="401">
        <v>41101430</v>
      </c>
      <c r="K740" s="390" t="s">
        <v>4001</v>
      </c>
      <c r="L740" s="401"/>
      <c r="M740" s="401"/>
      <c r="N740" s="400"/>
      <c r="O740" s="401"/>
      <c r="P740" s="400"/>
      <c r="Q740" s="401"/>
      <c r="R740" s="400"/>
      <c r="S740" s="401"/>
      <c r="T740" s="401"/>
      <c r="U740" s="415"/>
    </row>
    <row r="741" spans="1:16362" x14ac:dyDescent="0.3">
      <c r="A741" s="276">
        <v>41101448</v>
      </c>
      <c r="B741" s="390" t="s">
        <v>4002</v>
      </c>
      <c r="C741" s="400"/>
      <c r="D741" s="401"/>
      <c r="E741" s="402"/>
      <c r="F741" s="401"/>
      <c r="G741" s="401"/>
      <c r="H741" s="401"/>
      <c r="I741" s="401"/>
      <c r="J741" s="401">
        <v>41101448</v>
      </c>
      <c r="K741" s="390" t="s">
        <v>4002</v>
      </c>
      <c r="L741" s="401"/>
      <c r="M741" s="401"/>
      <c r="N741" s="400"/>
      <c r="O741" s="401"/>
      <c r="P741" s="400"/>
      <c r="Q741" s="401"/>
      <c r="R741" s="400"/>
      <c r="S741" s="401"/>
      <c r="T741" s="401"/>
      <c r="U741" s="415"/>
    </row>
    <row r="742" spans="1:16362" x14ac:dyDescent="0.3">
      <c r="A742" s="276">
        <v>41101456</v>
      </c>
      <c r="B742" s="390" t="s">
        <v>4003</v>
      </c>
      <c r="C742" s="400"/>
      <c r="D742" s="401"/>
      <c r="E742" s="402"/>
      <c r="F742" s="401"/>
      <c r="G742" s="401"/>
      <c r="H742" s="401"/>
      <c r="I742" s="401"/>
      <c r="J742" s="401">
        <v>41101456</v>
      </c>
      <c r="K742" s="390" t="s">
        <v>4003</v>
      </c>
      <c r="L742" s="401"/>
      <c r="M742" s="401"/>
      <c r="N742" s="400"/>
      <c r="O742" s="401"/>
      <c r="P742" s="400"/>
      <c r="Q742" s="401"/>
      <c r="R742" s="400"/>
      <c r="S742" s="401"/>
      <c r="T742" s="401"/>
      <c r="U742" s="415"/>
    </row>
    <row r="743" spans="1:16362" x14ac:dyDescent="0.3">
      <c r="A743" s="276">
        <v>41101464</v>
      </c>
      <c r="B743" s="390" t="s">
        <v>4004</v>
      </c>
      <c r="C743" s="400"/>
      <c r="D743" s="401"/>
      <c r="E743" s="402"/>
      <c r="F743" s="401"/>
      <c r="G743" s="401"/>
      <c r="H743" s="401"/>
      <c r="I743" s="401"/>
      <c r="J743" s="401">
        <v>41101464</v>
      </c>
      <c r="K743" s="390" t="s">
        <v>4004</v>
      </c>
      <c r="L743" s="401"/>
      <c r="M743" s="401"/>
      <c r="N743" s="400"/>
      <c r="O743" s="401"/>
      <c r="P743" s="400"/>
      <c r="Q743" s="401"/>
      <c r="R743" s="400"/>
      <c r="S743" s="401"/>
      <c r="T743" s="401"/>
      <c r="U743" s="415"/>
    </row>
    <row r="744" spans="1:16362" x14ac:dyDescent="0.3">
      <c r="A744" s="276">
        <v>41101553</v>
      </c>
      <c r="B744" s="390" t="s">
        <v>4005</v>
      </c>
      <c r="C744" s="400"/>
      <c r="D744" s="401"/>
      <c r="E744" s="402"/>
      <c r="F744" s="401"/>
      <c r="G744" s="401"/>
      <c r="H744" s="401"/>
      <c r="I744" s="401"/>
      <c r="J744" s="401">
        <v>41101553</v>
      </c>
      <c r="K744" s="390" t="s">
        <v>4005</v>
      </c>
      <c r="L744" s="401"/>
      <c r="M744" s="401"/>
      <c r="N744" s="400"/>
      <c r="O744" s="401"/>
      <c r="P744" s="400"/>
      <c r="Q744" s="401"/>
      <c r="R744" s="400"/>
      <c r="S744" s="401"/>
      <c r="T744" s="401"/>
      <c r="U744" s="415"/>
    </row>
    <row r="745" spans="1:16362" x14ac:dyDescent="0.3">
      <c r="A745" s="276">
        <v>41101561</v>
      </c>
      <c r="B745" s="390" t="s">
        <v>4006</v>
      </c>
      <c r="C745" s="400"/>
      <c r="D745" s="401"/>
      <c r="E745" s="402"/>
      <c r="F745" s="401"/>
      <c r="G745" s="401"/>
      <c r="H745" s="401"/>
      <c r="I745" s="401"/>
      <c r="J745" s="401">
        <v>41101561</v>
      </c>
      <c r="K745" s="390" t="s">
        <v>4006</v>
      </c>
      <c r="L745" s="401"/>
      <c r="M745" s="401"/>
      <c r="N745" s="400"/>
      <c r="O745" s="401"/>
      <c r="P745" s="400"/>
      <c r="Q745" s="401"/>
      <c r="R745" s="400"/>
      <c r="S745" s="401"/>
      <c r="T745" s="401"/>
      <c r="U745" s="415"/>
    </row>
    <row r="746" spans="1:16362" x14ac:dyDescent="0.3">
      <c r="A746" s="276">
        <v>41101570</v>
      </c>
      <c r="B746" s="390" t="s">
        <v>4007</v>
      </c>
      <c r="C746" s="400"/>
      <c r="D746" s="401"/>
      <c r="E746" s="402"/>
      <c r="F746" s="401"/>
      <c r="G746" s="401"/>
      <c r="H746" s="401"/>
      <c r="I746" s="401"/>
      <c r="J746" s="401">
        <v>41101570</v>
      </c>
      <c r="K746" s="390" t="s">
        <v>4007</v>
      </c>
      <c r="L746" s="401"/>
      <c r="M746" s="401"/>
      <c r="N746" s="400"/>
      <c r="O746" s="401"/>
      <c r="P746" s="400"/>
      <c r="Q746" s="401"/>
      <c r="R746" s="400"/>
      <c r="S746" s="401"/>
      <c r="T746" s="401"/>
      <c r="U746" s="415"/>
    </row>
    <row r="747" spans="1:16362" x14ac:dyDescent="0.3">
      <c r="A747" s="276">
        <v>41101588</v>
      </c>
      <c r="B747" s="390" t="s">
        <v>4008</v>
      </c>
      <c r="C747" s="400"/>
      <c r="D747" s="401"/>
      <c r="E747" s="402"/>
      <c r="F747" s="401"/>
      <c r="G747" s="401"/>
      <c r="H747" s="401"/>
      <c r="I747" s="401"/>
      <c r="J747" s="401">
        <v>41101588</v>
      </c>
      <c r="K747" s="390" t="s">
        <v>4008</v>
      </c>
      <c r="L747" s="401"/>
      <c r="M747" s="401"/>
      <c r="N747" s="400"/>
      <c r="O747" s="401"/>
      <c r="P747" s="400"/>
      <c r="Q747" s="401"/>
      <c r="R747" s="400"/>
      <c r="S747" s="401"/>
      <c r="T747" s="401"/>
      <c r="U747" s="415"/>
    </row>
    <row r="748" spans="1:16362" x14ac:dyDescent="0.3">
      <c r="A748" s="276">
        <v>41101650</v>
      </c>
      <c r="B748" s="390" t="s">
        <v>4009</v>
      </c>
      <c r="C748" s="400"/>
      <c r="D748" s="401"/>
      <c r="E748" s="402"/>
      <c r="F748" s="401"/>
      <c r="G748" s="401"/>
      <c r="H748" s="401"/>
      <c r="I748" s="401"/>
      <c r="J748" s="401">
        <v>41101650</v>
      </c>
      <c r="K748" s="390" t="s">
        <v>4009</v>
      </c>
      <c r="L748" s="401"/>
      <c r="M748" s="401"/>
      <c r="N748" s="400"/>
      <c r="O748" s="401"/>
      <c r="P748" s="400"/>
      <c r="Q748" s="401"/>
      <c r="R748" s="400"/>
      <c r="S748" s="401"/>
      <c r="T748" s="401"/>
      <c r="U748" s="415"/>
    </row>
    <row r="749" spans="1:16362" s="116" customFormat="1" x14ac:dyDescent="0.3">
      <c r="A749" s="276">
        <v>41301447</v>
      </c>
      <c r="B749" s="390" t="s">
        <v>4010</v>
      </c>
      <c r="C749" s="400"/>
      <c r="D749" s="401"/>
      <c r="E749" s="402"/>
      <c r="F749" s="401"/>
      <c r="G749" s="401"/>
      <c r="H749" s="401"/>
      <c r="I749" s="401"/>
      <c r="J749" s="401">
        <v>41301447</v>
      </c>
      <c r="K749" s="390" t="s">
        <v>4010</v>
      </c>
      <c r="L749" s="401"/>
      <c r="M749" s="401"/>
      <c r="N749" s="400"/>
      <c r="O749" s="401"/>
      <c r="P749" s="400"/>
      <c r="Q749" s="401"/>
      <c r="R749" s="400"/>
      <c r="S749" s="401"/>
      <c r="T749" s="401"/>
      <c r="U749" s="415">
        <v>0</v>
      </c>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c r="BY749"/>
      <c r="BZ749"/>
      <c r="CA749"/>
      <c r="CB749"/>
      <c r="CC749"/>
      <c r="CD749"/>
      <c r="CE749"/>
      <c r="CF749"/>
      <c r="CG749"/>
      <c r="CH749"/>
      <c r="CI749"/>
      <c r="CJ749"/>
      <c r="CK749"/>
      <c r="CL749"/>
      <c r="CM749"/>
      <c r="CN749"/>
      <c r="CO749"/>
      <c r="CP749"/>
      <c r="CQ749"/>
      <c r="CR749"/>
      <c r="CS749"/>
      <c r="CT749"/>
      <c r="CU749"/>
      <c r="CV749"/>
      <c r="CW749"/>
      <c r="CX749"/>
      <c r="CY749"/>
      <c r="CZ749"/>
      <c r="DA749"/>
      <c r="DB749"/>
      <c r="DC749"/>
      <c r="DD749"/>
      <c r="DE749"/>
      <c r="DF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c r="FD749"/>
      <c r="FE749"/>
      <c r="FF749"/>
      <c r="FG749"/>
      <c r="FH749"/>
      <c r="FI749"/>
      <c r="FJ749"/>
      <c r="FK749"/>
      <c r="FL749"/>
      <c r="FM749"/>
      <c r="FN749"/>
      <c r="FO749"/>
      <c r="FP749"/>
      <c r="FQ749"/>
      <c r="FR749"/>
      <c r="FS749"/>
      <c r="FT749"/>
      <c r="FU749"/>
      <c r="FV749"/>
      <c r="FW749"/>
      <c r="FX749"/>
      <c r="FY749"/>
      <c r="FZ749"/>
      <c r="GA749"/>
      <c r="GB749"/>
      <c r="GC749"/>
      <c r="GD749"/>
      <c r="GE749"/>
      <c r="GF749"/>
      <c r="GG749"/>
      <c r="GH749"/>
      <c r="GI749"/>
      <c r="GJ749"/>
      <c r="GK749"/>
      <c r="GL749"/>
      <c r="GM749"/>
      <c r="GN749"/>
      <c r="GO749"/>
      <c r="GP749"/>
      <c r="GQ749"/>
      <c r="GR749"/>
      <c r="GS749"/>
      <c r="GT749"/>
      <c r="GU749"/>
      <c r="GV749"/>
      <c r="GW749"/>
      <c r="GX749"/>
      <c r="GY749"/>
      <c r="GZ749"/>
      <c r="HA749"/>
      <c r="HB749"/>
      <c r="HC749"/>
      <c r="HD749"/>
      <c r="HE749"/>
      <c r="HF749"/>
      <c r="HG749"/>
      <c r="HH749"/>
      <c r="HI749"/>
      <c r="HJ749"/>
      <c r="HK749"/>
      <c r="HL749"/>
      <c r="HM749"/>
      <c r="HN749"/>
      <c r="HO749"/>
      <c r="HP749"/>
      <c r="HQ749"/>
      <c r="HR749"/>
      <c r="HS749"/>
      <c r="HT749"/>
      <c r="HU749"/>
      <c r="HV749"/>
      <c r="HW749"/>
      <c r="HX749"/>
      <c r="HY749"/>
      <c r="HZ749"/>
      <c r="IA749"/>
      <c r="IB749"/>
      <c r="IC749"/>
      <c r="ID749"/>
      <c r="IE749"/>
      <c r="IF749"/>
      <c r="IG749"/>
      <c r="IH749"/>
      <c r="II749"/>
      <c r="IJ749"/>
      <c r="IK749"/>
      <c r="IL749"/>
      <c r="IM749"/>
      <c r="IN749"/>
      <c r="IO749"/>
      <c r="IP749"/>
      <c r="IQ749"/>
      <c r="IR749"/>
      <c r="IS749"/>
      <c r="IT749"/>
      <c r="IU749"/>
      <c r="IV749"/>
      <c r="IW749"/>
      <c r="IX749"/>
      <c r="IY749"/>
      <c r="IZ749"/>
      <c r="JA749"/>
      <c r="JB749"/>
      <c r="JC749"/>
      <c r="JD749"/>
      <c r="JE749"/>
      <c r="JF749"/>
      <c r="JG749"/>
      <c r="JH749"/>
      <c r="JI749"/>
      <c r="JJ749"/>
      <c r="JK749"/>
      <c r="JL749"/>
      <c r="JM749"/>
      <c r="JN749"/>
      <c r="JO749"/>
      <c r="JP749"/>
      <c r="JQ749"/>
      <c r="JR749"/>
      <c r="JS749"/>
      <c r="JT749"/>
      <c r="JU749"/>
      <c r="JV749"/>
      <c r="JW749"/>
      <c r="JX749"/>
      <c r="JY749"/>
      <c r="JZ749"/>
      <c r="KA749"/>
      <c r="KB749"/>
      <c r="KC749"/>
      <c r="KD749"/>
      <c r="KE749"/>
      <c r="KF749"/>
      <c r="KG749"/>
      <c r="KH749"/>
      <c r="KI749"/>
      <c r="KJ749"/>
      <c r="KK749"/>
      <c r="KL749"/>
      <c r="KM749"/>
      <c r="KN749"/>
      <c r="KO749"/>
      <c r="KP749"/>
      <c r="KQ749"/>
      <c r="KR749"/>
      <c r="KS749"/>
      <c r="KT749"/>
      <c r="KU749"/>
      <c r="KV749"/>
      <c r="KW749"/>
      <c r="KX749"/>
      <c r="KY749"/>
      <c r="KZ749"/>
      <c r="LA749"/>
      <c r="LB749"/>
      <c r="LC749"/>
      <c r="LD749"/>
      <c r="LE749"/>
      <c r="LF749"/>
      <c r="LG749"/>
      <c r="LH749"/>
      <c r="LI749"/>
      <c r="LJ749"/>
      <c r="LK749"/>
      <c r="LL749"/>
      <c r="LM749"/>
      <c r="LN749"/>
      <c r="LO749"/>
      <c r="LP749"/>
      <c r="LQ749"/>
      <c r="LR749"/>
      <c r="LS749"/>
      <c r="LT749"/>
      <c r="LU749"/>
      <c r="LV749"/>
      <c r="LW749"/>
      <c r="LX749"/>
      <c r="LY749"/>
      <c r="LZ749"/>
      <c r="MA749"/>
      <c r="MB749"/>
      <c r="MC749"/>
      <c r="MD749"/>
      <c r="ME749"/>
      <c r="MF749"/>
      <c r="MG749"/>
      <c r="MH749"/>
      <c r="MI749"/>
      <c r="MJ749"/>
      <c r="MK749"/>
      <c r="ML749"/>
      <c r="MM749"/>
      <c r="MN749"/>
      <c r="MO749"/>
      <c r="MP749"/>
      <c r="MQ749"/>
      <c r="MR749"/>
      <c r="MS749"/>
      <c r="MT749"/>
      <c r="MU749"/>
      <c r="MV749"/>
      <c r="MW749"/>
      <c r="MX749"/>
      <c r="MY749"/>
      <c r="MZ749"/>
      <c r="NA749"/>
      <c r="NB749"/>
      <c r="NC749"/>
      <c r="ND749"/>
      <c r="NE749"/>
      <c r="NF749"/>
      <c r="NG749"/>
      <c r="NH749"/>
      <c r="NI749"/>
      <c r="NJ749"/>
      <c r="NK749"/>
      <c r="NL749"/>
      <c r="NM749"/>
      <c r="NN749"/>
      <c r="NO749"/>
      <c r="NP749"/>
      <c r="NQ749"/>
      <c r="NR749"/>
      <c r="NS749"/>
      <c r="NT749"/>
      <c r="NU749"/>
      <c r="NV749"/>
      <c r="NW749"/>
      <c r="NX749"/>
      <c r="NY749"/>
      <c r="NZ749"/>
      <c r="OA749"/>
      <c r="OB749"/>
      <c r="OC749"/>
      <c r="OD749"/>
      <c r="OE749"/>
      <c r="OF749"/>
      <c r="OG749"/>
      <c r="OH749"/>
      <c r="OI749"/>
      <c r="OJ749"/>
      <c r="OK749"/>
      <c r="OL749"/>
      <c r="OM749"/>
      <c r="ON749"/>
      <c r="OO749"/>
      <c r="OP749"/>
      <c r="OQ749"/>
      <c r="OR749"/>
      <c r="OS749"/>
      <c r="OT749"/>
      <c r="OU749"/>
      <c r="OV749"/>
      <c r="OW749"/>
      <c r="OX749"/>
      <c r="OY749"/>
      <c r="OZ749"/>
      <c r="PA749"/>
      <c r="PB749"/>
      <c r="PC749"/>
      <c r="PD749"/>
      <c r="PE749"/>
      <c r="PF749"/>
      <c r="PG749"/>
      <c r="PH749"/>
      <c r="PI749"/>
      <c r="PJ749"/>
      <c r="PK749"/>
      <c r="PL749"/>
      <c r="PM749"/>
      <c r="PN749"/>
      <c r="PO749"/>
      <c r="PP749"/>
      <c r="PQ749"/>
      <c r="PR749"/>
      <c r="PS749"/>
      <c r="PT749"/>
      <c r="PU749"/>
      <c r="PV749"/>
      <c r="PW749"/>
      <c r="PX749"/>
      <c r="PY749"/>
      <c r="PZ749"/>
      <c r="QA749"/>
      <c r="QB749"/>
      <c r="QC749"/>
      <c r="QD749"/>
      <c r="QE749"/>
      <c r="QF749"/>
      <c r="QG749"/>
      <c r="QH749"/>
      <c r="QI749"/>
      <c r="QJ749"/>
      <c r="QK749"/>
      <c r="QL749"/>
      <c r="QM749"/>
      <c r="QN749"/>
      <c r="QO749"/>
      <c r="QP749"/>
      <c r="QQ749"/>
      <c r="QR749"/>
      <c r="QS749"/>
      <c r="QT749"/>
      <c r="QU749"/>
      <c r="QV749"/>
      <c r="QW749"/>
      <c r="QX749"/>
      <c r="QY749"/>
      <c r="QZ749"/>
      <c r="RA749"/>
      <c r="RB749"/>
      <c r="RC749"/>
      <c r="RD749"/>
      <c r="RE749"/>
      <c r="RF749"/>
      <c r="RG749"/>
      <c r="RH749"/>
      <c r="RI749"/>
      <c r="RJ749"/>
      <c r="RK749"/>
      <c r="RL749"/>
      <c r="RM749"/>
      <c r="RN749"/>
      <c r="RO749"/>
      <c r="RP749"/>
      <c r="RQ749"/>
      <c r="RR749"/>
      <c r="RS749"/>
      <c r="RT749"/>
      <c r="RU749"/>
      <c r="RV749"/>
      <c r="RW749"/>
      <c r="RX749"/>
      <c r="RY749"/>
      <c r="RZ749"/>
      <c r="SA749"/>
      <c r="SB749"/>
      <c r="SC749"/>
      <c r="SD749"/>
      <c r="SE749"/>
      <c r="SF749"/>
      <c r="SG749"/>
      <c r="SH749"/>
      <c r="SI749"/>
      <c r="SJ749"/>
      <c r="SK749"/>
      <c r="SL749"/>
      <c r="SM749"/>
      <c r="SN749"/>
      <c r="SO749"/>
      <c r="SP749"/>
      <c r="SQ749"/>
      <c r="SR749"/>
      <c r="SS749"/>
      <c r="ST749"/>
      <c r="SU749"/>
      <c r="SV749"/>
      <c r="SW749"/>
      <c r="SX749"/>
      <c r="SY749"/>
      <c r="SZ749"/>
      <c r="TA749"/>
      <c r="TB749"/>
      <c r="TC749"/>
      <c r="TD749"/>
      <c r="TE749"/>
      <c r="TF749"/>
      <c r="TG749"/>
      <c r="TH749"/>
      <c r="TI749"/>
      <c r="TJ749"/>
      <c r="TK749"/>
      <c r="TL749"/>
      <c r="TM749"/>
      <c r="TN749"/>
      <c r="TO749"/>
      <c r="TP749"/>
      <c r="TQ749"/>
      <c r="TR749"/>
      <c r="TS749"/>
      <c r="TT749"/>
      <c r="TU749"/>
      <c r="TV749"/>
      <c r="TW749"/>
      <c r="TX749"/>
      <c r="TY749"/>
      <c r="TZ749"/>
      <c r="UA749"/>
      <c r="UB749"/>
      <c r="UC749"/>
      <c r="UD749"/>
      <c r="UE749"/>
      <c r="UF749"/>
      <c r="UG749"/>
      <c r="UH749"/>
      <c r="UI749"/>
      <c r="UJ749"/>
      <c r="UK749"/>
      <c r="UL749"/>
      <c r="UM749"/>
      <c r="UN749"/>
      <c r="UO749"/>
      <c r="UP749"/>
      <c r="UQ749"/>
      <c r="UR749"/>
      <c r="US749"/>
      <c r="UT749"/>
      <c r="UU749"/>
      <c r="UV749"/>
      <c r="UW749"/>
      <c r="UX749"/>
      <c r="UY749"/>
      <c r="UZ749"/>
      <c r="VA749"/>
      <c r="VB749"/>
      <c r="VC749"/>
      <c r="VD749"/>
      <c r="VE749"/>
      <c r="VF749"/>
      <c r="VG749"/>
      <c r="VH749"/>
      <c r="VI749"/>
      <c r="VJ749"/>
      <c r="VK749"/>
      <c r="VL749"/>
      <c r="VM749"/>
      <c r="VN749"/>
      <c r="VO749"/>
      <c r="VP749"/>
      <c r="VQ749"/>
      <c r="VR749"/>
      <c r="VS749"/>
      <c r="VT749"/>
      <c r="VU749"/>
      <c r="VV749"/>
      <c r="VW749"/>
      <c r="VX749"/>
      <c r="VY749"/>
      <c r="VZ749"/>
      <c r="WA749"/>
      <c r="WB749"/>
      <c r="WC749"/>
      <c r="WD749"/>
      <c r="WE749"/>
      <c r="WF749"/>
      <c r="WG749"/>
      <c r="WH749"/>
      <c r="WI749"/>
      <c r="WJ749"/>
      <c r="WK749"/>
      <c r="WL749"/>
      <c r="WM749"/>
      <c r="WN749"/>
      <c r="WO749"/>
      <c r="WP749"/>
      <c r="WQ749"/>
      <c r="WR749"/>
      <c r="WS749"/>
      <c r="WT749"/>
      <c r="WU749"/>
      <c r="WV749"/>
      <c r="WW749"/>
      <c r="WX749"/>
      <c r="WY749"/>
      <c r="WZ749"/>
      <c r="XA749"/>
      <c r="XB749"/>
      <c r="XC749"/>
      <c r="XD749"/>
      <c r="XE749"/>
      <c r="XF749"/>
      <c r="XG749"/>
      <c r="XH749"/>
      <c r="XI749"/>
      <c r="XJ749"/>
      <c r="XK749"/>
      <c r="XL749"/>
      <c r="XM749"/>
      <c r="XN749"/>
      <c r="XO749"/>
      <c r="XP749"/>
      <c r="XQ749"/>
      <c r="XR749"/>
      <c r="XS749"/>
      <c r="XT749"/>
      <c r="XU749"/>
      <c r="XV749"/>
      <c r="XW749"/>
      <c r="XX749"/>
      <c r="XY749"/>
      <c r="XZ749"/>
      <c r="YA749"/>
      <c r="YB749"/>
      <c r="YC749"/>
      <c r="YD749"/>
      <c r="YE749"/>
      <c r="YF749"/>
      <c r="YG749"/>
      <c r="YH749"/>
      <c r="YI749"/>
      <c r="YJ749"/>
      <c r="YK749"/>
      <c r="YL749"/>
      <c r="YM749"/>
      <c r="YN749"/>
      <c r="YO749"/>
      <c r="YP749"/>
      <c r="YQ749"/>
      <c r="YR749"/>
      <c r="YS749"/>
      <c r="YT749"/>
      <c r="YU749"/>
      <c r="YV749"/>
      <c r="YW749"/>
      <c r="YX749"/>
      <c r="YY749"/>
      <c r="YZ749"/>
      <c r="ZA749"/>
      <c r="ZB749"/>
      <c r="ZC749"/>
      <c r="ZD749"/>
      <c r="ZE749"/>
      <c r="ZF749"/>
      <c r="ZG749"/>
      <c r="ZH749"/>
      <c r="ZI749"/>
      <c r="ZJ749"/>
      <c r="ZK749"/>
      <c r="ZL749"/>
      <c r="ZM749"/>
      <c r="ZN749"/>
      <c r="ZO749"/>
      <c r="ZP749"/>
      <c r="ZQ749"/>
      <c r="ZR749"/>
      <c r="ZS749"/>
      <c r="ZT749"/>
      <c r="ZU749"/>
      <c r="ZV749"/>
      <c r="ZW749"/>
      <c r="ZX749"/>
      <c r="ZY749"/>
      <c r="ZZ749"/>
      <c r="AAA749"/>
      <c r="AAB749"/>
      <c r="AAC749"/>
      <c r="AAD749"/>
      <c r="AAE749"/>
      <c r="AAF749"/>
      <c r="AAG749"/>
      <c r="AAH749"/>
      <c r="AAI749"/>
      <c r="AAJ749"/>
      <c r="AAK749"/>
      <c r="AAL749"/>
      <c r="AAM749"/>
      <c r="AAN749"/>
      <c r="AAO749"/>
      <c r="AAP749"/>
      <c r="AAQ749"/>
      <c r="AAR749"/>
      <c r="AAS749"/>
      <c r="AAT749"/>
      <c r="AAU749"/>
      <c r="AAV749"/>
      <c r="AAW749"/>
      <c r="AAX749"/>
      <c r="AAY749"/>
      <c r="AAZ749"/>
      <c r="ABA749"/>
      <c r="ABB749"/>
      <c r="ABC749"/>
      <c r="ABD749"/>
      <c r="ABE749"/>
      <c r="ABF749"/>
      <c r="ABG749"/>
      <c r="ABH749"/>
      <c r="ABI749"/>
      <c r="ABJ749"/>
      <c r="ABK749"/>
      <c r="ABL749"/>
      <c r="ABM749"/>
      <c r="ABN749"/>
      <c r="ABO749"/>
      <c r="ABP749"/>
      <c r="ABQ749"/>
      <c r="ABR749"/>
      <c r="ABS749"/>
      <c r="ABT749"/>
      <c r="ABU749"/>
      <c r="ABV749"/>
      <c r="ABW749"/>
      <c r="ABX749"/>
      <c r="ABY749"/>
      <c r="ABZ749"/>
      <c r="ACA749"/>
      <c r="ACB749"/>
      <c r="ACC749"/>
      <c r="ACD749"/>
      <c r="ACE749"/>
      <c r="ACF749"/>
      <c r="ACG749"/>
      <c r="ACH749"/>
      <c r="ACI749"/>
      <c r="ACJ749"/>
      <c r="ACK749"/>
      <c r="ACL749"/>
      <c r="ACM749"/>
      <c r="ACN749"/>
      <c r="ACO749"/>
      <c r="ACP749"/>
      <c r="ACQ749"/>
      <c r="ACR749"/>
      <c r="ACS749"/>
      <c r="ACT749"/>
      <c r="ACU749"/>
      <c r="ACV749"/>
      <c r="ACW749"/>
      <c r="ACX749"/>
      <c r="ACY749"/>
      <c r="ACZ749"/>
      <c r="ADA749"/>
      <c r="ADB749"/>
      <c r="ADC749"/>
      <c r="ADD749"/>
      <c r="ADE749"/>
      <c r="ADF749"/>
      <c r="ADG749"/>
      <c r="ADH749"/>
      <c r="ADI749"/>
      <c r="ADJ749"/>
      <c r="ADK749"/>
      <c r="ADL749"/>
      <c r="ADM749"/>
      <c r="ADN749"/>
      <c r="ADO749"/>
      <c r="ADP749"/>
      <c r="ADQ749"/>
      <c r="ADR749"/>
      <c r="ADS749"/>
      <c r="ADT749"/>
      <c r="ADU749"/>
      <c r="ADV749"/>
      <c r="ADW749"/>
      <c r="ADX749"/>
      <c r="ADY749"/>
      <c r="ADZ749"/>
      <c r="AEA749"/>
      <c r="AEB749"/>
      <c r="AEC749"/>
      <c r="AED749"/>
      <c r="AEE749"/>
      <c r="AEF749"/>
      <c r="AEG749"/>
      <c r="AEH749"/>
      <c r="AEI749"/>
      <c r="AEJ749"/>
      <c r="AEK749"/>
      <c r="AEL749"/>
      <c r="AEM749"/>
      <c r="AEN749"/>
      <c r="AEO749"/>
      <c r="AEP749"/>
      <c r="AEQ749"/>
      <c r="AER749"/>
      <c r="AES749"/>
      <c r="AET749"/>
      <c r="AEU749"/>
      <c r="AEV749"/>
      <c r="AEW749"/>
      <c r="AEX749"/>
      <c r="AEY749"/>
      <c r="AEZ749"/>
      <c r="AFA749"/>
      <c r="AFB749"/>
      <c r="AFC749"/>
      <c r="AFD749"/>
      <c r="AFE749"/>
      <c r="AFF749"/>
      <c r="AFG749"/>
      <c r="AFH749"/>
      <c r="AFI749"/>
      <c r="AFJ749"/>
      <c r="AFK749"/>
      <c r="AFL749"/>
      <c r="AFM749"/>
      <c r="AFN749"/>
      <c r="AFO749"/>
      <c r="AFP749"/>
      <c r="AFQ749"/>
      <c r="AFR749"/>
      <c r="AFS749"/>
      <c r="AFT749"/>
      <c r="AFU749"/>
      <c r="AFV749"/>
      <c r="AFW749"/>
      <c r="AFX749"/>
      <c r="AFY749"/>
      <c r="AFZ749"/>
      <c r="AGA749"/>
      <c r="AGB749"/>
      <c r="AGC749"/>
      <c r="AGD749"/>
      <c r="AGE749"/>
      <c r="AGF749"/>
      <c r="AGG749"/>
      <c r="AGH749"/>
      <c r="AGI749"/>
      <c r="AGJ749"/>
      <c r="AGK749"/>
      <c r="AGL749"/>
      <c r="AGM749"/>
      <c r="AGN749"/>
      <c r="AGO749"/>
      <c r="AGP749"/>
      <c r="AGQ749"/>
      <c r="AGR749"/>
      <c r="AGS749"/>
      <c r="AGT749"/>
      <c r="AGU749"/>
      <c r="AGV749"/>
      <c r="AGW749"/>
      <c r="AGX749"/>
      <c r="AGY749"/>
      <c r="AGZ749"/>
      <c r="AHA749"/>
      <c r="AHB749"/>
      <c r="AHC749"/>
      <c r="AHD749"/>
      <c r="AHE749"/>
      <c r="AHF749"/>
      <c r="AHG749"/>
      <c r="AHH749"/>
      <c r="AHI749"/>
      <c r="AHJ749"/>
      <c r="AHK749"/>
      <c r="AHL749"/>
      <c r="AHM749"/>
      <c r="AHN749"/>
      <c r="AHO749"/>
      <c r="AHP749"/>
      <c r="AHQ749"/>
      <c r="AHR749"/>
      <c r="AHS749"/>
      <c r="AHT749"/>
      <c r="AHU749"/>
      <c r="AHV749"/>
      <c r="AHW749"/>
      <c r="AHX749"/>
      <c r="AHY749"/>
      <c r="AHZ749"/>
      <c r="AIA749"/>
      <c r="AIB749"/>
      <c r="AIC749"/>
      <c r="AID749"/>
      <c r="AIE749"/>
      <c r="AIF749"/>
      <c r="AIG749"/>
      <c r="AIH749"/>
      <c r="AII749"/>
      <c r="AIJ749"/>
      <c r="AIK749"/>
      <c r="AIL749"/>
      <c r="AIM749"/>
      <c r="AIN749"/>
      <c r="AIO749"/>
      <c r="AIP749"/>
      <c r="AIQ749"/>
      <c r="AIR749"/>
      <c r="AIS749"/>
      <c r="AIT749"/>
      <c r="AIU749"/>
      <c r="AIV749"/>
      <c r="AIW749"/>
      <c r="AIX749"/>
      <c r="AIY749"/>
      <c r="AIZ749"/>
      <c r="AJA749"/>
      <c r="AJB749"/>
      <c r="AJC749"/>
      <c r="AJD749"/>
      <c r="AJE749"/>
      <c r="AJF749"/>
      <c r="AJG749"/>
      <c r="AJH749"/>
      <c r="AJI749"/>
      <c r="AJJ749"/>
      <c r="AJK749"/>
      <c r="AJL749"/>
      <c r="AJM749"/>
      <c r="AJN749"/>
      <c r="AJO749"/>
      <c r="AJP749"/>
      <c r="AJQ749"/>
      <c r="AJR749"/>
      <c r="AJS749"/>
      <c r="AJT749"/>
      <c r="AJU749"/>
      <c r="AJV749"/>
      <c r="AJW749"/>
      <c r="AJX749"/>
      <c r="AJY749"/>
      <c r="AJZ749"/>
      <c r="AKA749"/>
      <c r="AKB749"/>
      <c r="AKC749"/>
      <c r="AKD749"/>
      <c r="AKE749"/>
      <c r="AKF749"/>
      <c r="AKG749"/>
      <c r="AKH749"/>
      <c r="AKI749"/>
      <c r="AKJ749"/>
      <c r="AKK749"/>
      <c r="AKL749"/>
      <c r="AKM749"/>
      <c r="AKN749"/>
      <c r="AKO749"/>
      <c r="AKP749"/>
      <c r="AKQ749"/>
      <c r="AKR749"/>
      <c r="AKS749"/>
      <c r="AKT749"/>
      <c r="AKU749"/>
      <c r="AKV749"/>
      <c r="AKW749"/>
      <c r="AKX749"/>
      <c r="AKY749"/>
      <c r="AKZ749"/>
      <c r="ALA749"/>
      <c r="ALB749"/>
      <c r="ALC749"/>
      <c r="ALD749"/>
      <c r="ALE749"/>
      <c r="ALF749"/>
      <c r="ALG749"/>
      <c r="ALH749"/>
      <c r="ALI749"/>
      <c r="ALJ749"/>
      <c r="ALK749"/>
      <c r="ALL749"/>
      <c r="ALM749"/>
      <c r="ALN749"/>
      <c r="ALO749"/>
      <c r="ALP749"/>
      <c r="ALQ749"/>
      <c r="ALR749"/>
      <c r="ALS749"/>
      <c r="ALT749"/>
      <c r="ALU749"/>
      <c r="ALV749"/>
      <c r="ALW749"/>
      <c r="ALX749"/>
      <c r="ALY749"/>
      <c r="ALZ749"/>
      <c r="AMA749"/>
      <c r="AMB749"/>
      <c r="AMC749"/>
      <c r="AMD749"/>
      <c r="AME749"/>
      <c r="AMF749"/>
      <c r="AMG749"/>
      <c r="AMH749"/>
      <c r="AMI749"/>
      <c r="AMJ749"/>
      <c r="AMK749"/>
      <c r="AML749"/>
      <c r="AMM749"/>
      <c r="AMN749"/>
      <c r="AMO749"/>
      <c r="AMP749"/>
      <c r="AMQ749"/>
      <c r="AMR749"/>
      <c r="AMS749"/>
      <c r="AMT749"/>
      <c r="AMU749"/>
      <c r="AMV749"/>
      <c r="AMW749"/>
      <c r="AMX749"/>
      <c r="AMY749"/>
      <c r="AMZ749"/>
      <c r="ANA749"/>
      <c r="ANB749"/>
      <c r="ANC749"/>
      <c r="AND749"/>
      <c r="ANE749"/>
      <c r="ANF749"/>
      <c r="ANG749"/>
      <c r="ANH749"/>
      <c r="ANI749"/>
      <c r="ANJ749"/>
      <c r="ANK749"/>
      <c r="ANL749"/>
      <c r="ANM749"/>
      <c r="ANN749"/>
      <c r="ANO749"/>
      <c r="ANP749"/>
      <c r="ANQ749"/>
      <c r="ANR749"/>
      <c r="ANS749"/>
      <c r="ANT749"/>
      <c r="ANU749"/>
      <c r="ANV749"/>
      <c r="ANW749"/>
      <c r="ANX749"/>
      <c r="ANY749"/>
      <c r="ANZ749"/>
      <c r="AOA749"/>
      <c r="AOB749"/>
      <c r="AOC749"/>
      <c r="AOD749"/>
      <c r="AOE749"/>
      <c r="AOF749"/>
      <c r="AOG749"/>
      <c r="AOH749"/>
      <c r="AOI749"/>
      <c r="AOJ749"/>
      <c r="AOK749"/>
      <c r="AOL749"/>
      <c r="AOM749"/>
      <c r="AON749"/>
      <c r="AOO749"/>
      <c r="AOP749"/>
      <c r="AOQ749"/>
      <c r="AOR749"/>
      <c r="AOS749"/>
      <c r="AOT749"/>
      <c r="AOU749"/>
      <c r="AOV749"/>
      <c r="AOW749"/>
      <c r="AOX749"/>
      <c r="AOY749"/>
      <c r="AOZ749"/>
      <c r="APA749"/>
      <c r="APB749"/>
      <c r="APC749"/>
      <c r="APD749"/>
      <c r="APE749"/>
      <c r="APF749"/>
      <c r="APG749"/>
      <c r="APH749"/>
      <c r="API749"/>
      <c r="APJ749"/>
      <c r="APK749"/>
      <c r="APL749"/>
      <c r="APM749"/>
      <c r="APN749"/>
      <c r="APO749"/>
      <c r="APP749"/>
      <c r="APQ749"/>
      <c r="APR749"/>
      <c r="APS749"/>
      <c r="APT749"/>
      <c r="APU749"/>
      <c r="APV749"/>
      <c r="APW749"/>
      <c r="APX749"/>
      <c r="APY749"/>
      <c r="APZ749"/>
      <c r="AQA749"/>
      <c r="AQB749"/>
      <c r="AQC749"/>
      <c r="AQD749"/>
      <c r="AQE749"/>
      <c r="AQF749"/>
      <c r="AQG749"/>
      <c r="AQH749"/>
      <c r="AQI749"/>
      <c r="AQJ749"/>
      <c r="AQK749"/>
      <c r="AQL749"/>
      <c r="AQM749"/>
      <c r="AQN749"/>
      <c r="AQO749"/>
      <c r="AQP749"/>
      <c r="AQQ749"/>
      <c r="AQR749"/>
      <c r="AQS749"/>
      <c r="AQT749"/>
      <c r="AQU749"/>
      <c r="AQV749"/>
      <c r="AQW749"/>
      <c r="AQX749"/>
      <c r="AQY749"/>
      <c r="AQZ749"/>
      <c r="ARA749"/>
      <c r="ARB749"/>
      <c r="ARC749"/>
      <c r="ARD749"/>
      <c r="ARE749"/>
      <c r="ARF749"/>
      <c r="ARG749"/>
      <c r="ARH749"/>
      <c r="ARI749"/>
      <c r="ARJ749"/>
      <c r="ARK749"/>
      <c r="ARL749"/>
      <c r="ARM749"/>
      <c r="ARN749"/>
      <c r="ARO749"/>
      <c r="ARP749"/>
      <c r="ARQ749"/>
      <c r="ARR749"/>
      <c r="ARS749"/>
      <c r="ART749"/>
      <c r="ARU749"/>
      <c r="ARV749"/>
      <c r="ARW749"/>
      <c r="ARX749"/>
      <c r="ARY749"/>
      <c r="ARZ749"/>
      <c r="ASA749"/>
      <c r="ASB749"/>
      <c r="ASC749"/>
      <c r="ASD749"/>
      <c r="ASE749"/>
      <c r="ASF749"/>
      <c r="ASG749"/>
      <c r="ASH749"/>
      <c r="ASI749"/>
      <c r="ASJ749"/>
      <c r="ASK749"/>
      <c r="ASL749"/>
      <c r="ASM749"/>
      <c r="ASN749"/>
      <c r="ASO749"/>
      <c r="ASP749"/>
      <c r="ASQ749"/>
      <c r="ASR749"/>
      <c r="ASS749"/>
      <c r="AST749"/>
      <c r="ASU749"/>
      <c r="ASV749"/>
      <c r="ASW749"/>
      <c r="ASX749"/>
      <c r="ASY749"/>
      <c r="ASZ749"/>
      <c r="ATA749"/>
      <c r="ATB749"/>
      <c r="ATC749"/>
      <c r="ATD749"/>
      <c r="ATE749"/>
      <c r="ATF749"/>
      <c r="ATG749"/>
      <c r="ATH749"/>
      <c r="ATI749"/>
      <c r="ATJ749"/>
      <c r="ATK749"/>
      <c r="ATL749"/>
      <c r="ATM749"/>
      <c r="ATN749"/>
      <c r="ATO749"/>
      <c r="ATP749"/>
      <c r="ATQ749"/>
      <c r="ATR749"/>
      <c r="ATS749"/>
      <c r="ATT749"/>
      <c r="ATU749"/>
      <c r="ATV749"/>
      <c r="ATW749"/>
      <c r="ATX749"/>
      <c r="ATY749"/>
      <c r="ATZ749"/>
      <c r="AUA749"/>
      <c r="AUB749"/>
      <c r="AUC749"/>
      <c r="AUD749"/>
      <c r="AUE749"/>
      <c r="AUF749"/>
      <c r="AUG749"/>
      <c r="AUH749"/>
      <c r="AUI749"/>
      <c r="AUJ749"/>
      <c r="AUK749"/>
      <c r="AUL749"/>
      <c r="AUM749"/>
      <c r="AUN749"/>
      <c r="AUO749"/>
      <c r="AUP749"/>
      <c r="AUQ749"/>
      <c r="AUR749"/>
      <c r="AUS749"/>
      <c r="AUT749"/>
      <c r="AUU749"/>
      <c r="AUV749"/>
      <c r="AUW749"/>
      <c r="AUX749"/>
      <c r="AUY749"/>
      <c r="AUZ749"/>
      <c r="AVA749"/>
      <c r="AVB749"/>
      <c r="AVC749"/>
      <c r="AVD749"/>
      <c r="AVE749"/>
      <c r="AVF749"/>
      <c r="AVG749"/>
      <c r="AVH749"/>
      <c r="AVI749"/>
      <c r="AVJ749"/>
      <c r="AVK749"/>
      <c r="AVL749"/>
      <c r="AVM749"/>
      <c r="AVN749"/>
      <c r="AVO749"/>
      <c r="AVP749"/>
      <c r="AVQ749"/>
      <c r="AVR749"/>
      <c r="AVS749"/>
      <c r="AVT749"/>
      <c r="AVU749"/>
      <c r="AVV749"/>
      <c r="AVW749"/>
      <c r="AVX749"/>
      <c r="AVY749"/>
      <c r="AVZ749"/>
      <c r="AWA749"/>
      <c r="AWB749"/>
      <c r="AWC749"/>
      <c r="AWD749"/>
      <c r="AWE749"/>
      <c r="AWF749"/>
      <c r="AWG749"/>
      <c r="AWH749"/>
      <c r="AWI749"/>
      <c r="AWJ749"/>
      <c r="AWK749"/>
      <c r="AWL749"/>
      <c r="AWM749"/>
      <c r="AWN749"/>
      <c r="AWO749"/>
      <c r="AWP749"/>
      <c r="AWQ749"/>
      <c r="AWR749"/>
      <c r="AWS749"/>
      <c r="AWT749"/>
      <c r="AWU749"/>
      <c r="AWV749"/>
      <c r="AWW749"/>
      <c r="AWX749"/>
      <c r="AWY749"/>
      <c r="AWZ749"/>
      <c r="AXA749"/>
      <c r="AXB749"/>
      <c r="AXC749"/>
      <c r="AXD749"/>
      <c r="AXE749"/>
      <c r="AXF749"/>
      <c r="AXG749"/>
      <c r="AXH749"/>
      <c r="AXI749"/>
      <c r="AXJ749"/>
      <c r="AXK749"/>
      <c r="AXL749"/>
      <c r="AXM749"/>
      <c r="AXN749"/>
      <c r="AXO749"/>
      <c r="AXP749"/>
      <c r="AXQ749"/>
      <c r="AXR749"/>
      <c r="AXS749"/>
      <c r="AXT749"/>
      <c r="AXU749"/>
      <c r="AXV749"/>
      <c r="AXW749"/>
      <c r="AXX749"/>
      <c r="AXY749"/>
      <c r="AXZ749"/>
      <c r="AYA749"/>
      <c r="AYB749"/>
      <c r="AYC749"/>
      <c r="AYD749"/>
      <c r="AYE749"/>
      <c r="AYF749"/>
      <c r="AYG749"/>
      <c r="AYH749"/>
      <c r="AYI749"/>
      <c r="AYJ749"/>
      <c r="AYK749"/>
      <c r="AYL749"/>
      <c r="AYM749"/>
      <c r="AYN749"/>
      <c r="AYO749"/>
      <c r="AYP749"/>
      <c r="AYQ749"/>
      <c r="AYR749"/>
      <c r="AYS749"/>
      <c r="AYT749"/>
      <c r="AYU749"/>
      <c r="AYV749"/>
      <c r="AYW749"/>
      <c r="AYX749"/>
      <c r="AYY749"/>
      <c r="AYZ749"/>
      <c r="AZA749"/>
      <c r="AZB749"/>
      <c r="AZC749"/>
      <c r="AZD749"/>
      <c r="AZE749"/>
      <c r="AZF749"/>
      <c r="AZG749"/>
      <c r="AZH749"/>
      <c r="AZI749"/>
      <c r="AZJ749"/>
      <c r="AZK749"/>
      <c r="AZL749"/>
      <c r="AZM749"/>
      <c r="AZN749"/>
      <c r="AZO749"/>
      <c r="AZP749"/>
      <c r="AZQ749"/>
      <c r="AZR749"/>
      <c r="AZS749"/>
      <c r="AZT749"/>
      <c r="AZU749"/>
      <c r="AZV749"/>
      <c r="AZW749"/>
      <c r="AZX749"/>
      <c r="AZY749"/>
      <c r="AZZ749"/>
      <c r="BAA749"/>
      <c r="BAB749"/>
      <c r="BAC749"/>
      <c r="BAD749"/>
      <c r="BAE749"/>
      <c r="BAF749"/>
      <c r="BAG749"/>
      <c r="BAH749"/>
      <c r="BAI749"/>
      <c r="BAJ749"/>
      <c r="BAK749"/>
      <c r="BAL749"/>
      <c r="BAM749"/>
      <c r="BAN749"/>
      <c r="BAO749"/>
      <c r="BAP749"/>
      <c r="BAQ749"/>
      <c r="BAR749"/>
      <c r="BAS749"/>
      <c r="BAT749"/>
      <c r="BAU749"/>
      <c r="BAV749"/>
      <c r="BAW749"/>
      <c r="BAX749"/>
      <c r="BAY749"/>
      <c r="BAZ749"/>
      <c r="BBA749"/>
      <c r="BBB749"/>
      <c r="BBC749"/>
      <c r="BBD749"/>
      <c r="BBE749"/>
      <c r="BBF749"/>
      <c r="BBG749"/>
      <c r="BBH749"/>
      <c r="BBI749"/>
      <c r="BBJ749"/>
      <c r="BBK749"/>
      <c r="BBL749"/>
      <c r="BBM749"/>
      <c r="BBN749"/>
      <c r="BBO749"/>
      <c r="BBP749"/>
      <c r="BBQ749"/>
      <c r="BBR749"/>
      <c r="BBS749"/>
      <c r="BBT749"/>
      <c r="BBU749"/>
      <c r="BBV749"/>
      <c r="BBW749"/>
      <c r="BBX749"/>
      <c r="BBY749"/>
      <c r="BBZ749"/>
      <c r="BCA749"/>
      <c r="BCB749"/>
      <c r="BCC749"/>
      <c r="BCD749"/>
      <c r="BCE749"/>
      <c r="BCF749"/>
      <c r="BCG749"/>
      <c r="BCH749"/>
      <c r="BCI749"/>
      <c r="BCJ749"/>
      <c r="BCK749"/>
      <c r="BCL749"/>
      <c r="BCM749"/>
      <c r="BCN749"/>
      <c r="BCO749"/>
      <c r="BCP749"/>
      <c r="BCQ749"/>
      <c r="BCR749"/>
      <c r="BCS749"/>
      <c r="BCT749"/>
      <c r="BCU749"/>
      <c r="BCV749"/>
      <c r="BCW749"/>
      <c r="BCX749"/>
      <c r="BCY749"/>
      <c r="BCZ749"/>
      <c r="BDA749"/>
      <c r="BDB749"/>
      <c r="BDC749"/>
      <c r="BDD749"/>
      <c r="BDE749"/>
      <c r="BDF749"/>
      <c r="BDG749"/>
      <c r="BDH749"/>
      <c r="BDI749"/>
      <c r="BDJ749"/>
      <c r="BDK749"/>
      <c r="BDL749"/>
      <c r="BDM749"/>
      <c r="BDN749"/>
      <c r="BDO749"/>
      <c r="BDP749"/>
      <c r="BDQ749"/>
      <c r="BDR749"/>
      <c r="BDS749"/>
      <c r="BDT749"/>
      <c r="BDU749"/>
      <c r="BDV749"/>
      <c r="BDW749"/>
      <c r="BDX749"/>
      <c r="BDY749"/>
      <c r="BDZ749"/>
      <c r="BEA749"/>
      <c r="BEB749"/>
      <c r="BEC749"/>
      <c r="BED749"/>
      <c r="BEE749"/>
      <c r="BEF749"/>
      <c r="BEG749"/>
      <c r="BEH749"/>
      <c r="BEI749"/>
      <c r="BEJ749"/>
      <c r="BEK749"/>
      <c r="BEL749"/>
      <c r="BEM749"/>
      <c r="BEN749"/>
      <c r="BEO749"/>
      <c r="BEP749"/>
      <c r="BEQ749"/>
      <c r="BER749"/>
      <c r="BES749"/>
      <c r="BET749"/>
      <c r="BEU749"/>
      <c r="BEV749"/>
      <c r="BEW749"/>
      <c r="BEX749"/>
      <c r="BEY749"/>
      <c r="BEZ749"/>
      <c r="BFA749"/>
      <c r="BFB749"/>
      <c r="BFC749"/>
      <c r="BFD749"/>
      <c r="BFE749"/>
      <c r="BFF749"/>
      <c r="BFG749"/>
      <c r="BFH749"/>
      <c r="BFI749"/>
      <c r="BFJ749"/>
      <c r="BFK749"/>
      <c r="BFL749"/>
      <c r="BFM749"/>
      <c r="BFN749"/>
      <c r="BFO749"/>
      <c r="BFP749"/>
      <c r="BFQ749"/>
      <c r="BFR749"/>
      <c r="BFS749"/>
      <c r="BFT749"/>
      <c r="BFU749"/>
      <c r="BFV749"/>
      <c r="BFW749"/>
      <c r="BFX749"/>
      <c r="BFY749"/>
      <c r="BFZ749"/>
      <c r="BGA749"/>
      <c r="BGB749"/>
      <c r="BGC749"/>
      <c r="BGD749"/>
      <c r="BGE749"/>
      <c r="BGF749"/>
      <c r="BGG749"/>
      <c r="BGH749"/>
      <c r="BGI749"/>
      <c r="BGJ749"/>
      <c r="BGK749"/>
      <c r="BGL749"/>
      <c r="BGM749"/>
      <c r="BGN749"/>
      <c r="BGO749"/>
      <c r="BGP749"/>
      <c r="BGQ749"/>
      <c r="BGR749"/>
      <c r="BGS749"/>
      <c r="BGT749"/>
      <c r="BGU749"/>
      <c r="BGV749"/>
      <c r="BGW749"/>
      <c r="BGX749"/>
      <c r="BGY749"/>
      <c r="BGZ749"/>
      <c r="BHA749"/>
      <c r="BHB749"/>
      <c r="BHC749"/>
      <c r="BHD749"/>
      <c r="BHE749"/>
      <c r="BHF749"/>
      <c r="BHG749"/>
      <c r="BHH749"/>
      <c r="BHI749"/>
      <c r="BHJ749"/>
      <c r="BHK749"/>
      <c r="BHL749"/>
      <c r="BHM749"/>
      <c r="BHN749"/>
      <c r="BHO749"/>
      <c r="BHP749"/>
      <c r="BHQ749"/>
      <c r="BHR749"/>
      <c r="BHS749"/>
      <c r="BHT749"/>
      <c r="BHU749"/>
      <c r="BHV749"/>
      <c r="BHW749"/>
      <c r="BHX749"/>
      <c r="BHY749"/>
      <c r="BHZ749"/>
      <c r="BIA749"/>
      <c r="BIB749"/>
      <c r="BIC749"/>
      <c r="BID749"/>
      <c r="BIE749"/>
      <c r="BIF749"/>
      <c r="BIG749"/>
      <c r="BIH749"/>
      <c r="BII749"/>
      <c r="BIJ749"/>
      <c r="BIK749"/>
      <c r="BIL749"/>
      <c r="BIM749"/>
      <c r="BIN749"/>
      <c r="BIO749"/>
      <c r="BIP749"/>
      <c r="BIQ749"/>
      <c r="BIR749"/>
      <c r="BIS749"/>
      <c r="BIT749"/>
      <c r="BIU749"/>
      <c r="BIV749"/>
      <c r="BIW749"/>
      <c r="BIX749"/>
      <c r="BIY749"/>
      <c r="BIZ749"/>
      <c r="BJA749"/>
      <c r="BJB749"/>
      <c r="BJC749"/>
      <c r="BJD749"/>
      <c r="BJE749"/>
      <c r="BJF749"/>
      <c r="BJG749"/>
      <c r="BJH749"/>
      <c r="BJI749"/>
      <c r="BJJ749"/>
      <c r="BJK749"/>
      <c r="BJL749"/>
      <c r="BJM749"/>
      <c r="BJN749"/>
      <c r="BJO749"/>
      <c r="BJP749"/>
      <c r="BJQ749"/>
      <c r="BJR749"/>
      <c r="BJS749"/>
      <c r="BJT749"/>
      <c r="BJU749"/>
      <c r="BJV749"/>
      <c r="BJW749"/>
      <c r="BJX749"/>
      <c r="BJY749"/>
      <c r="BJZ749"/>
      <c r="BKA749"/>
      <c r="BKB749"/>
      <c r="BKC749"/>
      <c r="BKD749"/>
      <c r="BKE749"/>
      <c r="BKF749"/>
      <c r="BKG749"/>
      <c r="BKH749"/>
      <c r="BKI749"/>
      <c r="BKJ749"/>
      <c r="BKK749"/>
      <c r="BKL749"/>
      <c r="BKM749"/>
      <c r="BKN749"/>
      <c r="BKO749"/>
      <c r="BKP749"/>
      <c r="BKQ749"/>
      <c r="BKR749"/>
      <c r="BKS749"/>
      <c r="BKT749"/>
      <c r="BKU749"/>
      <c r="BKV749"/>
      <c r="BKW749"/>
      <c r="BKX749"/>
      <c r="BKY749"/>
      <c r="BKZ749"/>
      <c r="BLA749"/>
      <c r="BLB749"/>
      <c r="BLC749"/>
      <c r="BLD749"/>
      <c r="BLE749"/>
      <c r="BLF749"/>
      <c r="BLG749"/>
      <c r="BLH749"/>
      <c r="BLI749"/>
      <c r="BLJ749"/>
      <c r="BLK749"/>
      <c r="BLL749"/>
      <c r="BLM749"/>
      <c r="BLN749"/>
      <c r="BLO749"/>
      <c r="BLP749"/>
      <c r="BLQ749"/>
      <c r="BLR749"/>
      <c r="BLS749"/>
      <c r="BLT749"/>
      <c r="BLU749"/>
      <c r="BLV749"/>
      <c r="BLW749"/>
      <c r="BLX749"/>
      <c r="BLY749"/>
      <c r="BLZ749"/>
      <c r="BMA749"/>
      <c r="BMB749"/>
      <c r="BMC749"/>
      <c r="BMD749"/>
      <c r="BME749"/>
      <c r="BMF749"/>
      <c r="BMG749"/>
      <c r="BMH749"/>
      <c r="BMI749"/>
      <c r="BMJ749"/>
      <c r="BMK749"/>
      <c r="BML749"/>
      <c r="BMM749"/>
      <c r="BMN749"/>
      <c r="BMO749"/>
      <c r="BMP749"/>
      <c r="BMQ749"/>
      <c r="BMR749"/>
      <c r="BMS749"/>
      <c r="BMT749"/>
      <c r="BMU749"/>
      <c r="BMV749"/>
      <c r="BMW749"/>
      <c r="BMX749"/>
      <c r="BMY749"/>
      <c r="BMZ749"/>
      <c r="BNA749"/>
      <c r="BNB749"/>
      <c r="BNC749"/>
      <c r="BND749"/>
      <c r="BNE749"/>
      <c r="BNF749"/>
      <c r="BNG749"/>
      <c r="BNH749"/>
      <c r="BNI749"/>
      <c r="BNJ749"/>
      <c r="BNK749"/>
      <c r="BNL749"/>
      <c r="BNM749"/>
      <c r="BNN749"/>
      <c r="BNO749"/>
      <c r="BNP749"/>
      <c r="BNQ749"/>
      <c r="BNR749"/>
      <c r="BNS749"/>
      <c r="BNT749"/>
      <c r="BNU749"/>
      <c r="BNV749"/>
      <c r="BNW749"/>
      <c r="BNX749"/>
      <c r="BNY749"/>
      <c r="BNZ749"/>
      <c r="BOA749"/>
      <c r="BOB749"/>
      <c r="BOC749"/>
      <c r="BOD749"/>
      <c r="BOE749"/>
      <c r="BOF749"/>
      <c r="BOG749"/>
      <c r="BOH749"/>
      <c r="BOI749"/>
      <c r="BOJ749"/>
      <c r="BOK749"/>
      <c r="BOL749"/>
      <c r="BOM749"/>
      <c r="BON749"/>
      <c r="BOO749"/>
      <c r="BOP749"/>
      <c r="BOQ749"/>
      <c r="BOR749"/>
      <c r="BOS749"/>
      <c r="BOT749"/>
      <c r="BOU749"/>
      <c r="BOV749"/>
      <c r="BOW749"/>
      <c r="BOX749"/>
      <c r="BOY749"/>
      <c r="BOZ749"/>
      <c r="BPA749"/>
      <c r="BPB749"/>
      <c r="BPC749"/>
      <c r="BPD749"/>
      <c r="BPE749"/>
      <c r="BPF749"/>
      <c r="BPG749"/>
      <c r="BPH749"/>
      <c r="BPI749"/>
      <c r="BPJ749"/>
      <c r="BPK749"/>
      <c r="BPL749"/>
      <c r="BPM749"/>
      <c r="BPN749"/>
      <c r="BPO749"/>
      <c r="BPP749"/>
      <c r="BPQ749"/>
      <c r="BPR749"/>
      <c r="BPS749"/>
      <c r="BPT749"/>
      <c r="BPU749"/>
      <c r="BPV749"/>
      <c r="BPW749"/>
      <c r="BPX749"/>
      <c r="BPY749"/>
      <c r="BPZ749"/>
      <c r="BQA749"/>
      <c r="BQB749"/>
      <c r="BQC749"/>
      <c r="BQD749"/>
      <c r="BQE749"/>
      <c r="BQF749"/>
      <c r="BQG749"/>
      <c r="BQH749"/>
      <c r="BQI749"/>
      <c r="BQJ749"/>
      <c r="BQK749"/>
      <c r="BQL749"/>
      <c r="BQM749"/>
      <c r="BQN749"/>
      <c r="BQO749"/>
      <c r="BQP749"/>
      <c r="BQQ749"/>
      <c r="BQR749"/>
      <c r="BQS749"/>
      <c r="BQT749"/>
      <c r="BQU749"/>
      <c r="BQV749"/>
      <c r="BQW749"/>
      <c r="BQX749"/>
      <c r="BQY749"/>
      <c r="BQZ749"/>
      <c r="BRA749"/>
      <c r="BRB749"/>
      <c r="BRC749"/>
      <c r="BRD749"/>
      <c r="BRE749"/>
      <c r="BRF749"/>
      <c r="BRG749"/>
      <c r="BRH749"/>
      <c r="BRI749"/>
      <c r="BRJ749"/>
      <c r="BRK749"/>
      <c r="BRL749"/>
      <c r="BRM749"/>
      <c r="BRN749"/>
      <c r="BRO749"/>
      <c r="BRP749"/>
      <c r="BRQ749"/>
      <c r="BRR749"/>
      <c r="BRS749"/>
      <c r="BRT749"/>
      <c r="BRU749"/>
      <c r="BRV749"/>
      <c r="BRW749"/>
      <c r="BRX749"/>
      <c r="BRY749"/>
      <c r="BRZ749"/>
      <c r="BSA749"/>
      <c r="BSB749"/>
      <c r="BSC749"/>
      <c r="BSD749"/>
      <c r="BSE749"/>
      <c r="BSF749"/>
      <c r="BSG749"/>
      <c r="BSH749"/>
      <c r="BSI749"/>
      <c r="BSJ749"/>
      <c r="BSK749"/>
      <c r="BSL749"/>
      <c r="BSM749"/>
      <c r="BSN749"/>
      <c r="BSO749"/>
      <c r="BSP749"/>
      <c r="BSQ749"/>
      <c r="BSR749"/>
      <c r="BSS749"/>
      <c r="BST749"/>
      <c r="BSU749"/>
      <c r="BSV749"/>
      <c r="BSW749"/>
      <c r="BSX749"/>
      <c r="BSY749"/>
      <c r="BSZ749"/>
      <c r="BTA749"/>
      <c r="BTB749"/>
      <c r="BTC749"/>
      <c r="BTD749"/>
      <c r="BTE749"/>
      <c r="BTF749"/>
      <c r="BTG749"/>
      <c r="BTH749"/>
      <c r="BTI749"/>
      <c r="BTJ749"/>
      <c r="BTK749"/>
      <c r="BTL749"/>
      <c r="BTM749"/>
      <c r="BTN749"/>
      <c r="BTO749"/>
      <c r="BTP749"/>
      <c r="BTQ749"/>
      <c r="BTR749"/>
      <c r="BTS749"/>
      <c r="BTT749"/>
      <c r="BTU749"/>
      <c r="BTV749"/>
      <c r="BTW749"/>
      <c r="BTX749"/>
      <c r="BTY749"/>
      <c r="BTZ749"/>
      <c r="BUA749"/>
      <c r="BUB749"/>
      <c r="BUC749"/>
      <c r="BUD749"/>
      <c r="BUE749"/>
      <c r="BUF749"/>
      <c r="BUG749"/>
      <c r="BUH749"/>
      <c r="BUI749"/>
      <c r="BUJ749"/>
      <c r="BUK749"/>
      <c r="BUL749"/>
      <c r="BUM749"/>
      <c r="BUN749"/>
      <c r="BUO749"/>
      <c r="BUP749"/>
      <c r="BUQ749"/>
      <c r="BUR749"/>
      <c r="BUS749"/>
      <c r="BUT749"/>
      <c r="BUU749"/>
      <c r="BUV749"/>
      <c r="BUW749"/>
      <c r="BUX749"/>
      <c r="BUY749"/>
      <c r="BUZ749"/>
      <c r="BVA749"/>
      <c r="BVB749"/>
      <c r="BVC749"/>
      <c r="BVD749"/>
      <c r="BVE749"/>
      <c r="BVF749"/>
      <c r="BVG749"/>
      <c r="BVH749"/>
      <c r="BVI749"/>
      <c r="BVJ749"/>
      <c r="BVK749"/>
      <c r="BVL749"/>
      <c r="BVM749"/>
      <c r="BVN749"/>
      <c r="BVO749"/>
      <c r="BVP749"/>
      <c r="BVQ749"/>
      <c r="BVR749"/>
      <c r="BVS749"/>
      <c r="BVT749"/>
      <c r="BVU749"/>
      <c r="BVV749"/>
      <c r="BVW749"/>
      <c r="BVX749"/>
      <c r="BVY749"/>
      <c r="BVZ749"/>
      <c r="BWA749"/>
      <c r="BWB749"/>
      <c r="BWC749"/>
      <c r="BWD749"/>
      <c r="BWE749"/>
      <c r="BWF749"/>
      <c r="BWG749"/>
      <c r="BWH749"/>
      <c r="BWI749"/>
      <c r="BWJ749"/>
      <c r="BWK749"/>
      <c r="BWL749"/>
      <c r="BWM749"/>
      <c r="BWN749"/>
      <c r="BWO749"/>
      <c r="BWP749"/>
      <c r="BWQ749"/>
      <c r="BWR749"/>
      <c r="BWS749"/>
      <c r="BWT749"/>
      <c r="BWU749"/>
      <c r="BWV749"/>
      <c r="BWW749"/>
      <c r="BWX749"/>
      <c r="BWY749"/>
      <c r="BWZ749"/>
      <c r="BXA749"/>
      <c r="BXB749"/>
      <c r="BXC749"/>
      <c r="BXD749"/>
      <c r="BXE749"/>
      <c r="BXF749"/>
      <c r="BXG749"/>
      <c r="BXH749"/>
      <c r="BXI749"/>
      <c r="BXJ749"/>
      <c r="BXK749"/>
      <c r="BXL749"/>
      <c r="BXM749"/>
      <c r="BXN749"/>
      <c r="BXO749"/>
      <c r="BXP749"/>
      <c r="BXQ749"/>
      <c r="BXR749"/>
      <c r="BXS749"/>
      <c r="BXT749"/>
      <c r="BXU749"/>
      <c r="BXV749"/>
      <c r="BXW749"/>
      <c r="BXX749"/>
      <c r="BXY749"/>
      <c r="BXZ749"/>
      <c r="BYA749"/>
      <c r="BYB749"/>
      <c r="BYC749"/>
      <c r="BYD749"/>
      <c r="BYE749"/>
      <c r="BYF749"/>
      <c r="BYG749"/>
      <c r="BYH749"/>
      <c r="BYI749"/>
      <c r="BYJ749"/>
      <c r="BYK749"/>
      <c r="BYL749"/>
      <c r="BYM749"/>
      <c r="BYN749"/>
      <c r="BYO749"/>
      <c r="BYP749"/>
      <c r="BYQ749"/>
      <c r="BYR749"/>
      <c r="BYS749"/>
      <c r="BYT749"/>
      <c r="BYU749"/>
      <c r="BYV749"/>
      <c r="BYW749"/>
      <c r="BYX749"/>
      <c r="BYY749"/>
      <c r="BYZ749"/>
      <c r="BZA749"/>
      <c r="BZB749"/>
      <c r="BZC749"/>
      <c r="BZD749"/>
      <c r="BZE749"/>
      <c r="BZF749"/>
      <c r="BZG749"/>
      <c r="BZH749"/>
      <c r="BZI749"/>
      <c r="BZJ749"/>
      <c r="BZK749"/>
      <c r="BZL749"/>
      <c r="BZM749"/>
      <c r="BZN749"/>
      <c r="BZO749"/>
      <c r="BZP749"/>
      <c r="BZQ749"/>
      <c r="BZR749"/>
      <c r="BZS749"/>
      <c r="BZT749"/>
      <c r="BZU749"/>
      <c r="BZV749"/>
      <c r="BZW749"/>
      <c r="BZX749"/>
      <c r="BZY749"/>
      <c r="BZZ749"/>
      <c r="CAA749"/>
      <c r="CAB749"/>
      <c r="CAC749"/>
      <c r="CAD749"/>
      <c r="CAE749"/>
      <c r="CAF749"/>
      <c r="CAG749"/>
      <c r="CAH749"/>
      <c r="CAI749"/>
      <c r="CAJ749"/>
      <c r="CAK749"/>
      <c r="CAL749"/>
      <c r="CAM749"/>
      <c r="CAN749"/>
      <c r="CAO749"/>
      <c r="CAP749"/>
      <c r="CAQ749"/>
      <c r="CAR749"/>
      <c r="CAS749"/>
      <c r="CAT749"/>
      <c r="CAU749"/>
      <c r="CAV749"/>
      <c r="CAW749"/>
      <c r="CAX749"/>
      <c r="CAY749"/>
      <c r="CAZ749"/>
      <c r="CBA749"/>
      <c r="CBB749"/>
      <c r="CBC749"/>
      <c r="CBD749"/>
      <c r="CBE749"/>
      <c r="CBF749"/>
      <c r="CBG749"/>
      <c r="CBH749"/>
      <c r="CBI749"/>
      <c r="CBJ749"/>
      <c r="CBK749"/>
      <c r="CBL749"/>
      <c r="CBM749"/>
      <c r="CBN749"/>
      <c r="CBO749"/>
      <c r="CBP749"/>
      <c r="CBQ749"/>
      <c r="CBR749"/>
      <c r="CBS749"/>
      <c r="CBT749"/>
      <c r="CBU749"/>
      <c r="CBV749"/>
      <c r="CBW749"/>
      <c r="CBX749"/>
      <c r="CBY749"/>
      <c r="CBZ749"/>
      <c r="CCA749"/>
      <c r="CCB749"/>
      <c r="CCC749"/>
      <c r="CCD749"/>
      <c r="CCE749"/>
      <c r="CCF749"/>
      <c r="CCG749"/>
      <c r="CCH749"/>
      <c r="CCI749"/>
      <c r="CCJ749"/>
      <c r="CCK749"/>
      <c r="CCL749"/>
      <c r="CCM749"/>
      <c r="CCN749"/>
      <c r="CCO749"/>
      <c r="CCP749"/>
      <c r="CCQ749"/>
      <c r="CCR749"/>
      <c r="CCS749"/>
      <c r="CCT749"/>
      <c r="CCU749"/>
      <c r="CCV749"/>
      <c r="CCW749"/>
      <c r="CCX749"/>
      <c r="CCY749"/>
      <c r="CCZ749"/>
      <c r="CDA749"/>
      <c r="CDB749"/>
      <c r="CDC749"/>
      <c r="CDD749"/>
      <c r="CDE749"/>
      <c r="CDF749"/>
      <c r="CDG749"/>
      <c r="CDH749"/>
      <c r="CDI749"/>
      <c r="CDJ749"/>
      <c r="CDK749"/>
      <c r="CDL749"/>
      <c r="CDM749"/>
      <c r="CDN749"/>
      <c r="CDO749"/>
      <c r="CDP749"/>
      <c r="CDQ749"/>
      <c r="CDR749"/>
      <c r="CDS749"/>
      <c r="CDT749"/>
      <c r="CDU749"/>
      <c r="CDV749"/>
      <c r="CDW749"/>
      <c r="CDX749"/>
      <c r="CDY749"/>
      <c r="CDZ749"/>
      <c r="CEA749"/>
      <c r="CEB749"/>
      <c r="CEC749"/>
      <c r="CED749"/>
      <c r="CEE749"/>
      <c r="CEF749"/>
      <c r="CEG749"/>
      <c r="CEH749"/>
      <c r="CEI749"/>
      <c r="CEJ749"/>
      <c r="CEK749"/>
      <c r="CEL749"/>
      <c r="CEM749"/>
      <c r="CEN749"/>
      <c r="CEO749"/>
      <c r="CEP749"/>
      <c r="CEQ749"/>
      <c r="CER749"/>
      <c r="CES749"/>
      <c r="CET749"/>
      <c r="CEU749"/>
      <c r="CEV749"/>
      <c r="CEW749"/>
      <c r="CEX749"/>
      <c r="CEY749"/>
      <c r="CEZ749"/>
      <c r="CFA749"/>
      <c r="CFB749"/>
      <c r="CFC749"/>
      <c r="CFD749"/>
      <c r="CFE749"/>
      <c r="CFF749"/>
      <c r="CFG749"/>
      <c r="CFH749"/>
      <c r="CFI749"/>
      <c r="CFJ749"/>
      <c r="CFK749"/>
      <c r="CFL749"/>
      <c r="CFM749"/>
      <c r="CFN749"/>
      <c r="CFO749"/>
      <c r="CFP749"/>
      <c r="CFQ749"/>
      <c r="CFR749"/>
      <c r="CFS749"/>
      <c r="CFT749"/>
      <c r="CFU749"/>
      <c r="CFV749"/>
      <c r="CFW749"/>
      <c r="CFX749"/>
      <c r="CFY749"/>
      <c r="CFZ749"/>
      <c r="CGA749"/>
      <c r="CGB749"/>
      <c r="CGC749"/>
      <c r="CGD749"/>
      <c r="CGE749"/>
      <c r="CGF749"/>
      <c r="CGG749"/>
      <c r="CGH749"/>
      <c r="CGI749"/>
      <c r="CGJ749"/>
      <c r="CGK749"/>
      <c r="CGL749"/>
      <c r="CGM749"/>
      <c r="CGN749"/>
      <c r="CGO749"/>
      <c r="CGP749"/>
      <c r="CGQ749"/>
      <c r="CGR749"/>
      <c r="CGS749"/>
      <c r="CGT749"/>
      <c r="CGU749"/>
      <c r="CGV749"/>
      <c r="CGW749"/>
      <c r="CGX749"/>
      <c r="CGY749"/>
      <c r="CGZ749"/>
      <c r="CHA749"/>
      <c r="CHB749"/>
      <c r="CHC749"/>
      <c r="CHD749"/>
      <c r="CHE749"/>
      <c r="CHF749"/>
      <c r="CHG749"/>
      <c r="CHH749"/>
      <c r="CHI749"/>
      <c r="CHJ749"/>
      <c r="CHK749"/>
      <c r="CHL749"/>
      <c r="CHM749"/>
      <c r="CHN749"/>
      <c r="CHO749"/>
      <c r="CHP749"/>
      <c r="CHQ749"/>
      <c r="CHR749"/>
      <c r="CHS749"/>
      <c r="CHT749"/>
      <c r="CHU749"/>
      <c r="CHV749"/>
      <c r="CHW749"/>
      <c r="CHX749"/>
      <c r="CHY749"/>
      <c r="CHZ749"/>
      <c r="CIA749"/>
      <c r="CIB749"/>
      <c r="CIC749"/>
      <c r="CID749"/>
      <c r="CIE749"/>
      <c r="CIF749"/>
      <c r="CIG749"/>
      <c r="CIH749"/>
      <c r="CII749"/>
      <c r="CIJ749"/>
      <c r="CIK749"/>
      <c r="CIL749"/>
      <c r="CIM749"/>
      <c r="CIN749"/>
      <c r="CIO749"/>
      <c r="CIP749"/>
      <c r="CIQ749"/>
      <c r="CIR749"/>
      <c r="CIS749"/>
      <c r="CIT749"/>
      <c r="CIU749"/>
      <c r="CIV749"/>
      <c r="CIW749"/>
      <c r="CIX749"/>
      <c r="CIY749"/>
      <c r="CIZ749"/>
      <c r="CJA749"/>
      <c r="CJB749"/>
      <c r="CJC749"/>
      <c r="CJD749"/>
      <c r="CJE749"/>
      <c r="CJF749"/>
      <c r="CJG749"/>
      <c r="CJH749"/>
      <c r="CJI749"/>
      <c r="CJJ749"/>
      <c r="CJK749"/>
      <c r="CJL749"/>
      <c r="CJM749"/>
      <c r="CJN749"/>
      <c r="CJO749"/>
      <c r="CJP749"/>
      <c r="CJQ749"/>
      <c r="CJR749"/>
      <c r="CJS749"/>
      <c r="CJT749"/>
      <c r="CJU749"/>
      <c r="CJV749"/>
      <c r="CJW749"/>
      <c r="CJX749"/>
      <c r="CJY749"/>
      <c r="CJZ749"/>
      <c r="CKA749"/>
      <c r="CKB749"/>
      <c r="CKC749"/>
      <c r="CKD749"/>
      <c r="CKE749"/>
      <c r="CKF749"/>
      <c r="CKG749"/>
      <c r="CKH749"/>
      <c r="CKI749"/>
      <c r="CKJ749"/>
      <c r="CKK749"/>
      <c r="CKL749"/>
      <c r="CKM749"/>
      <c r="CKN749"/>
      <c r="CKO749"/>
      <c r="CKP749"/>
      <c r="CKQ749"/>
      <c r="CKR749"/>
      <c r="CKS749"/>
      <c r="CKT749"/>
      <c r="CKU749"/>
      <c r="CKV749"/>
      <c r="CKW749"/>
      <c r="CKX749"/>
      <c r="CKY749"/>
      <c r="CKZ749"/>
      <c r="CLA749"/>
      <c r="CLB749"/>
      <c r="CLC749"/>
      <c r="CLD749"/>
      <c r="CLE749"/>
      <c r="CLF749"/>
      <c r="CLG749"/>
      <c r="CLH749"/>
      <c r="CLI749"/>
      <c r="CLJ749"/>
      <c r="CLK749"/>
      <c r="CLL749"/>
      <c r="CLM749"/>
      <c r="CLN749"/>
      <c r="CLO749"/>
      <c r="CLP749"/>
      <c r="CLQ749"/>
      <c r="CLR749"/>
      <c r="CLS749"/>
      <c r="CLT749"/>
      <c r="CLU749"/>
      <c r="CLV749"/>
      <c r="CLW749"/>
      <c r="CLX749"/>
      <c r="CLY749"/>
      <c r="CLZ749"/>
      <c r="CMA749"/>
      <c r="CMB749"/>
      <c r="CMC749"/>
      <c r="CMD749"/>
      <c r="CME749"/>
      <c r="CMF749"/>
      <c r="CMG749"/>
      <c r="CMH749"/>
      <c r="CMI749"/>
      <c r="CMJ749"/>
      <c r="CMK749"/>
      <c r="CML749"/>
      <c r="CMM749"/>
      <c r="CMN749"/>
      <c r="CMO749"/>
      <c r="CMP749"/>
      <c r="CMQ749"/>
      <c r="CMR749"/>
      <c r="CMS749"/>
      <c r="CMT749"/>
      <c r="CMU749"/>
      <c r="CMV749"/>
      <c r="CMW749"/>
      <c r="CMX749"/>
      <c r="CMY749"/>
      <c r="CMZ749"/>
      <c r="CNA749"/>
      <c r="CNB749"/>
      <c r="CNC749"/>
      <c r="CND749"/>
      <c r="CNE749"/>
      <c r="CNF749"/>
      <c r="CNG749"/>
      <c r="CNH749"/>
      <c r="CNI749"/>
      <c r="CNJ749"/>
      <c r="CNK749"/>
      <c r="CNL749"/>
      <c r="CNM749"/>
      <c r="CNN749"/>
      <c r="CNO749"/>
      <c r="CNP749"/>
      <c r="CNQ749"/>
      <c r="CNR749"/>
      <c r="CNS749"/>
      <c r="CNT749"/>
      <c r="CNU749"/>
      <c r="CNV749"/>
      <c r="CNW749"/>
      <c r="CNX749"/>
      <c r="CNY749"/>
      <c r="CNZ749"/>
      <c r="COA749"/>
      <c r="COB749"/>
      <c r="COC749"/>
      <c r="COD749"/>
      <c r="COE749"/>
      <c r="COF749"/>
      <c r="COG749"/>
      <c r="COH749"/>
      <c r="COI749"/>
      <c r="COJ749"/>
      <c r="COK749"/>
      <c r="COL749"/>
      <c r="COM749"/>
      <c r="CON749"/>
      <c r="COO749"/>
      <c r="COP749"/>
      <c r="COQ749"/>
      <c r="COR749"/>
      <c r="COS749"/>
      <c r="COT749"/>
      <c r="COU749"/>
      <c r="COV749"/>
      <c r="COW749"/>
      <c r="COX749"/>
      <c r="COY749"/>
      <c r="COZ749"/>
      <c r="CPA749"/>
      <c r="CPB749"/>
      <c r="CPC749"/>
      <c r="CPD749"/>
      <c r="CPE749"/>
      <c r="CPF749"/>
      <c r="CPG749"/>
      <c r="CPH749"/>
      <c r="CPI749"/>
      <c r="CPJ749"/>
      <c r="CPK749"/>
      <c r="CPL749"/>
      <c r="CPM749"/>
      <c r="CPN749"/>
      <c r="CPO749"/>
      <c r="CPP749"/>
      <c r="CPQ749"/>
      <c r="CPR749"/>
      <c r="CPS749"/>
      <c r="CPT749"/>
      <c r="CPU749"/>
      <c r="CPV749"/>
      <c r="CPW749"/>
      <c r="CPX749"/>
      <c r="CPY749"/>
      <c r="CPZ749"/>
      <c r="CQA749"/>
      <c r="CQB749"/>
      <c r="CQC749"/>
      <c r="CQD749"/>
      <c r="CQE749"/>
      <c r="CQF749"/>
      <c r="CQG749"/>
      <c r="CQH749"/>
      <c r="CQI749"/>
      <c r="CQJ749"/>
      <c r="CQK749"/>
      <c r="CQL749"/>
      <c r="CQM749"/>
      <c r="CQN749"/>
      <c r="CQO749"/>
      <c r="CQP749"/>
      <c r="CQQ749"/>
      <c r="CQR749"/>
      <c r="CQS749"/>
      <c r="CQT749"/>
      <c r="CQU749"/>
      <c r="CQV749"/>
      <c r="CQW749"/>
      <c r="CQX749"/>
      <c r="CQY749"/>
      <c r="CQZ749"/>
      <c r="CRA749"/>
      <c r="CRB749"/>
      <c r="CRC749"/>
      <c r="CRD749"/>
      <c r="CRE749"/>
      <c r="CRF749"/>
      <c r="CRG749"/>
      <c r="CRH749"/>
      <c r="CRI749"/>
      <c r="CRJ749"/>
      <c r="CRK749"/>
      <c r="CRL749"/>
      <c r="CRM749"/>
      <c r="CRN749"/>
      <c r="CRO749"/>
      <c r="CRP749"/>
      <c r="CRQ749"/>
      <c r="CRR749"/>
      <c r="CRS749"/>
      <c r="CRT749"/>
      <c r="CRU749"/>
      <c r="CRV749"/>
      <c r="CRW749"/>
      <c r="CRX749"/>
      <c r="CRY749"/>
      <c r="CRZ749"/>
      <c r="CSA749"/>
      <c r="CSB749"/>
      <c r="CSC749"/>
      <c r="CSD749"/>
      <c r="CSE749"/>
      <c r="CSF749"/>
      <c r="CSG749"/>
      <c r="CSH749"/>
      <c r="CSI749"/>
      <c r="CSJ749"/>
      <c r="CSK749"/>
      <c r="CSL749"/>
      <c r="CSM749"/>
      <c r="CSN749"/>
      <c r="CSO749"/>
      <c r="CSP749"/>
      <c r="CSQ749"/>
      <c r="CSR749"/>
      <c r="CSS749"/>
      <c r="CST749"/>
      <c r="CSU749"/>
      <c r="CSV749"/>
      <c r="CSW749"/>
      <c r="CSX749"/>
      <c r="CSY749"/>
      <c r="CSZ749"/>
      <c r="CTA749"/>
      <c r="CTB749"/>
      <c r="CTC749"/>
      <c r="CTD749"/>
      <c r="CTE749"/>
      <c r="CTF749"/>
      <c r="CTG749"/>
      <c r="CTH749"/>
      <c r="CTI749"/>
      <c r="CTJ749"/>
      <c r="CTK749"/>
      <c r="CTL749"/>
      <c r="CTM749"/>
      <c r="CTN749"/>
      <c r="CTO749"/>
      <c r="CTP749"/>
      <c r="CTQ749"/>
      <c r="CTR749"/>
      <c r="CTS749"/>
      <c r="CTT749"/>
      <c r="CTU749"/>
      <c r="CTV749"/>
      <c r="CTW749"/>
      <c r="CTX749"/>
      <c r="CTY749"/>
      <c r="CTZ749"/>
      <c r="CUA749"/>
      <c r="CUB749"/>
      <c r="CUC749"/>
      <c r="CUD749"/>
      <c r="CUE749"/>
      <c r="CUF749"/>
      <c r="CUG749"/>
      <c r="CUH749"/>
      <c r="CUI749"/>
      <c r="CUJ749"/>
      <c r="CUK749"/>
      <c r="CUL749"/>
      <c r="CUM749"/>
      <c r="CUN749"/>
      <c r="CUO749"/>
      <c r="CUP749"/>
      <c r="CUQ749"/>
      <c r="CUR749"/>
      <c r="CUS749"/>
      <c r="CUT749"/>
      <c r="CUU749"/>
      <c r="CUV749"/>
      <c r="CUW749"/>
      <c r="CUX749"/>
      <c r="CUY749"/>
      <c r="CUZ749"/>
      <c r="CVA749"/>
      <c r="CVB749"/>
      <c r="CVC749"/>
      <c r="CVD749"/>
      <c r="CVE749"/>
      <c r="CVF749"/>
      <c r="CVG749"/>
      <c r="CVH749"/>
      <c r="CVI749"/>
      <c r="CVJ749"/>
      <c r="CVK749"/>
      <c r="CVL749"/>
      <c r="CVM749"/>
      <c r="CVN749"/>
      <c r="CVO749"/>
      <c r="CVP749"/>
      <c r="CVQ749"/>
      <c r="CVR749"/>
      <c r="CVS749"/>
      <c r="CVT749"/>
      <c r="CVU749"/>
      <c r="CVV749"/>
      <c r="CVW749"/>
      <c r="CVX749"/>
      <c r="CVY749"/>
      <c r="CVZ749"/>
      <c r="CWA749"/>
      <c r="CWB749"/>
      <c r="CWC749"/>
      <c r="CWD749"/>
      <c r="CWE749"/>
      <c r="CWF749"/>
      <c r="CWG749"/>
      <c r="CWH749"/>
      <c r="CWI749"/>
      <c r="CWJ749"/>
      <c r="CWK749"/>
      <c r="CWL749"/>
      <c r="CWM749"/>
      <c r="CWN749"/>
      <c r="CWO749"/>
      <c r="CWP749"/>
      <c r="CWQ749"/>
      <c r="CWR749"/>
      <c r="CWS749"/>
      <c r="CWT749"/>
      <c r="CWU749"/>
      <c r="CWV749"/>
      <c r="CWW749"/>
      <c r="CWX749"/>
      <c r="CWY749"/>
      <c r="CWZ749"/>
      <c r="CXA749"/>
      <c r="CXB749"/>
      <c r="CXC749"/>
      <c r="CXD749"/>
      <c r="CXE749"/>
      <c r="CXF749"/>
      <c r="CXG749"/>
      <c r="CXH749"/>
      <c r="CXI749"/>
      <c r="CXJ749"/>
      <c r="CXK749"/>
      <c r="CXL749"/>
      <c r="CXM749"/>
      <c r="CXN749"/>
      <c r="CXO749"/>
      <c r="CXP749"/>
      <c r="CXQ749"/>
      <c r="CXR749"/>
      <c r="CXS749"/>
      <c r="CXT749"/>
      <c r="CXU749"/>
      <c r="CXV749"/>
      <c r="CXW749"/>
      <c r="CXX749"/>
      <c r="CXY749"/>
      <c r="CXZ749"/>
      <c r="CYA749"/>
      <c r="CYB749"/>
      <c r="CYC749"/>
      <c r="CYD749"/>
      <c r="CYE749"/>
      <c r="CYF749"/>
      <c r="CYG749"/>
      <c r="CYH749"/>
      <c r="CYI749"/>
      <c r="CYJ749"/>
      <c r="CYK749"/>
      <c r="CYL749"/>
      <c r="CYM749"/>
      <c r="CYN749"/>
      <c r="CYO749"/>
      <c r="CYP749"/>
      <c r="CYQ749"/>
      <c r="CYR749"/>
      <c r="CYS749"/>
      <c r="CYT749"/>
      <c r="CYU749"/>
      <c r="CYV749"/>
      <c r="CYW749"/>
      <c r="CYX749"/>
      <c r="CYY749"/>
      <c r="CYZ749"/>
      <c r="CZA749"/>
      <c r="CZB749"/>
      <c r="CZC749"/>
      <c r="CZD749"/>
      <c r="CZE749"/>
      <c r="CZF749"/>
      <c r="CZG749"/>
      <c r="CZH749"/>
      <c r="CZI749"/>
      <c r="CZJ749"/>
      <c r="CZK749"/>
      <c r="CZL749"/>
      <c r="CZM749"/>
      <c r="CZN749"/>
      <c r="CZO749"/>
      <c r="CZP749"/>
      <c r="CZQ749"/>
      <c r="CZR749"/>
      <c r="CZS749"/>
      <c r="CZT749"/>
      <c r="CZU749"/>
      <c r="CZV749"/>
      <c r="CZW749"/>
      <c r="CZX749"/>
      <c r="CZY749"/>
      <c r="CZZ749"/>
      <c r="DAA749"/>
      <c r="DAB749"/>
      <c r="DAC749"/>
      <c r="DAD749"/>
      <c r="DAE749"/>
      <c r="DAF749"/>
      <c r="DAG749"/>
      <c r="DAH749"/>
      <c r="DAI749"/>
      <c r="DAJ749"/>
      <c r="DAK749"/>
      <c r="DAL749"/>
      <c r="DAM749"/>
      <c r="DAN749"/>
      <c r="DAO749"/>
      <c r="DAP749"/>
      <c r="DAQ749"/>
      <c r="DAR749"/>
      <c r="DAS749"/>
      <c r="DAT749"/>
      <c r="DAU749"/>
      <c r="DAV749"/>
      <c r="DAW749"/>
      <c r="DAX749"/>
      <c r="DAY749"/>
      <c r="DAZ749"/>
      <c r="DBA749"/>
      <c r="DBB749"/>
      <c r="DBC749"/>
      <c r="DBD749"/>
      <c r="DBE749"/>
      <c r="DBF749"/>
      <c r="DBG749"/>
      <c r="DBH749"/>
      <c r="DBI749"/>
      <c r="DBJ749"/>
      <c r="DBK749"/>
      <c r="DBL749"/>
      <c r="DBM749"/>
      <c r="DBN749"/>
      <c r="DBO749"/>
      <c r="DBP749"/>
      <c r="DBQ749"/>
      <c r="DBR749"/>
      <c r="DBS749"/>
      <c r="DBT749"/>
      <c r="DBU749"/>
      <c r="DBV749"/>
      <c r="DBW749"/>
      <c r="DBX749"/>
      <c r="DBY749"/>
      <c r="DBZ749"/>
      <c r="DCA749"/>
      <c r="DCB749"/>
      <c r="DCC749"/>
      <c r="DCD749"/>
      <c r="DCE749"/>
      <c r="DCF749"/>
      <c r="DCG749"/>
      <c r="DCH749"/>
      <c r="DCI749"/>
      <c r="DCJ749"/>
      <c r="DCK749"/>
      <c r="DCL749"/>
      <c r="DCM749"/>
      <c r="DCN749"/>
      <c r="DCO749"/>
      <c r="DCP749"/>
      <c r="DCQ749"/>
      <c r="DCR749"/>
      <c r="DCS749"/>
      <c r="DCT749"/>
      <c r="DCU749"/>
      <c r="DCV749"/>
      <c r="DCW749"/>
      <c r="DCX749"/>
      <c r="DCY749"/>
      <c r="DCZ749"/>
      <c r="DDA749"/>
      <c r="DDB749"/>
      <c r="DDC749"/>
      <c r="DDD749"/>
      <c r="DDE749"/>
      <c r="DDF749"/>
      <c r="DDG749"/>
      <c r="DDH749"/>
      <c r="DDI749"/>
      <c r="DDJ749"/>
      <c r="DDK749"/>
      <c r="DDL749"/>
      <c r="DDM749"/>
      <c r="DDN749"/>
      <c r="DDO749"/>
      <c r="DDP749"/>
      <c r="DDQ749"/>
      <c r="DDR749"/>
      <c r="DDS749"/>
      <c r="DDT749"/>
      <c r="DDU749"/>
      <c r="DDV749"/>
      <c r="DDW749"/>
      <c r="DDX749"/>
      <c r="DDY749"/>
      <c r="DDZ749"/>
      <c r="DEA749"/>
      <c r="DEB749"/>
      <c r="DEC749"/>
      <c r="DED749"/>
      <c r="DEE749"/>
      <c r="DEF749"/>
      <c r="DEG749"/>
      <c r="DEH749"/>
      <c r="DEI749"/>
      <c r="DEJ749"/>
      <c r="DEK749"/>
      <c r="DEL749"/>
      <c r="DEM749"/>
      <c r="DEN749"/>
      <c r="DEO749"/>
      <c r="DEP749"/>
      <c r="DEQ749"/>
      <c r="DER749"/>
      <c r="DES749"/>
      <c r="DET749"/>
      <c r="DEU749"/>
      <c r="DEV749"/>
      <c r="DEW749"/>
      <c r="DEX749"/>
      <c r="DEY749"/>
      <c r="DEZ749"/>
      <c r="DFA749"/>
      <c r="DFB749"/>
      <c r="DFC749"/>
      <c r="DFD749"/>
      <c r="DFE749"/>
      <c r="DFF749"/>
      <c r="DFG749"/>
      <c r="DFH749"/>
      <c r="DFI749"/>
      <c r="DFJ749"/>
      <c r="DFK749"/>
      <c r="DFL749"/>
      <c r="DFM749"/>
      <c r="DFN749"/>
      <c r="DFO749"/>
      <c r="DFP749"/>
      <c r="DFQ749"/>
      <c r="DFR749"/>
      <c r="DFS749"/>
      <c r="DFT749"/>
      <c r="DFU749"/>
      <c r="DFV749"/>
      <c r="DFW749"/>
      <c r="DFX749"/>
      <c r="DFY749"/>
      <c r="DFZ749"/>
      <c r="DGA749"/>
      <c r="DGB749"/>
      <c r="DGC749"/>
      <c r="DGD749"/>
      <c r="DGE749"/>
      <c r="DGF749"/>
      <c r="DGG749"/>
      <c r="DGH749"/>
      <c r="DGI749"/>
      <c r="DGJ749"/>
      <c r="DGK749"/>
      <c r="DGL749"/>
      <c r="DGM749"/>
      <c r="DGN749"/>
      <c r="DGO749"/>
      <c r="DGP749"/>
      <c r="DGQ749"/>
      <c r="DGR749"/>
      <c r="DGS749"/>
      <c r="DGT749"/>
      <c r="DGU749"/>
      <c r="DGV749"/>
      <c r="DGW749"/>
      <c r="DGX749"/>
      <c r="DGY749"/>
      <c r="DGZ749"/>
      <c r="DHA749"/>
      <c r="DHB749"/>
      <c r="DHC749"/>
      <c r="DHD749"/>
      <c r="DHE749"/>
      <c r="DHF749"/>
      <c r="DHG749"/>
      <c r="DHH749"/>
      <c r="DHI749"/>
      <c r="DHJ749"/>
      <c r="DHK749"/>
      <c r="DHL749"/>
      <c r="DHM749"/>
      <c r="DHN749"/>
      <c r="DHO749"/>
      <c r="DHP749"/>
      <c r="DHQ749"/>
      <c r="DHR749"/>
      <c r="DHS749"/>
      <c r="DHT749"/>
      <c r="DHU749"/>
      <c r="DHV749"/>
      <c r="DHW749"/>
      <c r="DHX749"/>
      <c r="DHY749"/>
      <c r="DHZ749"/>
      <c r="DIA749"/>
      <c r="DIB749"/>
      <c r="DIC749"/>
      <c r="DID749"/>
      <c r="DIE749"/>
      <c r="DIF749"/>
      <c r="DIG749"/>
      <c r="DIH749"/>
      <c r="DII749"/>
      <c r="DIJ749"/>
      <c r="DIK749"/>
      <c r="DIL749"/>
      <c r="DIM749"/>
      <c r="DIN749"/>
      <c r="DIO749"/>
      <c r="DIP749"/>
      <c r="DIQ749"/>
      <c r="DIR749"/>
      <c r="DIS749"/>
      <c r="DIT749"/>
      <c r="DIU749"/>
      <c r="DIV749"/>
      <c r="DIW749"/>
      <c r="DIX749"/>
      <c r="DIY749"/>
      <c r="DIZ749"/>
      <c r="DJA749"/>
      <c r="DJB749"/>
      <c r="DJC749"/>
      <c r="DJD749"/>
      <c r="DJE749"/>
      <c r="DJF749"/>
      <c r="DJG749"/>
      <c r="DJH749"/>
      <c r="DJI749"/>
      <c r="DJJ749"/>
      <c r="DJK749"/>
      <c r="DJL749"/>
      <c r="DJM749"/>
      <c r="DJN749"/>
      <c r="DJO749"/>
      <c r="DJP749"/>
      <c r="DJQ749"/>
      <c r="DJR749"/>
      <c r="DJS749"/>
      <c r="DJT749"/>
      <c r="DJU749"/>
      <c r="DJV749"/>
      <c r="DJW749"/>
      <c r="DJX749"/>
      <c r="DJY749"/>
      <c r="DJZ749"/>
      <c r="DKA749"/>
      <c r="DKB749"/>
      <c r="DKC749"/>
      <c r="DKD749"/>
      <c r="DKE749"/>
      <c r="DKF749"/>
      <c r="DKG749"/>
      <c r="DKH749"/>
      <c r="DKI749"/>
      <c r="DKJ749"/>
      <c r="DKK749"/>
      <c r="DKL749"/>
      <c r="DKM749"/>
      <c r="DKN749"/>
      <c r="DKO749"/>
      <c r="DKP749"/>
      <c r="DKQ749"/>
      <c r="DKR749"/>
      <c r="DKS749"/>
      <c r="DKT749"/>
      <c r="DKU749"/>
      <c r="DKV749"/>
      <c r="DKW749"/>
      <c r="DKX749"/>
      <c r="DKY749"/>
      <c r="DKZ749"/>
      <c r="DLA749"/>
      <c r="DLB749"/>
      <c r="DLC749"/>
      <c r="DLD749"/>
      <c r="DLE749"/>
      <c r="DLF749"/>
      <c r="DLG749"/>
      <c r="DLH749"/>
      <c r="DLI749"/>
      <c r="DLJ749"/>
      <c r="DLK749"/>
      <c r="DLL749"/>
      <c r="DLM749"/>
      <c r="DLN749"/>
      <c r="DLO749"/>
      <c r="DLP749"/>
      <c r="DLQ749"/>
      <c r="DLR749"/>
      <c r="DLS749"/>
      <c r="DLT749"/>
      <c r="DLU749"/>
      <c r="DLV749"/>
      <c r="DLW749"/>
      <c r="DLX749"/>
      <c r="DLY749"/>
      <c r="DLZ749"/>
      <c r="DMA749"/>
      <c r="DMB749"/>
      <c r="DMC749"/>
      <c r="DMD749"/>
      <c r="DME749"/>
      <c r="DMF749"/>
      <c r="DMG749"/>
      <c r="DMH749"/>
      <c r="DMI749"/>
      <c r="DMJ749"/>
      <c r="DMK749"/>
      <c r="DML749"/>
      <c r="DMM749"/>
      <c r="DMN749"/>
      <c r="DMO749"/>
      <c r="DMP749"/>
      <c r="DMQ749"/>
      <c r="DMR749"/>
      <c r="DMS749"/>
      <c r="DMT749"/>
      <c r="DMU749"/>
      <c r="DMV749"/>
      <c r="DMW749"/>
      <c r="DMX749"/>
      <c r="DMY749"/>
      <c r="DMZ749"/>
      <c r="DNA749"/>
      <c r="DNB749"/>
      <c r="DNC749"/>
      <c r="DND749"/>
      <c r="DNE749"/>
      <c r="DNF749"/>
      <c r="DNG749"/>
      <c r="DNH749"/>
      <c r="DNI749"/>
      <c r="DNJ749"/>
      <c r="DNK749"/>
      <c r="DNL749"/>
      <c r="DNM749"/>
      <c r="DNN749"/>
      <c r="DNO749"/>
      <c r="DNP749"/>
      <c r="DNQ749"/>
      <c r="DNR749"/>
      <c r="DNS749"/>
      <c r="DNT749"/>
      <c r="DNU749"/>
      <c r="DNV749"/>
      <c r="DNW749"/>
      <c r="DNX749"/>
      <c r="DNY749"/>
      <c r="DNZ749"/>
      <c r="DOA749"/>
      <c r="DOB749"/>
      <c r="DOC749"/>
      <c r="DOD749"/>
      <c r="DOE749"/>
      <c r="DOF749"/>
      <c r="DOG749"/>
      <c r="DOH749"/>
      <c r="DOI749"/>
      <c r="DOJ749"/>
      <c r="DOK749"/>
      <c r="DOL749"/>
      <c r="DOM749"/>
      <c r="DON749"/>
      <c r="DOO749"/>
      <c r="DOP749"/>
      <c r="DOQ749"/>
      <c r="DOR749"/>
      <c r="DOS749"/>
      <c r="DOT749"/>
      <c r="DOU749"/>
      <c r="DOV749"/>
      <c r="DOW749"/>
      <c r="DOX749"/>
      <c r="DOY749"/>
      <c r="DOZ749"/>
      <c r="DPA749"/>
      <c r="DPB749"/>
      <c r="DPC749"/>
      <c r="DPD749"/>
      <c r="DPE749"/>
      <c r="DPF749"/>
      <c r="DPG749"/>
      <c r="DPH749"/>
      <c r="DPI749"/>
      <c r="DPJ749"/>
      <c r="DPK749"/>
      <c r="DPL749"/>
      <c r="DPM749"/>
      <c r="DPN749"/>
      <c r="DPO749"/>
      <c r="DPP749"/>
      <c r="DPQ749"/>
      <c r="DPR749"/>
      <c r="DPS749"/>
      <c r="DPT749"/>
      <c r="DPU749"/>
      <c r="DPV749"/>
      <c r="DPW749"/>
      <c r="DPX749"/>
      <c r="DPY749"/>
      <c r="DPZ749"/>
      <c r="DQA749"/>
      <c r="DQB749"/>
      <c r="DQC749"/>
      <c r="DQD749"/>
      <c r="DQE749"/>
      <c r="DQF749"/>
      <c r="DQG749"/>
      <c r="DQH749"/>
      <c r="DQI749"/>
      <c r="DQJ749"/>
      <c r="DQK749"/>
      <c r="DQL749"/>
      <c r="DQM749"/>
      <c r="DQN749"/>
      <c r="DQO749"/>
      <c r="DQP749"/>
      <c r="DQQ749"/>
      <c r="DQR749"/>
      <c r="DQS749"/>
      <c r="DQT749"/>
      <c r="DQU749"/>
      <c r="DQV749"/>
      <c r="DQW749"/>
      <c r="DQX749"/>
      <c r="DQY749"/>
      <c r="DQZ749"/>
      <c r="DRA749"/>
      <c r="DRB749"/>
      <c r="DRC749"/>
      <c r="DRD749"/>
      <c r="DRE749"/>
      <c r="DRF749"/>
      <c r="DRG749"/>
      <c r="DRH749"/>
      <c r="DRI749"/>
      <c r="DRJ749"/>
      <c r="DRK749"/>
      <c r="DRL749"/>
      <c r="DRM749"/>
      <c r="DRN749"/>
      <c r="DRO749"/>
      <c r="DRP749"/>
      <c r="DRQ749"/>
      <c r="DRR749"/>
      <c r="DRS749"/>
      <c r="DRT749"/>
      <c r="DRU749"/>
      <c r="DRV749"/>
      <c r="DRW749"/>
      <c r="DRX749"/>
      <c r="DRY749"/>
      <c r="DRZ749"/>
      <c r="DSA749"/>
      <c r="DSB749"/>
      <c r="DSC749"/>
      <c r="DSD749"/>
      <c r="DSE749"/>
      <c r="DSF749"/>
      <c r="DSG749"/>
      <c r="DSH749"/>
      <c r="DSI749"/>
      <c r="DSJ749"/>
      <c r="DSK749"/>
      <c r="DSL749"/>
      <c r="DSM749"/>
      <c r="DSN749"/>
      <c r="DSO749"/>
      <c r="DSP749"/>
      <c r="DSQ749"/>
      <c r="DSR749"/>
      <c r="DSS749"/>
      <c r="DST749"/>
      <c r="DSU749"/>
      <c r="DSV749"/>
      <c r="DSW749"/>
      <c r="DSX749"/>
      <c r="DSY749"/>
      <c r="DSZ749"/>
      <c r="DTA749"/>
      <c r="DTB749"/>
      <c r="DTC749"/>
      <c r="DTD749"/>
      <c r="DTE749"/>
      <c r="DTF749"/>
      <c r="DTG749"/>
      <c r="DTH749"/>
      <c r="DTI749"/>
      <c r="DTJ749"/>
      <c r="DTK749"/>
      <c r="DTL749"/>
      <c r="DTM749"/>
      <c r="DTN749"/>
      <c r="DTO749"/>
      <c r="DTP749"/>
      <c r="DTQ749"/>
      <c r="DTR749"/>
      <c r="DTS749"/>
      <c r="DTT749"/>
      <c r="DTU749"/>
      <c r="DTV749"/>
      <c r="DTW749"/>
      <c r="DTX749"/>
      <c r="DTY749"/>
      <c r="DTZ749"/>
      <c r="DUA749"/>
      <c r="DUB749"/>
      <c r="DUC749"/>
      <c r="DUD749"/>
      <c r="DUE749"/>
      <c r="DUF749"/>
      <c r="DUG749"/>
      <c r="DUH749"/>
      <c r="DUI749"/>
      <c r="DUJ749"/>
      <c r="DUK749"/>
      <c r="DUL749"/>
      <c r="DUM749"/>
      <c r="DUN749"/>
      <c r="DUO749"/>
      <c r="DUP749"/>
      <c r="DUQ749"/>
      <c r="DUR749"/>
      <c r="DUS749"/>
      <c r="DUT749"/>
      <c r="DUU749"/>
      <c r="DUV749"/>
      <c r="DUW749"/>
      <c r="DUX749"/>
      <c r="DUY749"/>
      <c r="DUZ749"/>
      <c r="DVA749"/>
      <c r="DVB749"/>
      <c r="DVC749"/>
      <c r="DVD749"/>
      <c r="DVE749"/>
      <c r="DVF749"/>
      <c r="DVG749"/>
      <c r="DVH749"/>
      <c r="DVI749"/>
      <c r="DVJ749"/>
      <c r="DVK749"/>
      <c r="DVL749"/>
      <c r="DVM749"/>
      <c r="DVN749"/>
      <c r="DVO749"/>
      <c r="DVP749"/>
      <c r="DVQ749"/>
      <c r="DVR749"/>
      <c r="DVS749"/>
      <c r="DVT749"/>
      <c r="DVU749"/>
      <c r="DVV749"/>
      <c r="DVW749"/>
      <c r="DVX749"/>
      <c r="DVY749"/>
      <c r="DVZ749"/>
      <c r="DWA749"/>
      <c r="DWB749"/>
      <c r="DWC749"/>
      <c r="DWD749"/>
      <c r="DWE749"/>
      <c r="DWF749"/>
      <c r="DWG749"/>
      <c r="DWH749"/>
      <c r="DWI749"/>
      <c r="DWJ749"/>
      <c r="DWK749"/>
      <c r="DWL749"/>
      <c r="DWM749"/>
      <c r="DWN749"/>
      <c r="DWO749"/>
      <c r="DWP749"/>
      <c r="DWQ749"/>
      <c r="DWR749"/>
      <c r="DWS749"/>
      <c r="DWT749"/>
      <c r="DWU749"/>
      <c r="DWV749"/>
      <c r="DWW749"/>
      <c r="DWX749"/>
      <c r="DWY749"/>
      <c r="DWZ749"/>
      <c r="DXA749"/>
      <c r="DXB749"/>
      <c r="DXC749"/>
      <c r="DXD749"/>
      <c r="DXE749"/>
      <c r="DXF749"/>
      <c r="DXG749"/>
      <c r="DXH749"/>
      <c r="DXI749"/>
      <c r="DXJ749"/>
      <c r="DXK749"/>
      <c r="DXL749"/>
      <c r="DXM749"/>
      <c r="DXN749"/>
      <c r="DXO749"/>
      <c r="DXP749"/>
      <c r="DXQ749"/>
      <c r="DXR749"/>
      <c r="DXS749"/>
      <c r="DXT749"/>
      <c r="DXU749"/>
      <c r="DXV749"/>
      <c r="DXW749"/>
      <c r="DXX749"/>
      <c r="DXY749"/>
      <c r="DXZ749"/>
      <c r="DYA749"/>
      <c r="DYB749"/>
      <c r="DYC749"/>
      <c r="DYD749"/>
      <c r="DYE749"/>
      <c r="DYF749"/>
      <c r="DYG749"/>
      <c r="DYH749"/>
      <c r="DYI749"/>
      <c r="DYJ749"/>
      <c r="DYK749"/>
      <c r="DYL749"/>
      <c r="DYM749"/>
      <c r="DYN749"/>
      <c r="DYO749"/>
      <c r="DYP749"/>
      <c r="DYQ749"/>
      <c r="DYR749"/>
      <c r="DYS749"/>
      <c r="DYT749"/>
      <c r="DYU749"/>
      <c r="DYV749"/>
      <c r="DYW749"/>
      <c r="DYX749"/>
      <c r="DYY749"/>
      <c r="DYZ749"/>
      <c r="DZA749"/>
      <c r="DZB749"/>
      <c r="DZC749"/>
      <c r="DZD749"/>
      <c r="DZE749"/>
      <c r="DZF749"/>
      <c r="DZG749"/>
      <c r="DZH749"/>
      <c r="DZI749"/>
      <c r="DZJ749"/>
      <c r="DZK749"/>
      <c r="DZL749"/>
      <c r="DZM749"/>
      <c r="DZN749"/>
      <c r="DZO749"/>
      <c r="DZP749"/>
      <c r="DZQ749"/>
      <c r="DZR749"/>
      <c r="DZS749"/>
      <c r="DZT749"/>
      <c r="DZU749"/>
      <c r="DZV749"/>
      <c r="DZW749"/>
      <c r="DZX749"/>
      <c r="DZY749"/>
      <c r="DZZ749"/>
      <c r="EAA749"/>
      <c r="EAB749"/>
      <c r="EAC749"/>
      <c r="EAD749"/>
      <c r="EAE749"/>
      <c r="EAF749"/>
      <c r="EAG749"/>
      <c r="EAH749"/>
      <c r="EAI749"/>
      <c r="EAJ749"/>
      <c r="EAK749"/>
      <c r="EAL749"/>
      <c r="EAM749"/>
      <c r="EAN749"/>
      <c r="EAO749"/>
      <c r="EAP749"/>
      <c r="EAQ749"/>
      <c r="EAR749"/>
      <c r="EAS749"/>
      <c r="EAT749"/>
      <c r="EAU749"/>
      <c r="EAV749"/>
      <c r="EAW749"/>
      <c r="EAX749"/>
      <c r="EAY749"/>
      <c r="EAZ749"/>
      <c r="EBA749"/>
      <c r="EBB749"/>
      <c r="EBC749"/>
      <c r="EBD749"/>
      <c r="EBE749"/>
      <c r="EBF749"/>
      <c r="EBG749"/>
      <c r="EBH749"/>
      <c r="EBI749"/>
      <c r="EBJ749"/>
      <c r="EBK749"/>
      <c r="EBL749"/>
      <c r="EBM749"/>
      <c r="EBN749"/>
      <c r="EBO749"/>
      <c r="EBP749"/>
      <c r="EBQ749"/>
      <c r="EBR749"/>
      <c r="EBS749"/>
      <c r="EBT749"/>
      <c r="EBU749"/>
      <c r="EBV749"/>
      <c r="EBW749"/>
      <c r="EBX749"/>
      <c r="EBY749"/>
      <c r="EBZ749"/>
      <c r="ECA749"/>
      <c r="ECB749"/>
      <c r="ECC749"/>
      <c r="ECD749"/>
      <c r="ECE749"/>
      <c r="ECF749"/>
      <c r="ECG749"/>
      <c r="ECH749"/>
      <c r="ECI749"/>
      <c r="ECJ749"/>
      <c r="ECK749"/>
      <c r="ECL749"/>
      <c r="ECM749"/>
      <c r="ECN749"/>
      <c r="ECO749"/>
      <c r="ECP749"/>
      <c r="ECQ749"/>
      <c r="ECR749"/>
      <c r="ECS749"/>
      <c r="ECT749"/>
      <c r="ECU749"/>
      <c r="ECV749"/>
      <c r="ECW749"/>
      <c r="ECX749"/>
      <c r="ECY749"/>
      <c r="ECZ749"/>
      <c r="EDA749"/>
      <c r="EDB749"/>
      <c r="EDC749"/>
      <c r="EDD749"/>
      <c r="EDE749"/>
      <c r="EDF749"/>
      <c r="EDG749"/>
      <c r="EDH749"/>
      <c r="EDI749"/>
      <c r="EDJ749"/>
      <c r="EDK749"/>
      <c r="EDL749"/>
      <c r="EDM749"/>
      <c r="EDN749"/>
      <c r="EDO749"/>
      <c r="EDP749"/>
      <c r="EDQ749"/>
      <c r="EDR749"/>
      <c r="EDS749"/>
      <c r="EDT749"/>
      <c r="EDU749"/>
      <c r="EDV749"/>
      <c r="EDW749"/>
      <c r="EDX749"/>
      <c r="EDY749"/>
      <c r="EDZ749"/>
      <c r="EEA749"/>
      <c r="EEB749"/>
      <c r="EEC749"/>
      <c r="EED749"/>
      <c r="EEE749"/>
      <c r="EEF749"/>
      <c r="EEG749"/>
      <c r="EEH749"/>
      <c r="EEI749"/>
      <c r="EEJ749"/>
      <c r="EEK749"/>
      <c r="EEL749"/>
      <c r="EEM749"/>
      <c r="EEN749"/>
      <c r="EEO749"/>
      <c r="EEP749"/>
      <c r="EEQ749"/>
      <c r="EER749"/>
      <c r="EES749"/>
      <c r="EET749"/>
      <c r="EEU749"/>
      <c r="EEV749"/>
      <c r="EEW749"/>
      <c r="EEX749"/>
      <c r="EEY749"/>
      <c r="EEZ749"/>
      <c r="EFA749"/>
      <c r="EFB749"/>
      <c r="EFC749"/>
      <c r="EFD749"/>
      <c r="EFE749"/>
      <c r="EFF749"/>
      <c r="EFG749"/>
      <c r="EFH749"/>
      <c r="EFI749"/>
      <c r="EFJ749"/>
      <c r="EFK749"/>
      <c r="EFL749"/>
      <c r="EFM749"/>
      <c r="EFN749"/>
      <c r="EFO749"/>
      <c r="EFP749"/>
      <c r="EFQ749"/>
      <c r="EFR749"/>
      <c r="EFS749"/>
      <c r="EFT749"/>
      <c r="EFU749"/>
      <c r="EFV749"/>
      <c r="EFW749"/>
      <c r="EFX749"/>
      <c r="EFY749"/>
      <c r="EFZ749"/>
      <c r="EGA749"/>
      <c r="EGB749"/>
      <c r="EGC749"/>
      <c r="EGD749"/>
      <c r="EGE749"/>
      <c r="EGF749"/>
      <c r="EGG749"/>
      <c r="EGH749"/>
      <c r="EGI749"/>
      <c r="EGJ749"/>
      <c r="EGK749"/>
      <c r="EGL749"/>
      <c r="EGM749"/>
      <c r="EGN749"/>
      <c r="EGO749"/>
      <c r="EGP749"/>
      <c r="EGQ749"/>
      <c r="EGR749"/>
      <c r="EGS749"/>
      <c r="EGT749"/>
      <c r="EGU749"/>
      <c r="EGV749"/>
      <c r="EGW749"/>
      <c r="EGX749"/>
      <c r="EGY749"/>
      <c r="EGZ749"/>
      <c r="EHA749"/>
      <c r="EHB749"/>
      <c r="EHC749"/>
      <c r="EHD749"/>
      <c r="EHE749"/>
      <c r="EHF749"/>
      <c r="EHG749"/>
      <c r="EHH749"/>
      <c r="EHI749"/>
      <c r="EHJ749"/>
      <c r="EHK749"/>
      <c r="EHL749"/>
      <c r="EHM749"/>
      <c r="EHN749"/>
      <c r="EHO749"/>
      <c r="EHP749"/>
      <c r="EHQ749"/>
      <c r="EHR749"/>
      <c r="EHS749"/>
      <c r="EHT749"/>
      <c r="EHU749"/>
      <c r="EHV749"/>
      <c r="EHW749"/>
      <c r="EHX749"/>
      <c r="EHY749"/>
      <c r="EHZ749"/>
      <c r="EIA749"/>
      <c r="EIB749"/>
      <c r="EIC749"/>
      <c r="EID749"/>
      <c r="EIE749"/>
      <c r="EIF749"/>
      <c r="EIG749"/>
      <c r="EIH749"/>
      <c r="EII749"/>
      <c r="EIJ749"/>
      <c r="EIK749"/>
      <c r="EIL749"/>
      <c r="EIM749"/>
      <c r="EIN749"/>
      <c r="EIO749"/>
      <c r="EIP749"/>
      <c r="EIQ749"/>
      <c r="EIR749"/>
      <c r="EIS749"/>
      <c r="EIT749"/>
      <c r="EIU749"/>
      <c r="EIV749"/>
      <c r="EIW749"/>
      <c r="EIX749"/>
      <c r="EIY749"/>
      <c r="EIZ749"/>
      <c r="EJA749"/>
      <c r="EJB749"/>
      <c r="EJC749"/>
      <c r="EJD749"/>
      <c r="EJE749"/>
      <c r="EJF749"/>
      <c r="EJG749"/>
      <c r="EJH749"/>
      <c r="EJI749"/>
      <c r="EJJ749"/>
      <c r="EJK749"/>
      <c r="EJL749"/>
      <c r="EJM749"/>
      <c r="EJN749"/>
      <c r="EJO749"/>
      <c r="EJP749"/>
      <c r="EJQ749"/>
      <c r="EJR749"/>
      <c r="EJS749"/>
      <c r="EJT749"/>
      <c r="EJU749"/>
      <c r="EJV749"/>
      <c r="EJW749"/>
      <c r="EJX749"/>
      <c r="EJY749"/>
      <c r="EJZ749"/>
      <c r="EKA749"/>
      <c r="EKB749"/>
      <c r="EKC749"/>
      <c r="EKD749"/>
      <c r="EKE749"/>
      <c r="EKF749"/>
      <c r="EKG749"/>
      <c r="EKH749"/>
      <c r="EKI749"/>
      <c r="EKJ749"/>
      <c r="EKK749"/>
      <c r="EKL749"/>
      <c r="EKM749"/>
      <c r="EKN749"/>
      <c r="EKO749"/>
      <c r="EKP749"/>
      <c r="EKQ749"/>
      <c r="EKR749"/>
      <c r="EKS749"/>
      <c r="EKT749"/>
      <c r="EKU749"/>
      <c r="EKV749"/>
      <c r="EKW749"/>
      <c r="EKX749"/>
      <c r="EKY749"/>
      <c r="EKZ749"/>
      <c r="ELA749"/>
      <c r="ELB749"/>
      <c r="ELC749"/>
      <c r="ELD749"/>
      <c r="ELE749"/>
      <c r="ELF749"/>
      <c r="ELG749"/>
      <c r="ELH749"/>
      <c r="ELI749"/>
      <c r="ELJ749"/>
      <c r="ELK749"/>
      <c r="ELL749"/>
      <c r="ELM749"/>
      <c r="ELN749"/>
      <c r="ELO749"/>
      <c r="ELP749"/>
      <c r="ELQ749"/>
      <c r="ELR749"/>
      <c r="ELS749"/>
      <c r="ELT749"/>
      <c r="ELU749"/>
      <c r="ELV749"/>
      <c r="ELW749"/>
      <c r="ELX749"/>
      <c r="ELY749"/>
      <c r="ELZ749"/>
      <c r="EMA749"/>
      <c r="EMB749"/>
      <c r="EMC749"/>
      <c r="EMD749"/>
      <c r="EME749"/>
      <c r="EMF749"/>
      <c r="EMG749"/>
      <c r="EMH749"/>
      <c r="EMI749"/>
      <c r="EMJ749"/>
      <c r="EMK749"/>
      <c r="EML749"/>
      <c r="EMM749"/>
      <c r="EMN749"/>
      <c r="EMO749"/>
      <c r="EMP749"/>
      <c r="EMQ749"/>
      <c r="EMR749"/>
      <c r="EMS749"/>
      <c r="EMT749"/>
      <c r="EMU749"/>
      <c r="EMV749"/>
      <c r="EMW749"/>
      <c r="EMX749"/>
      <c r="EMY749"/>
      <c r="EMZ749"/>
      <c r="ENA749"/>
      <c r="ENB749"/>
      <c r="ENC749"/>
      <c r="END749"/>
      <c r="ENE749"/>
      <c r="ENF749"/>
      <c r="ENG749"/>
      <c r="ENH749"/>
      <c r="ENI749"/>
      <c r="ENJ749"/>
      <c r="ENK749"/>
      <c r="ENL749"/>
      <c r="ENM749"/>
      <c r="ENN749"/>
      <c r="ENO749"/>
      <c r="ENP749"/>
      <c r="ENQ749"/>
      <c r="ENR749"/>
      <c r="ENS749"/>
      <c r="ENT749"/>
      <c r="ENU749"/>
      <c r="ENV749"/>
      <c r="ENW749"/>
      <c r="ENX749"/>
      <c r="ENY749"/>
      <c r="ENZ749"/>
      <c r="EOA749"/>
      <c r="EOB749"/>
      <c r="EOC749"/>
      <c r="EOD749"/>
      <c r="EOE749"/>
      <c r="EOF749"/>
      <c r="EOG749"/>
      <c r="EOH749"/>
      <c r="EOI749"/>
      <c r="EOJ749"/>
      <c r="EOK749"/>
      <c r="EOL749"/>
      <c r="EOM749"/>
      <c r="EON749"/>
      <c r="EOO749"/>
      <c r="EOP749"/>
      <c r="EOQ749"/>
      <c r="EOR749"/>
      <c r="EOS749"/>
      <c r="EOT749"/>
      <c r="EOU749"/>
      <c r="EOV749"/>
      <c r="EOW749"/>
      <c r="EOX749"/>
      <c r="EOY749"/>
      <c r="EOZ749"/>
      <c r="EPA749"/>
      <c r="EPB749"/>
      <c r="EPC749"/>
      <c r="EPD749"/>
      <c r="EPE749"/>
      <c r="EPF749"/>
      <c r="EPG749"/>
      <c r="EPH749"/>
      <c r="EPI749"/>
      <c r="EPJ749"/>
      <c r="EPK749"/>
      <c r="EPL749"/>
      <c r="EPM749"/>
      <c r="EPN749"/>
      <c r="EPO749"/>
      <c r="EPP749"/>
      <c r="EPQ749"/>
      <c r="EPR749"/>
      <c r="EPS749"/>
      <c r="EPT749"/>
      <c r="EPU749"/>
      <c r="EPV749"/>
      <c r="EPW749"/>
      <c r="EPX749"/>
      <c r="EPY749"/>
      <c r="EPZ749"/>
      <c r="EQA749"/>
      <c r="EQB749"/>
      <c r="EQC749"/>
      <c r="EQD749"/>
      <c r="EQE749"/>
      <c r="EQF749"/>
      <c r="EQG749"/>
      <c r="EQH749"/>
      <c r="EQI749"/>
      <c r="EQJ749"/>
      <c r="EQK749"/>
      <c r="EQL749"/>
      <c r="EQM749"/>
      <c r="EQN749"/>
      <c r="EQO749"/>
      <c r="EQP749"/>
      <c r="EQQ749"/>
      <c r="EQR749"/>
      <c r="EQS749"/>
      <c r="EQT749"/>
      <c r="EQU749"/>
      <c r="EQV749"/>
      <c r="EQW749"/>
      <c r="EQX749"/>
      <c r="EQY749"/>
      <c r="EQZ749"/>
      <c r="ERA749"/>
      <c r="ERB749"/>
      <c r="ERC749"/>
      <c r="ERD749"/>
      <c r="ERE749"/>
      <c r="ERF749"/>
      <c r="ERG749"/>
      <c r="ERH749"/>
      <c r="ERI749"/>
      <c r="ERJ749"/>
      <c r="ERK749"/>
      <c r="ERL749"/>
      <c r="ERM749"/>
      <c r="ERN749"/>
      <c r="ERO749"/>
      <c r="ERP749"/>
      <c r="ERQ749"/>
      <c r="ERR749"/>
      <c r="ERS749"/>
      <c r="ERT749"/>
      <c r="ERU749"/>
      <c r="ERV749"/>
      <c r="ERW749"/>
      <c r="ERX749"/>
      <c r="ERY749"/>
      <c r="ERZ749"/>
      <c r="ESA749"/>
      <c r="ESB749"/>
      <c r="ESC749"/>
      <c r="ESD749"/>
      <c r="ESE749"/>
      <c r="ESF749"/>
      <c r="ESG749"/>
      <c r="ESH749"/>
      <c r="ESI749"/>
      <c r="ESJ749"/>
      <c r="ESK749"/>
      <c r="ESL749"/>
      <c r="ESM749"/>
      <c r="ESN749"/>
      <c r="ESO749"/>
      <c r="ESP749"/>
      <c r="ESQ749"/>
      <c r="ESR749"/>
      <c r="ESS749"/>
      <c r="EST749"/>
      <c r="ESU749"/>
      <c r="ESV749"/>
      <c r="ESW749"/>
      <c r="ESX749"/>
      <c r="ESY749"/>
      <c r="ESZ749"/>
      <c r="ETA749"/>
      <c r="ETB749"/>
      <c r="ETC749"/>
      <c r="ETD749"/>
      <c r="ETE749"/>
      <c r="ETF749"/>
      <c r="ETG749"/>
      <c r="ETH749"/>
      <c r="ETI749"/>
      <c r="ETJ749"/>
      <c r="ETK749"/>
      <c r="ETL749"/>
      <c r="ETM749"/>
      <c r="ETN749"/>
      <c r="ETO749"/>
      <c r="ETP749"/>
      <c r="ETQ749"/>
      <c r="ETR749"/>
      <c r="ETS749"/>
      <c r="ETT749"/>
      <c r="ETU749"/>
      <c r="ETV749"/>
      <c r="ETW749"/>
      <c r="ETX749"/>
      <c r="ETY749"/>
      <c r="ETZ749"/>
      <c r="EUA749"/>
      <c r="EUB749"/>
      <c r="EUC749"/>
      <c r="EUD749"/>
      <c r="EUE749"/>
      <c r="EUF749"/>
      <c r="EUG749"/>
      <c r="EUH749"/>
      <c r="EUI749"/>
      <c r="EUJ749"/>
      <c r="EUK749"/>
      <c r="EUL749"/>
      <c r="EUM749"/>
      <c r="EUN749"/>
      <c r="EUO749"/>
      <c r="EUP749"/>
      <c r="EUQ749"/>
      <c r="EUR749"/>
      <c r="EUS749"/>
      <c r="EUT749"/>
      <c r="EUU749"/>
      <c r="EUV749"/>
      <c r="EUW749"/>
      <c r="EUX749"/>
      <c r="EUY749"/>
      <c r="EUZ749"/>
      <c r="EVA749"/>
      <c r="EVB749"/>
      <c r="EVC749"/>
      <c r="EVD749"/>
      <c r="EVE749"/>
      <c r="EVF749"/>
      <c r="EVG749"/>
      <c r="EVH749"/>
      <c r="EVI749"/>
      <c r="EVJ749"/>
      <c r="EVK749"/>
      <c r="EVL749"/>
      <c r="EVM749"/>
      <c r="EVN749"/>
      <c r="EVO749"/>
      <c r="EVP749"/>
      <c r="EVQ749"/>
      <c r="EVR749"/>
      <c r="EVS749"/>
      <c r="EVT749"/>
      <c r="EVU749"/>
      <c r="EVV749"/>
      <c r="EVW749"/>
      <c r="EVX749"/>
      <c r="EVY749"/>
      <c r="EVZ749"/>
      <c r="EWA749"/>
      <c r="EWB749"/>
      <c r="EWC749"/>
      <c r="EWD749"/>
      <c r="EWE749"/>
      <c r="EWF749"/>
      <c r="EWG749"/>
      <c r="EWH749"/>
      <c r="EWI749"/>
      <c r="EWJ749"/>
      <c r="EWK749"/>
      <c r="EWL749"/>
      <c r="EWM749"/>
      <c r="EWN749"/>
      <c r="EWO749"/>
      <c r="EWP749"/>
      <c r="EWQ749"/>
      <c r="EWR749"/>
      <c r="EWS749"/>
      <c r="EWT749"/>
      <c r="EWU749"/>
      <c r="EWV749"/>
      <c r="EWW749"/>
      <c r="EWX749"/>
      <c r="EWY749"/>
      <c r="EWZ749"/>
      <c r="EXA749"/>
      <c r="EXB749"/>
      <c r="EXC749"/>
      <c r="EXD749"/>
      <c r="EXE749"/>
      <c r="EXF749"/>
      <c r="EXG749"/>
      <c r="EXH749"/>
      <c r="EXI749"/>
      <c r="EXJ749"/>
      <c r="EXK749"/>
      <c r="EXL749"/>
      <c r="EXM749"/>
      <c r="EXN749"/>
      <c r="EXO749"/>
      <c r="EXP749"/>
      <c r="EXQ749"/>
      <c r="EXR749"/>
      <c r="EXS749"/>
      <c r="EXT749"/>
      <c r="EXU749"/>
      <c r="EXV749"/>
      <c r="EXW749"/>
      <c r="EXX749"/>
      <c r="EXY749"/>
      <c r="EXZ749"/>
      <c r="EYA749"/>
      <c r="EYB749"/>
      <c r="EYC749"/>
      <c r="EYD749"/>
      <c r="EYE749"/>
      <c r="EYF749"/>
      <c r="EYG749"/>
      <c r="EYH749"/>
      <c r="EYI749"/>
      <c r="EYJ749"/>
      <c r="EYK749"/>
      <c r="EYL749"/>
      <c r="EYM749"/>
      <c r="EYN749"/>
      <c r="EYO749"/>
      <c r="EYP749"/>
      <c r="EYQ749"/>
      <c r="EYR749"/>
      <c r="EYS749"/>
      <c r="EYT749"/>
      <c r="EYU749"/>
      <c r="EYV749"/>
      <c r="EYW749"/>
      <c r="EYX749"/>
      <c r="EYY749"/>
      <c r="EYZ749"/>
      <c r="EZA749"/>
      <c r="EZB749"/>
      <c r="EZC749"/>
      <c r="EZD749"/>
      <c r="EZE749"/>
      <c r="EZF749"/>
      <c r="EZG749"/>
      <c r="EZH749"/>
      <c r="EZI749"/>
      <c r="EZJ749"/>
      <c r="EZK749"/>
      <c r="EZL749"/>
      <c r="EZM749"/>
      <c r="EZN749"/>
      <c r="EZO749"/>
      <c r="EZP749"/>
      <c r="EZQ749"/>
      <c r="EZR749"/>
      <c r="EZS749"/>
      <c r="EZT749"/>
      <c r="EZU749"/>
      <c r="EZV749"/>
      <c r="EZW749"/>
      <c r="EZX749"/>
      <c r="EZY749"/>
      <c r="EZZ749"/>
      <c r="FAA749"/>
      <c r="FAB749"/>
      <c r="FAC749"/>
      <c r="FAD749"/>
      <c r="FAE749"/>
      <c r="FAF749"/>
      <c r="FAG749"/>
      <c r="FAH749"/>
      <c r="FAI749"/>
      <c r="FAJ749"/>
      <c r="FAK749"/>
      <c r="FAL749"/>
      <c r="FAM749"/>
      <c r="FAN749"/>
      <c r="FAO749"/>
      <c r="FAP749"/>
      <c r="FAQ749"/>
      <c r="FAR749"/>
      <c r="FAS749"/>
      <c r="FAT749"/>
      <c r="FAU749"/>
      <c r="FAV749"/>
      <c r="FAW749"/>
      <c r="FAX749"/>
      <c r="FAY749"/>
      <c r="FAZ749"/>
      <c r="FBA749"/>
      <c r="FBB749"/>
      <c r="FBC749"/>
      <c r="FBD749"/>
      <c r="FBE749"/>
      <c r="FBF749"/>
      <c r="FBG749"/>
      <c r="FBH749"/>
      <c r="FBI749"/>
      <c r="FBJ749"/>
      <c r="FBK749"/>
      <c r="FBL749"/>
      <c r="FBM749"/>
      <c r="FBN749"/>
      <c r="FBO749"/>
      <c r="FBP749"/>
      <c r="FBQ749"/>
      <c r="FBR749"/>
      <c r="FBS749"/>
      <c r="FBT749"/>
      <c r="FBU749"/>
      <c r="FBV749"/>
      <c r="FBW749"/>
      <c r="FBX749"/>
      <c r="FBY749"/>
      <c r="FBZ749"/>
      <c r="FCA749"/>
      <c r="FCB749"/>
      <c r="FCC749"/>
      <c r="FCD749"/>
      <c r="FCE749"/>
      <c r="FCF749"/>
      <c r="FCG749"/>
      <c r="FCH749"/>
      <c r="FCI749"/>
      <c r="FCJ749"/>
      <c r="FCK749"/>
      <c r="FCL749"/>
      <c r="FCM749"/>
      <c r="FCN749"/>
      <c r="FCO749"/>
      <c r="FCP749"/>
      <c r="FCQ749"/>
      <c r="FCR749"/>
      <c r="FCS749"/>
      <c r="FCT749"/>
      <c r="FCU749"/>
      <c r="FCV749"/>
      <c r="FCW749"/>
      <c r="FCX749"/>
      <c r="FCY749"/>
      <c r="FCZ749"/>
      <c r="FDA749"/>
      <c r="FDB749"/>
      <c r="FDC749"/>
      <c r="FDD749"/>
      <c r="FDE749"/>
      <c r="FDF749"/>
      <c r="FDG749"/>
      <c r="FDH749"/>
      <c r="FDI749"/>
      <c r="FDJ749"/>
      <c r="FDK749"/>
      <c r="FDL749"/>
      <c r="FDM749"/>
      <c r="FDN749"/>
      <c r="FDO749"/>
      <c r="FDP749"/>
      <c r="FDQ749"/>
      <c r="FDR749"/>
      <c r="FDS749"/>
      <c r="FDT749"/>
      <c r="FDU749"/>
      <c r="FDV749"/>
      <c r="FDW749"/>
      <c r="FDX749"/>
      <c r="FDY749"/>
      <c r="FDZ749"/>
      <c r="FEA749"/>
      <c r="FEB749"/>
      <c r="FEC749"/>
      <c r="FED749"/>
      <c r="FEE749"/>
      <c r="FEF749"/>
      <c r="FEG749"/>
      <c r="FEH749"/>
      <c r="FEI749"/>
      <c r="FEJ749"/>
      <c r="FEK749"/>
      <c r="FEL749"/>
      <c r="FEM749"/>
      <c r="FEN749"/>
      <c r="FEO749"/>
      <c r="FEP749"/>
      <c r="FEQ749"/>
      <c r="FER749"/>
      <c r="FES749"/>
      <c r="FET749"/>
      <c r="FEU749"/>
      <c r="FEV749"/>
      <c r="FEW749"/>
      <c r="FEX749"/>
      <c r="FEY749"/>
      <c r="FEZ749"/>
      <c r="FFA749"/>
      <c r="FFB749"/>
      <c r="FFC749"/>
      <c r="FFD749"/>
      <c r="FFE749"/>
      <c r="FFF749"/>
      <c r="FFG749"/>
      <c r="FFH749"/>
      <c r="FFI749"/>
      <c r="FFJ749"/>
      <c r="FFK749"/>
      <c r="FFL749"/>
      <c r="FFM749"/>
      <c r="FFN749"/>
      <c r="FFO749"/>
      <c r="FFP749"/>
      <c r="FFQ749"/>
      <c r="FFR749"/>
      <c r="FFS749"/>
      <c r="FFT749"/>
      <c r="FFU749"/>
      <c r="FFV749"/>
      <c r="FFW749"/>
      <c r="FFX749"/>
      <c r="FFY749"/>
      <c r="FFZ749"/>
      <c r="FGA749"/>
      <c r="FGB749"/>
      <c r="FGC749"/>
      <c r="FGD749"/>
      <c r="FGE749"/>
      <c r="FGF749"/>
      <c r="FGG749"/>
      <c r="FGH749"/>
      <c r="FGI749"/>
      <c r="FGJ749"/>
      <c r="FGK749"/>
      <c r="FGL749"/>
      <c r="FGM749"/>
      <c r="FGN749"/>
      <c r="FGO749"/>
      <c r="FGP749"/>
      <c r="FGQ749"/>
      <c r="FGR749"/>
      <c r="FGS749"/>
      <c r="FGT749"/>
      <c r="FGU749"/>
      <c r="FGV749"/>
      <c r="FGW749"/>
      <c r="FGX749"/>
      <c r="FGY749"/>
      <c r="FGZ749"/>
      <c r="FHA749"/>
      <c r="FHB749"/>
      <c r="FHC749"/>
      <c r="FHD749"/>
      <c r="FHE749"/>
      <c r="FHF749"/>
      <c r="FHG749"/>
      <c r="FHH749"/>
      <c r="FHI749"/>
      <c r="FHJ749"/>
      <c r="FHK749"/>
      <c r="FHL749"/>
      <c r="FHM749"/>
      <c r="FHN749"/>
      <c r="FHO749"/>
      <c r="FHP749"/>
      <c r="FHQ749"/>
      <c r="FHR749"/>
      <c r="FHS749"/>
      <c r="FHT749"/>
      <c r="FHU749"/>
      <c r="FHV749"/>
      <c r="FHW749"/>
      <c r="FHX749"/>
      <c r="FHY749"/>
      <c r="FHZ749"/>
      <c r="FIA749"/>
      <c r="FIB749"/>
      <c r="FIC749"/>
      <c r="FID749"/>
      <c r="FIE749"/>
      <c r="FIF749"/>
      <c r="FIG749"/>
      <c r="FIH749"/>
      <c r="FII749"/>
      <c r="FIJ749"/>
      <c r="FIK749"/>
      <c r="FIL749"/>
      <c r="FIM749"/>
      <c r="FIN749"/>
      <c r="FIO749"/>
      <c r="FIP749"/>
      <c r="FIQ749"/>
      <c r="FIR749"/>
      <c r="FIS749"/>
      <c r="FIT749"/>
      <c r="FIU749"/>
      <c r="FIV749"/>
      <c r="FIW749"/>
      <c r="FIX749"/>
      <c r="FIY749"/>
      <c r="FIZ749"/>
      <c r="FJA749"/>
      <c r="FJB749"/>
      <c r="FJC749"/>
      <c r="FJD749"/>
      <c r="FJE749"/>
      <c r="FJF749"/>
      <c r="FJG749"/>
      <c r="FJH749"/>
      <c r="FJI749"/>
      <c r="FJJ749"/>
      <c r="FJK749"/>
      <c r="FJL749"/>
      <c r="FJM749"/>
      <c r="FJN749"/>
      <c r="FJO749"/>
      <c r="FJP749"/>
      <c r="FJQ749"/>
      <c r="FJR749"/>
      <c r="FJS749"/>
      <c r="FJT749"/>
      <c r="FJU749"/>
      <c r="FJV749"/>
      <c r="FJW749"/>
      <c r="FJX749"/>
      <c r="FJY749"/>
      <c r="FJZ749"/>
      <c r="FKA749"/>
      <c r="FKB749"/>
      <c r="FKC749"/>
      <c r="FKD749"/>
      <c r="FKE749"/>
      <c r="FKF749"/>
      <c r="FKG749"/>
      <c r="FKH749"/>
      <c r="FKI749"/>
      <c r="FKJ749"/>
      <c r="FKK749"/>
      <c r="FKL749"/>
      <c r="FKM749"/>
      <c r="FKN749"/>
      <c r="FKO749"/>
      <c r="FKP749"/>
      <c r="FKQ749"/>
      <c r="FKR749"/>
      <c r="FKS749"/>
      <c r="FKT749"/>
      <c r="FKU749"/>
      <c r="FKV749"/>
      <c r="FKW749"/>
      <c r="FKX749"/>
      <c r="FKY749"/>
      <c r="FKZ749"/>
      <c r="FLA749"/>
      <c r="FLB749"/>
      <c r="FLC749"/>
      <c r="FLD749"/>
      <c r="FLE749"/>
      <c r="FLF749"/>
      <c r="FLG749"/>
      <c r="FLH749"/>
      <c r="FLI749"/>
      <c r="FLJ749"/>
      <c r="FLK749"/>
      <c r="FLL749"/>
      <c r="FLM749"/>
      <c r="FLN749"/>
      <c r="FLO749"/>
      <c r="FLP749"/>
      <c r="FLQ749"/>
      <c r="FLR749"/>
      <c r="FLS749"/>
      <c r="FLT749"/>
      <c r="FLU749"/>
      <c r="FLV749"/>
      <c r="FLW749"/>
      <c r="FLX749"/>
      <c r="FLY749"/>
      <c r="FLZ749"/>
      <c r="FMA749"/>
      <c r="FMB749"/>
      <c r="FMC749"/>
      <c r="FMD749"/>
      <c r="FME749"/>
      <c r="FMF749"/>
      <c r="FMG749"/>
      <c r="FMH749"/>
      <c r="FMI749"/>
      <c r="FMJ749"/>
      <c r="FMK749"/>
      <c r="FML749"/>
      <c r="FMM749"/>
      <c r="FMN749"/>
      <c r="FMO749"/>
      <c r="FMP749"/>
      <c r="FMQ749"/>
      <c r="FMR749"/>
      <c r="FMS749"/>
      <c r="FMT749"/>
      <c r="FMU749"/>
      <c r="FMV749"/>
      <c r="FMW749"/>
      <c r="FMX749"/>
      <c r="FMY749"/>
      <c r="FMZ749"/>
      <c r="FNA749"/>
      <c r="FNB749"/>
      <c r="FNC749"/>
      <c r="FND749"/>
      <c r="FNE749"/>
      <c r="FNF749"/>
      <c r="FNG749"/>
      <c r="FNH749"/>
      <c r="FNI749"/>
      <c r="FNJ749"/>
      <c r="FNK749"/>
      <c r="FNL749"/>
      <c r="FNM749"/>
      <c r="FNN749"/>
      <c r="FNO749"/>
      <c r="FNP749"/>
      <c r="FNQ749"/>
      <c r="FNR749"/>
      <c r="FNS749"/>
      <c r="FNT749"/>
      <c r="FNU749"/>
      <c r="FNV749"/>
      <c r="FNW749"/>
      <c r="FNX749"/>
      <c r="FNY749"/>
      <c r="FNZ749"/>
      <c r="FOA749"/>
      <c r="FOB749"/>
      <c r="FOC749"/>
      <c r="FOD749"/>
      <c r="FOE749"/>
      <c r="FOF749"/>
      <c r="FOG749"/>
      <c r="FOH749"/>
      <c r="FOI749"/>
      <c r="FOJ749"/>
      <c r="FOK749"/>
      <c r="FOL749"/>
      <c r="FOM749"/>
      <c r="FON749"/>
      <c r="FOO749"/>
      <c r="FOP749"/>
      <c r="FOQ749"/>
      <c r="FOR749"/>
      <c r="FOS749"/>
      <c r="FOT749"/>
      <c r="FOU749"/>
      <c r="FOV749"/>
      <c r="FOW749"/>
      <c r="FOX749"/>
      <c r="FOY749"/>
      <c r="FOZ749"/>
      <c r="FPA749"/>
      <c r="FPB749"/>
      <c r="FPC749"/>
      <c r="FPD749"/>
      <c r="FPE749"/>
      <c r="FPF749"/>
      <c r="FPG749"/>
      <c r="FPH749"/>
      <c r="FPI749"/>
      <c r="FPJ749"/>
      <c r="FPK749"/>
      <c r="FPL749"/>
      <c r="FPM749"/>
      <c r="FPN749"/>
      <c r="FPO749"/>
      <c r="FPP749"/>
      <c r="FPQ749"/>
      <c r="FPR749"/>
      <c r="FPS749"/>
      <c r="FPT749"/>
      <c r="FPU749"/>
      <c r="FPV749"/>
      <c r="FPW749"/>
      <c r="FPX749"/>
      <c r="FPY749"/>
      <c r="FPZ749"/>
      <c r="FQA749"/>
      <c r="FQB749"/>
      <c r="FQC749"/>
      <c r="FQD749"/>
      <c r="FQE749"/>
      <c r="FQF749"/>
      <c r="FQG749"/>
      <c r="FQH749"/>
      <c r="FQI749"/>
      <c r="FQJ749"/>
      <c r="FQK749"/>
      <c r="FQL749"/>
      <c r="FQM749"/>
      <c r="FQN749"/>
      <c r="FQO749"/>
      <c r="FQP749"/>
      <c r="FQQ749"/>
      <c r="FQR749"/>
      <c r="FQS749"/>
      <c r="FQT749"/>
      <c r="FQU749"/>
      <c r="FQV749"/>
      <c r="FQW749"/>
      <c r="FQX749"/>
      <c r="FQY749"/>
      <c r="FQZ749"/>
      <c r="FRA749"/>
      <c r="FRB749"/>
      <c r="FRC749"/>
      <c r="FRD749"/>
      <c r="FRE749"/>
      <c r="FRF749"/>
      <c r="FRG749"/>
      <c r="FRH749"/>
      <c r="FRI749"/>
      <c r="FRJ749"/>
      <c r="FRK749"/>
      <c r="FRL749"/>
      <c r="FRM749"/>
      <c r="FRN749"/>
      <c r="FRO749"/>
      <c r="FRP749"/>
      <c r="FRQ749"/>
      <c r="FRR749"/>
      <c r="FRS749"/>
      <c r="FRT749"/>
      <c r="FRU749"/>
      <c r="FRV749"/>
      <c r="FRW749"/>
      <c r="FRX749"/>
      <c r="FRY749"/>
      <c r="FRZ749"/>
      <c r="FSA749"/>
      <c r="FSB749"/>
      <c r="FSC749"/>
      <c r="FSD749"/>
      <c r="FSE749"/>
      <c r="FSF749"/>
      <c r="FSG749"/>
      <c r="FSH749"/>
      <c r="FSI749"/>
      <c r="FSJ749"/>
      <c r="FSK749"/>
      <c r="FSL749"/>
      <c r="FSM749"/>
      <c r="FSN749"/>
      <c r="FSO749"/>
      <c r="FSP749"/>
      <c r="FSQ749"/>
      <c r="FSR749"/>
      <c r="FSS749"/>
      <c r="FST749"/>
      <c r="FSU749"/>
      <c r="FSV749"/>
      <c r="FSW749"/>
      <c r="FSX749"/>
      <c r="FSY749"/>
      <c r="FSZ749"/>
      <c r="FTA749"/>
      <c r="FTB749"/>
      <c r="FTC749"/>
      <c r="FTD749"/>
      <c r="FTE749"/>
      <c r="FTF749"/>
      <c r="FTG749"/>
      <c r="FTH749"/>
      <c r="FTI749"/>
      <c r="FTJ749"/>
      <c r="FTK749"/>
      <c r="FTL749"/>
      <c r="FTM749"/>
      <c r="FTN749"/>
      <c r="FTO749"/>
      <c r="FTP749"/>
      <c r="FTQ749"/>
      <c r="FTR749"/>
      <c r="FTS749"/>
      <c r="FTT749"/>
      <c r="FTU749"/>
      <c r="FTV749"/>
      <c r="FTW749"/>
      <c r="FTX749"/>
      <c r="FTY749"/>
      <c r="FTZ749"/>
      <c r="FUA749"/>
      <c r="FUB749"/>
      <c r="FUC749"/>
      <c r="FUD749"/>
      <c r="FUE749"/>
      <c r="FUF749"/>
      <c r="FUG749"/>
      <c r="FUH749"/>
      <c r="FUI749"/>
      <c r="FUJ749"/>
      <c r="FUK749"/>
      <c r="FUL749"/>
      <c r="FUM749"/>
      <c r="FUN749"/>
      <c r="FUO749"/>
      <c r="FUP749"/>
      <c r="FUQ749"/>
      <c r="FUR749"/>
      <c r="FUS749"/>
      <c r="FUT749"/>
      <c r="FUU749"/>
      <c r="FUV749"/>
      <c r="FUW749"/>
      <c r="FUX749"/>
      <c r="FUY749"/>
      <c r="FUZ749"/>
      <c r="FVA749"/>
      <c r="FVB749"/>
      <c r="FVC749"/>
      <c r="FVD749"/>
      <c r="FVE749"/>
      <c r="FVF749"/>
      <c r="FVG749"/>
      <c r="FVH749"/>
      <c r="FVI749"/>
      <c r="FVJ749"/>
      <c r="FVK749"/>
      <c r="FVL749"/>
      <c r="FVM749"/>
      <c r="FVN749"/>
      <c r="FVO749"/>
      <c r="FVP749"/>
      <c r="FVQ749"/>
      <c r="FVR749"/>
      <c r="FVS749"/>
      <c r="FVT749"/>
      <c r="FVU749"/>
      <c r="FVV749"/>
      <c r="FVW749"/>
      <c r="FVX749"/>
      <c r="FVY749"/>
      <c r="FVZ749"/>
      <c r="FWA749"/>
      <c r="FWB749"/>
      <c r="FWC749"/>
      <c r="FWD749"/>
      <c r="FWE749"/>
      <c r="FWF749"/>
      <c r="FWG749"/>
      <c r="FWH749"/>
      <c r="FWI749"/>
      <c r="FWJ749"/>
      <c r="FWK749"/>
      <c r="FWL749"/>
      <c r="FWM749"/>
      <c r="FWN749"/>
      <c r="FWO749"/>
      <c r="FWP749"/>
      <c r="FWQ749"/>
      <c r="FWR749"/>
      <c r="FWS749"/>
      <c r="FWT749"/>
      <c r="FWU749"/>
      <c r="FWV749"/>
      <c r="FWW749"/>
      <c r="FWX749"/>
      <c r="FWY749"/>
      <c r="FWZ749"/>
      <c r="FXA749"/>
      <c r="FXB749"/>
      <c r="FXC749"/>
      <c r="FXD749"/>
      <c r="FXE749"/>
      <c r="FXF749"/>
      <c r="FXG749"/>
      <c r="FXH749"/>
      <c r="FXI749"/>
      <c r="FXJ749"/>
      <c r="FXK749"/>
      <c r="FXL749"/>
      <c r="FXM749"/>
      <c r="FXN749"/>
      <c r="FXO749"/>
      <c r="FXP749"/>
      <c r="FXQ749"/>
      <c r="FXR749"/>
      <c r="FXS749"/>
      <c r="FXT749"/>
      <c r="FXU749"/>
      <c r="FXV749"/>
      <c r="FXW749"/>
      <c r="FXX749"/>
      <c r="FXY749"/>
      <c r="FXZ749"/>
      <c r="FYA749"/>
      <c r="FYB749"/>
      <c r="FYC749"/>
      <c r="FYD749"/>
      <c r="FYE749"/>
      <c r="FYF749"/>
      <c r="FYG749"/>
      <c r="FYH749"/>
      <c r="FYI749"/>
      <c r="FYJ749"/>
      <c r="FYK749"/>
      <c r="FYL749"/>
      <c r="FYM749"/>
      <c r="FYN749"/>
      <c r="FYO749"/>
      <c r="FYP749"/>
      <c r="FYQ749"/>
      <c r="FYR749"/>
      <c r="FYS749"/>
      <c r="FYT749"/>
      <c r="FYU749"/>
      <c r="FYV749"/>
      <c r="FYW749"/>
      <c r="FYX749"/>
      <c r="FYY749"/>
      <c r="FYZ749"/>
      <c r="FZA749"/>
      <c r="FZB749"/>
      <c r="FZC749"/>
      <c r="FZD749"/>
      <c r="FZE749"/>
      <c r="FZF749"/>
      <c r="FZG749"/>
      <c r="FZH749"/>
      <c r="FZI749"/>
      <c r="FZJ749"/>
      <c r="FZK749"/>
      <c r="FZL749"/>
      <c r="FZM749"/>
      <c r="FZN749"/>
      <c r="FZO749"/>
      <c r="FZP749"/>
      <c r="FZQ749"/>
      <c r="FZR749"/>
      <c r="FZS749"/>
      <c r="FZT749"/>
      <c r="FZU749"/>
      <c r="FZV749"/>
      <c r="FZW749"/>
      <c r="FZX749"/>
      <c r="FZY749"/>
      <c r="FZZ749"/>
      <c r="GAA749"/>
      <c r="GAB749"/>
      <c r="GAC749"/>
      <c r="GAD749"/>
      <c r="GAE749"/>
      <c r="GAF749"/>
      <c r="GAG749"/>
      <c r="GAH749"/>
      <c r="GAI749"/>
      <c r="GAJ749"/>
      <c r="GAK749"/>
      <c r="GAL749"/>
      <c r="GAM749"/>
      <c r="GAN749"/>
      <c r="GAO749"/>
      <c r="GAP749"/>
      <c r="GAQ749"/>
      <c r="GAR749"/>
      <c r="GAS749"/>
      <c r="GAT749"/>
      <c r="GAU749"/>
      <c r="GAV749"/>
      <c r="GAW749"/>
      <c r="GAX749"/>
      <c r="GAY749"/>
      <c r="GAZ749"/>
      <c r="GBA749"/>
      <c r="GBB749"/>
      <c r="GBC749"/>
      <c r="GBD749"/>
      <c r="GBE749"/>
      <c r="GBF749"/>
      <c r="GBG749"/>
      <c r="GBH749"/>
      <c r="GBI749"/>
      <c r="GBJ749"/>
      <c r="GBK749"/>
      <c r="GBL749"/>
      <c r="GBM749"/>
      <c r="GBN749"/>
      <c r="GBO749"/>
      <c r="GBP749"/>
      <c r="GBQ749"/>
      <c r="GBR749"/>
      <c r="GBS749"/>
      <c r="GBT749"/>
      <c r="GBU749"/>
      <c r="GBV749"/>
      <c r="GBW749"/>
      <c r="GBX749"/>
      <c r="GBY749"/>
      <c r="GBZ749"/>
      <c r="GCA749"/>
      <c r="GCB749"/>
      <c r="GCC749"/>
      <c r="GCD749"/>
      <c r="GCE749"/>
      <c r="GCF749"/>
      <c r="GCG749"/>
      <c r="GCH749"/>
      <c r="GCI749"/>
      <c r="GCJ749"/>
      <c r="GCK749"/>
      <c r="GCL749"/>
      <c r="GCM749"/>
      <c r="GCN749"/>
      <c r="GCO749"/>
      <c r="GCP749"/>
      <c r="GCQ749"/>
      <c r="GCR749"/>
      <c r="GCS749"/>
      <c r="GCT749"/>
      <c r="GCU749"/>
      <c r="GCV749"/>
      <c r="GCW749"/>
      <c r="GCX749"/>
      <c r="GCY749"/>
      <c r="GCZ749"/>
      <c r="GDA749"/>
      <c r="GDB749"/>
      <c r="GDC749"/>
      <c r="GDD749"/>
      <c r="GDE749"/>
      <c r="GDF749"/>
      <c r="GDG749"/>
      <c r="GDH749"/>
      <c r="GDI749"/>
      <c r="GDJ749"/>
      <c r="GDK749"/>
      <c r="GDL749"/>
      <c r="GDM749"/>
      <c r="GDN749"/>
      <c r="GDO749"/>
      <c r="GDP749"/>
      <c r="GDQ749"/>
      <c r="GDR749"/>
      <c r="GDS749"/>
      <c r="GDT749"/>
      <c r="GDU749"/>
      <c r="GDV749"/>
      <c r="GDW749"/>
      <c r="GDX749"/>
      <c r="GDY749"/>
      <c r="GDZ749"/>
      <c r="GEA749"/>
      <c r="GEB749"/>
      <c r="GEC749"/>
      <c r="GED749"/>
      <c r="GEE749"/>
      <c r="GEF749"/>
      <c r="GEG749"/>
      <c r="GEH749"/>
      <c r="GEI749"/>
      <c r="GEJ749"/>
      <c r="GEK749"/>
      <c r="GEL749"/>
      <c r="GEM749"/>
      <c r="GEN749"/>
      <c r="GEO749"/>
      <c r="GEP749"/>
      <c r="GEQ749"/>
      <c r="GER749"/>
      <c r="GES749"/>
      <c r="GET749"/>
      <c r="GEU749"/>
      <c r="GEV749"/>
      <c r="GEW749"/>
      <c r="GEX749"/>
      <c r="GEY749"/>
      <c r="GEZ749"/>
      <c r="GFA749"/>
      <c r="GFB749"/>
      <c r="GFC749"/>
      <c r="GFD749"/>
      <c r="GFE749"/>
      <c r="GFF749"/>
      <c r="GFG749"/>
      <c r="GFH749"/>
      <c r="GFI749"/>
      <c r="GFJ749"/>
      <c r="GFK749"/>
      <c r="GFL749"/>
      <c r="GFM749"/>
      <c r="GFN749"/>
      <c r="GFO749"/>
      <c r="GFP749"/>
      <c r="GFQ749"/>
      <c r="GFR749"/>
      <c r="GFS749"/>
      <c r="GFT749"/>
      <c r="GFU749"/>
      <c r="GFV749"/>
      <c r="GFW749"/>
      <c r="GFX749"/>
      <c r="GFY749"/>
      <c r="GFZ749"/>
      <c r="GGA749"/>
      <c r="GGB749"/>
      <c r="GGC749"/>
      <c r="GGD749"/>
      <c r="GGE749"/>
      <c r="GGF749"/>
      <c r="GGG749"/>
      <c r="GGH749"/>
      <c r="GGI749"/>
      <c r="GGJ749"/>
      <c r="GGK749"/>
      <c r="GGL749"/>
      <c r="GGM749"/>
      <c r="GGN749"/>
      <c r="GGO749"/>
      <c r="GGP749"/>
      <c r="GGQ749"/>
      <c r="GGR749"/>
      <c r="GGS749"/>
      <c r="GGT749"/>
      <c r="GGU749"/>
      <c r="GGV749"/>
      <c r="GGW749"/>
      <c r="GGX749"/>
      <c r="GGY749"/>
      <c r="GGZ749"/>
      <c r="GHA749"/>
      <c r="GHB749"/>
      <c r="GHC749"/>
      <c r="GHD749"/>
      <c r="GHE749"/>
      <c r="GHF749"/>
      <c r="GHG749"/>
      <c r="GHH749"/>
      <c r="GHI749"/>
      <c r="GHJ749"/>
      <c r="GHK749"/>
      <c r="GHL749"/>
      <c r="GHM749"/>
      <c r="GHN749"/>
      <c r="GHO749"/>
      <c r="GHP749"/>
      <c r="GHQ749"/>
      <c r="GHR749"/>
      <c r="GHS749"/>
      <c r="GHT749"/>
      <c r="GHU749"/>
      <c r="GHV749"/>
      <c r="GHW749"/>
      <c r="GHX749"/>
      <c r="GHY749"/>
      <c r="GHZ749"/>
      <c r="GIA749"/>
      <c r="GIB749"/>
      <c r="GIC749"/>
      <c r="GID749"/>
      <c r="GIE749"/>
      <c r="GIF749"/>
      <c r="GIG749"/>
      <c r="GIH749"/>
      <c r="GII749"/>
      <c r="GIJ749"/>
      <c r="GIK749"/>
      <c r="GIL749"/>
      <c r="GIM749"/>
      <c r="GIN749"/>
      <c r="GIO749"/>
      <c r="GIP749"/>
      <c r="GIQ749"/>
      <c r="GIR749"/>
      <c r="GIS749"/>
      <c r="GIT749"/>
      <c r="GIU749"/>
      <c r="GIV749"/>
      <c r="GIW749"/>
      <c r="GIX749"/>
      <c r="GIY749"/>
      <c r="GIZ749"/>
      <c r="GJA749"/>
      <c r="GJB749"/>
      <c r="GJC749"/>
      <c r="GJD749"/>
      <c r="GJE749"/>
      <c r="GJF749"/>
      <c r="GJG749"/>
      <c r="GJH749"/>
      <c r="GJI749"/>
      <c r="GJJ749"/>
      <c r="GJK749"/>
      <c r="GJL749"/>
      <c r="GJM749"/>
      <c r="GJN749"/>
      <c r="GJO749"/>
      <c r="GJP749"/>
      <c r="GJQ749"/>
      <c r="GJR749"/>
      <c r="GJS749"/>
      <c r="GJT749"/>
      <c r="GJU749"/>
      <c r="GJV749"/>
      <c r="GJW749"/>
      <c r="GJX749"/>
      <c r="GJY749"/>
      <c r="GJZ749"/>
      <c r="GKA749"/>
      <c r="GKB749"/>
      <c r="GKC749"/>
      <c r="GKD749"/>
      <c r="GKE749"/>
      <c r="GKF749"/>
      <c r="GKG749"/>
      <c r="GKH749"/>
      <c r="GKI749"/>
      <c r="GKJ749"/>
      <c r="GKK749"/>
      <c r="GKL749"/>
      <c r="GKM749"/>
      <c r="GKN749"/>
      <c r="GKO749"/>
      <c r="GKP749"/>
      <c r="GKQ749"/>
      <c r="GKR749"/>
      <c r="GKS749"/>
      <c r="GKT749"/>
      <c r="GKU749"/>
      <c r="GKV749"/>
      <c r="GKW749"/>
      <c r="GKX749"/>
      <c r="GKY749"/>
      <c r="GKZ749"/>
      <c r="GLA749"/>
      <c r="GLB749"/>
      <c r="GLC749"/>
      <c r="GLD749"/>
      <c r="GLE749"/>
      <c r="GLF749"/>
      <c r="GLG749"/>
      <c r="GLH749"/>
      <c r="GLI749"/>
      <c r="GLJ749"/>
      <c r="GLK749"/>
      <c r="GLL749"/>
      <c r="GLM749"/>
      <c r="GLN749"/>
      <c r="GLO749"/>
      <c r="GLP749"/>
      <c r="GLQ749"/>
      <c r="GLR749"/>
      <c r="GLS749"/>
      <c r="GLT749"/>
      <c r="GLU749"/>
      <c r="GLV749"/>
      <c r="GLW749"/>
      <c r="GLX749"/>
      <c r="GLY749"/>
      <c r="GLZ749"/>
      <c r="GMA749"/>
      <c r="GMB749"/>
      <c r="GMC749"/>
      <c r="GMD749"/>
      <c r="GME749"/>
      <c r="GMF749"/>
      <c r="GMG749"/>
      <c r="GMH749"/>
      <c r="GMI749"/>
      <c r="GMJ749"/>
      <c r="GMK749"/>
      <c r="GML749"/>
      <c r="GMM749"/>
      <c r="GMN749"/>
      <c r="GMO749"/>
      <c r="GMP749"/>
      <c r="GMQ749"/>
      <c r="GMR749"/>
      <c r="GMS749"/>
      <c r="GMT749"/>
      <c r="GMU749"/>
      <c r="GMV749"/>
      <c r="GMW749"/>
      <c r="GMX749"/>
      <c r="GMY749"/>
      <c r="GMZ749"/>
      <c r="GNA749"/>
      <c r="GNB749"/>
      <c r="GNC749"/>
      <c r="GND749"/>
      <c r="GNE749"/>
      <c r="GNF749"/>
      <c r="GNG749"/>
      <c r="GNH749"/>
      <c r="GNI749"/>
      <c r="GNJ749"/>
      <c r="GNK749"/>
      <c r="GNL749"/>
      <c r="GNM749"/>
      <c r="GNN749"/>
      <c r="GNO749"/>
      <c r="GNP749"/>
      <c r="GNQ749"/>
      <c r="GNR749"/>
      <c r="GNS749"/>
      <c r="GNT749"/>
      <c r="GNU749"/>
      <c r="GNV749"/>
      <c r="GNW749"/>
      <c r="GNX749"/>
      <c r="GNY749"/>
      <c r="GNZ749"/>
      <c r="GOA749"/>
      <c r="GOB749"/>
      <c r="GOC749"/>
      <c r="GOD749"/>
      <c r="GOE749"/>
      <c r="GOF749"/>
      <c r="GOG749"/>
      <c r="GOH749"/>
      <c r="GOI749"/>
      <c r="GOJ749"/>
      <c r="GOK749"/>
      <c r="GOL749"/>
      <c r="GOM749"/>
      <c r="GON749"/>
      <c r="GOO749"/>
      <c r="GOP749"/>
      <c r="GOQ749"/>
      <c r="GOR749"/>
      <c r="GOS749"/>
      <c r="GOT749"/>
      <c r="GOU749"/>
      <c r="GOV749"/>
      <c r="GOW749"/>
      <c r="GOX749"/>
      <c r="GOY749"/>
      <c r="GOZ749"/>
      <c r="GPA749"/>
      <c r="GPB749"/>
      <c r="GPC749"/>
      <c r="GPD749"/>
      <c r="GPE749"/>
      <c r="GPF749"/>
      <c r="GPG749"/>
      <c r="GPH749"/>
      <c r="GPI749"/>
      <c r="GPJ749"/>
      <c r="GPK749"/>
      <c r="GPL749"/>
      <c r="GPM749"/>
      <c r="GPN749"/>
      <c r="GPO749"/>
      <c r="GPP749"/>
      <c r="GPQ749"/>
      <c r="GPR749"/>
      <c r="GPS749"/>
      <c r="GPT749"/>
      <c r="GPU749"/>
      <c r="GPV749"/>
      <c r="GPW749"/>
      <c r="GPX749"/>
      <c r="GPY749"/>
      <c r="GPZ749"/>
      <c r="GQA749"/>
      <c r="GQB749"/>
      <c r="GQC749"/>
      <c r="GQD749"/>
      <c r="GQE749"/>
      <c r="GQF749"/>
      <c r="GQG749"/>
      <c r="GQH749"/>
      <c r="GQI749"/>
      <c r="GQJ749"/>
      <c r="GQK749"/>
      <c r="GQL749"/>
      <c r="GQM749"/>
      <c r="GQN749"/>
      <c r="GQO749"/>
      <c r="GQP749"/>
      <c r="GQQ749"/>
      <c r="GQR749"/>
      <c r="GQS749"/>
      <c r="GQT749"/>
      <c r="GQU749"/>
      <c r="GQV749"/>
      <c r="GQW749"/>
      <c r="GQX749"/>
      <c r="GQY749"/>
      <c r="GQZ749"/>
      <c r="GRA749"/>
      <c r="GRB749"/>
      <c r="GRC749"/>
      <c r="GRD749"/>
      <c r="GRE749"/>
      <c r="GRF749"/>
      <c r="GRG749"/>
      <c r="GRH749"/>
      <c r="GRI749"/>
      <c r="GRJ749"/>
      <c r="GRK749"/>
      <c r="GRL749"/>
      <c r="GRM749"/>
      <c r="GRN749"/>
      <c r="GRO749"/>
      <c r="GRP749"/>
      <c r="GRQ749"/>
      <c r="GRR749"/>
      <c r="GRS749"/>
      <c r="GRT749"/>
      <c r="GRU749"/>
      <c r="GRV749"/>
      <c r="GRW749"/>
      <c r="GRX749"/>
      <c r="GRY749"/>
      <c r="GRZ749"/>
      <c r="GSA749"/>
      <c r="GSB749"/>
      <c r="GSC749"/>
      <c r="GSD749"/>
      <c r="GSE749"/>
      <c r="GSF749"/>
      <c r="GSG749"/>
      <c r="GSH749"/>
      <c r="GSI749"/>
      <c r="GSJ749"/>
      <c r="GSK749"/>
      <c r="GSL749"/>
      <c r="GSM749"/>
      <c r="GSN749"/>
      <c r="GSO749"/>
      <c r="GSP749"/>
      <c r="GSQ749"/>
      <c r="GSR749"/>
      <c r="GSS749"/>
      <c r="GST749"/>
      <c r="GSU749"/>
      <c r="GSV749"/>
      <c r="GSW749"/>
      <c r="GSX749"/>
      <c r="GSY749"/>
      <c r="GSZ749"/>
      <c r="GTA749"/>
      <c r="GTB749"/>
      <c r="GTC749"/>
      <c r="GTD749"/>
      <c r="GTE749"/>
      <c r="GTF749"/>
      <c r="GTG749"/>
      <c r="GTH749"/>
      <c r="GTI749"/>
      <c r="GTJ749"/>
      <c r="GTK749"/>
      <c r="GTL749"/>
      <c r="GTM749"/>
      <c r="GTN749"/>
      <c r="GTO749"/>
      <c r="GTP749"/>
      <c r="GTQ749"/>
      <c r="GTR749"/>
      <c r="GTS749"/>
      <c r="GTT749"/>
      <c r="GTU749"/>
      <c r="GTV749"/>
      <c r="GTW749"/>
      <c r="GTX749"/>
      <c r="GTY749"/>
      <c r="GTZ749"/>
      <c r="GUA749"/>
      <c r="GUB749"/>
      <c r="GUC749"/>
      <c r="GUD749"/>
      <c r="GUE749"/>
      <c r="GUF749"/>
      <c r="GUG749"/>
      <c r="GUH749"/>
      <c r="GUI749"/>
      <c r="GUJ749"/>
      <c r="GUK749"/>
      <c r="GUL749"/>
      <c r="GUM749"/>
      <c r="GUN749"/>
      <c r="GUO749"/>
      <c r="GUP749"/>
      <c r="GUQ749"/>
      <c r="GUR749"/>
      <c r="GUS749"/>
      <c r="GUT749"/>
      <c r="GUU749"/>
      <c r="GUV749"/>
      <c r="GUW749"/>
      <c r="GUX749"/>
      <c r="GUY749"/>
      <c r="GUZ749"/>
      <c r="GVA749"/>
      <c r="GVB749"/>
      <c r="GVC749"/>
      <c r="GVD749"/>
      <c r="GVE749"/>
      <c r="GVF749"/>
      <c r="GVG749"/>
      <c r="GVH749"/>
      <c r="GVI749"/>
      <c r="GVJ749"/>
      <c r="GVK749"/>
      <c r="GVL749"/>
      <c r="GVM749"/>
      <c r="GVN749"/>
      <c r="GVO749"/>
      <c r="GVP749"/>
      <c r="GVQ749"/>
      <c r="GVR749"/>
      <c r="GVS749"/>
      <c r="GVT749"/>
      <c r="GVU749"/>
      <c r="GVV749"/>
      <c r="GVW749"/>
      <c r="GVX749"/>
      <c r="GVY749"/>
      <c r="GVZ749"/>
      <c r="GWA749"/>
      <c r="GWB749"/>
      <c r="GWC749"/>
      <c r="GWD749"/>
      <c r="GWE749"/>
      <c r="GWF749"/>
      <c r="GWG749"/>
      <c r="GWH749"/>
      <c r="GWI749"/>
      <c r="GWJ749"/>
      <c r="GWK749"/>
      <c r="GWL749"/>
      <c r="GWM749"/>
      <c r="GWN749"/>
      <c r="GWO749"/>
      <c r="GWP749"/>
      <c r="GWQ749"/>
      <c r="GWR749"/>
      <c r="GWS749"/>
      <c r="GWT749"/>
      <c r="GWU749"/>
      <c r="GWV749"/>
      <c r="GWW749"/>
      <c r="GWX749"/>
      <c r="GWY749"/>
      <c r="GWZ749"/>
      <c r="GXA749"/>
      <c r="GXB749"/>
      <c r="GXC749"/>
      <c r="GXD749"/>
      <c r="GXE749"/>
      <c r="GXF749"/>
      <c r="GXG749"/>
      <c r="GXH749"/>
      <c r="GXI749"/>
      <c r="GXJ749"/>
      <c r="GXK749"/>
      <c r="GXL749"/>
      <c r="GXM749"/>
      <c r="GXN749"/>
      <c r="GXO749"/>
      <c r="GXP749"/>
      <c r="GXQ749"/>
      <c r="GXR749"/>
      <c r="GXS749"/>
      <c r="GXT749"/>
      <c r="GXU749"/>
      <c r="GXV749"/>
      <c r="GXW749"/>
      <c r="GXX749"/>
      <c r="GXY749"/>
      <c r="GXZ749"/>
      <c r="GYA749"/>
      <c r="GYB749"/>
      <c r="GYC749"/>
      <c r="GYD749"/>
      <c r="GYE749"/>
      <c r="GYF749"/>
      <c r="GYG749"/>
      <c r="GYH749"/>
      <c r="GYI749"/>
      <c r="GYJ749"/>
      <c r="GYK749"/>
      <c r="GYL749"/>
      <c r="GYM749"/>
      <c r="GYN749"/>
      <c r="GYO749"/>
      <c r="GYP749"/>
      <c r="GYQ749"/>
      <c r="GYR749"/>
      <c r="GYS749"/>
      <c r="GYT749"/>
      <c r="GYU749"/>
      <c r="GYV749"/>
      <c r="GYW749"/>
      <c r="GYX749"/>
      <c r="GYY749"/>
      <c r="GYZ749"/>
      <c r="GZA749"/>
      <c r="GZB749"/>
      <c r="GZC749"/>
      <c r="GZD749"/>
      <c r="GZE749"/>
      <c r="GZF749"/>
      <c r="GZG749"/>
      <c r="GZH749"/>
      <c r="GZI749"/>
      <c r="GZJ749"/>
      <c r="GZK749"/>
      <c r="GZL749"/>
      <c r="GZM749"/>
      <c r="GZN749"/>
      <c r="GZO749"/>
      <c r="GZP749"/>
      <c r="GZQ749"/>
      <c r="GZR749"/>
      <c r="GZS749"/>
      <c r="GZT749"/>
      <c r="GZU749"/>
      <c r="GZV749"/>
      <c r="GZW749"/>
      <c r="GZX749"/>
      <c r="GZY749"/>
      <c r="GZZ749"/>
      <c r="HAA749"/>
      <c r="HAB749"/>
      <c r="HAC749"/>
      <c r="HAD749"/>
      <c r="HAE749"/>
      <c r="HAF749"/>
      <c r="HAG749"/>
      <c r="HAH749"/>
      <c r="HAI749"/>
      <c r="HAJ749"/>
      <c r="HAK749"/>
      <c r="HAL749"/>
      <c r="HAM749"/>
      <c r="HAN749"/>
      <c r="HAO749"/>
      <c r="HAP749"/>
      <c r="HAQ749"/>
      <c r="HAR749"/>
      <c r="HAS749"/>
      <c r="HAT749"/>
      <c r="HAU749"/>
      <c r="HAV749"/>
      <c r="HAW749"/>
      <c r="HAX749"/>
      <c r="HAY749"/>
      <c r="HAZ749"/>
      <c r="HBA749"/>
      <c r="HBB749"/>
      <c r="HBC749"/>
      <c r="HBD749"/>
      <c r="HBE749"/>
      <c r="HBF749"/>
      <c r="HBG749"/>
      <c r="HBH749"/>
      <c r="HBI749"/>
      <c r="HBJ749"/>
      <c r="HBK749"/>
      <c r="HBL749"/>
      <c r="HBM749"/>
      <c r="HBN749"/>
      <c r="HBO749"/>
      <c r="HBP749"/>
      <c r="HBQ749"/>
      <c r="HBR749"/>
      <c r="HBS749"/>
      <c r="HBT749"/>
      <c r="HBU749"/>
      <c r="HBV749"/>
      <c r="HBW749"/>
      <c r="HBX749"/>
      <c r="HBY749"/>
      <c r="HBZ749"/>
      <c r="HCA749"/>
      <c r="HCB749"/>
      <c r="HCC749"/>
      <c r="HCD749"/>
      <c r="HCE749"/>
      <c r="HCF749"/>
      <c r="HCG749"/>
      <c r="HCH749"/>
      <c r="HCI749"/>
      <c r="HCJ749"/>
      <c r="HCK749"/>
      <c r="HCL749"/>
      <c r="HCM749"/>
      <c r="HCN749"/>
      <c r="HCO749"/>
      <c r="HCP749"/>
      <c r="HCQ749"/>
      <c r="HCR749"/>
      <c r="HCS749"/>
      <c r="HCT749"/>
      <c r="HCU749"/>
      <c r="HCV749"/>
      <c r="HCW749"/>
      <c r="HCX749"/>
      <c r="HCY749"/>
      <c r="HCZ749"/>
      <c r="HDA749"/>
      <c r="HDB749"/>
      <c r="HDC749"/>
      <c r="HDD749"/>
      <c r="HDE749"/>
      <c r="HDF749"/>
      <c r="HDG749"/>
      <c r="HDH749"/>
      <c r="HDI749"/>
      <c r="HDJ749"/>
      <c r="HDK749"/>
      <c r="HDL749"/>
      <c r="HDM749"/>
      <c r="HDN749"/>
      <c r="HDO749"/>
      <c r="HDP749"/>
      <c r="HDQ749"/>
      <c r="HDR749"/>
      <c r="HDS749"/>
      <c r="HDT749"/>
      <c r="HDU749"/>
      <c r="HDV749"/>
      <c r="HDW749"/>
      <c r="HDX749"/>
      <c r="HDY749"/>
      <c r="HDZ749"/>
      <c r="HEA749"/>
      <c r="HEB749"/>
      <c r="HEC749"/>
      <c r="HED749"/>
      <c r="HEE749"/>
      <c r="HEF749"/>
      <c r="HEG749"/>
      <c r="HEH749"/>
      <c r="HEI749"/>
      <c r="HEJ749"/>
      <c r="HEK749"/>
      <c r="HEL749"/>
      <c r="HEM749"/>
      <c r="HEN749"/>
      <c r="HEO749"/>
      <c r="HEP749"/>
      <c r="HEQ749"/>
      <c r="HER749"/>
      <c r="HES749"/>
      <c r="HET749"/>
      <c r="HEU749"/>
      <c r="HEV749"/>
      <c r="HEW749"/>
      <c r="HEX749"/>
      <c r="HEY749"/>
      <c r="HEZ749"/>
      <c r="HFA749"/>
      <c r="HFB749"/>
      <c r="HFC749"/>
      <c r="HFD749"/>
      <c r="HFE749"/>
      <c r="HFF749"/>
      <c r="HFG749"/>
      <c r="HFH749"/>
      <c r="HFI749"/>
      <c r="HFJ749"/>
      <c r="HFK749"/>
      <c r="HFL749"/>
      <c r="HFM749"/>
      <c r="HFN749"/>
      <c r="HFO749"/>
      <c r="HFP749"/>
      <c r="HFQ749"/>
      <c r="HFR749"/>
      <c r="HFS749"/>
      <c r="HFT749"/>
      <c r="HFU749"/>
      <c r="HFV749"/>
      <c r="HFW749"/>
      <c r="HFX749"/>
      <c r="HFY749"/>
      <c r="HFZ749"/>
      <c r="HGA749"/>
      <c r="HGB749"/>
      <c r="HGC749"/>
      <c r="HGD749"/>
      <c r="HGE749"/>
      <c r="HGF749"/>
      <c r="HGG749"/>
      <c r="HGH749"/>
      <c r="HGI749"/>
      <c r="HGJ749"/>
      <c r="HGK749"/>
      <c r="HGL749"/>
      <c r="HGM749"/>
      <c r="HGN749"/>
      <c r="HGO749"/>
      <c r="HGP749"/>
      <c r="HGQ749"/>
      <c r="HGR749"/>
      <c r="HGS749"/>
      <c r="HGT749"/>
      <c r="HGU749"/>
      <c r="HGV749"/>
      <c r="HGW749"/>
      <c r="HGX749"/>
      <c r="HGY749"/>
      <c r="HGZ749"/>
      <c r="HHA749"/>
      <c r="HHB749"/>
      <c r="HHC749"/>
      <c r="HHD749"/>
      <c r="HHE749"/>
      <c r="HHF749"/>
      <c r="HHG749"/>
      <c r="HHH749"/>
      <c r="HHI749"/>
      <c r="HHJ749"/>
      <c r="HHK749"/>
      <c r="HHL749"/>
      <c r="HHM749"/>
      <c r="HHN749"/>
      <c r="HHO749"/>
      <c r="HHP749"/>
      <c r="HHQ749"/>
      <c r="HHR749"/>
      <c r="HHS749"/>
      <c r="HHT749"/>
      <c r="HHU749"/>
      <c r="HHV749"/>
      <c r="HHW749"/>
      <c r="HHX749"/>
      <c r="HHY749"/>
      <c r="HHZ749"/>
      <c r="HIA749"/>
      <c r="HIB749"/>
      <c r="HIC749"/>
      <c r="HID749"/>
      <c r="HIE749"/>
      <c r="HIF749"/>
      <c r="HIG749"/>
      <c r="HIH749"/>
      <c r="HII749"/>
      <c r="HIJ749"/>
      <c r="HIK749"/>
      <c r="HIL749"/>
      <c r="HIM749"/>
      <c r="HIN749"/>
      <c r="HIO749"/>
      <c r="HIP749"/>
      <c r="HIQ749"/>
      <c r="HIR749"/>
      <c r="HIS749"/>
      <c r="HIT749"/>
      <c r="HIU749"/>
      <c r="HIV749"/>
      <c r="HIW749"/>
      <c r="HIX749"/>
      <c r="HIY749"/>
      <c r="HIZ749"/>
      <c r="HJA749"/>
      <c r="HJB749"/>
      <c r="HJC749"/>
      <c r="HJD749"/>
      <c r="HJE749"/>
      <c r="HJF749"/>
      <c r="HJG749"/>
      <c r="HJH749"/>
      <c r="HJI749"/>
      <c r="HJJ749"/>
      <c r="HJK749"/>
      <c r="HJL749"/>
      <c r="HJM749"/>
      <c r="HJN749"/>
      <c r="HJO749"/>
      <c r="HJP749"/>
      <c r="HJQ749"/>
      <c r="HJR749"/>
      <c r="HJS749"/>
      <c r="HJT749"/>
      <c r="HJU749"/>
      <c r="HJV749"/>
      <c r="HJW749"/>
      <c r="HJX749"/>
      <c r="HJY749"/>
      <c r="HJZ749"/>
      <c r="HKA749"/>
      <c r="HKB749"/>
      <c r="HKC749"/>
      <c r="HKD749"/>
      <c r="HKE749"/>
      <c r="HKF749"/>
      <c r="HKG749"/>
      <c r="HKH749"/>
      <c r="HKI749"/>
      <c r="HKJ749"/>
      <c r="HKK749"/>
      <c r="HKL749"/>
      <c r="HKM749"/>
      <c r="HKN749"/>
      <c r="HKO749"/>
      <c r="HKP749"/>
      <c r="HKQ749"/>
      <c r="HKR749"/>
      <c r="HKS749"/>
      <c r="HKT749"/>
      <c r="HKU749"/>
      <c r="HKV749"/>
      <c r="HKW749"/>
      <c r="HKX749"/>
      <c r="HKY749"/>
      <c r="HKZ749"/>
      <c r="HLA749"/>
      <c r="HLB749"/>
      <c r="HLC749"/>
      <c r="HLD749"/>
      <c r="HLE749"/>
      <c r="HLF749"/>
      <c r="HLG749"/>
      <c r="HLH749"/>
      <c r="HLI749"/>
      <c r="HLJ749"/>
      <c r="HLK749"/>
      <c r="HLL749"/>
      <c r="HLM749"/>
      <c r="HLN749"/>
      <c r="HLO749"/>
      <c r="HLP749"/>
      <c r="HLQ749"/>
      <c r="HLR749"/>
      <c r="HLS749"/>
      <c r="HLT749"/>
      <c r="HLU749"/>
      <c r="HLV749"/>
      <c r="HLW749"/>
      <c r="HLX749"/>
      <c r="HLY749"/>
      <c r="HLZ749"/>
      <c r="HMA749"/>
      <c r="HMB749"/>
      <c r="HMC749"/>
      <c r="HMD749"/>
      <c r="HME749"/>
      <c r="HMF749"/>
      <c r="HMG749"/>
      <c r="HMH749"/>
      <c r="HMI749"/>
      <c r="HMJ749"/>
      <c r="HMK749"/>
      <c r="HML749"/>
      <c r="HMM749"/>
      <c r="HMN749"/>
      <c r="HMO749"/>
      <c r="HMP749"/>
      <c r="HMQ749"/>
      <c r="HMR749"/>
      <c r="HMS749"/>
      <c r="HMT749"/>
      <c r="HMU749"/>
      <c r="HMV749"/>
      <c r="HMW749"/>
      <c r="HMX749"/>
      <c r="HMY749"/>
      <c r="HMZ749"/>
      <c r="HNA749"/>
      <c r="HNB749"/>
      <c r="HNC749"/>
      <c r="HND749"/>
      <c r="HNE749"/>
      <c r="HNF749"/>
      <c r="HNG749"/>
      <c r="HNH749"/>
      <c r="HNI749"/>
      <c r="HNJ749"/>
      <c r="HNK749"/>
      <c r="HNL749"/>
      <c r="HNM749"/>
      <c r="HNN749"/>
      <c r="HNO749"/>
      <c r="HNP749"/>
      <c r="HNQ749"/>
      <c r="HNR749"/>
      <c r="HNS749"/>
      <c r="HNT749"/>
      <c r="HNU749"/>
      <c r="HNV749"/>
      <c r="HNW749"/>
      <c r="HNX749"/>
      <c r="HNY749"/>
      <c r="HNZ749"/>
      <c r="HOA749"/>
      <c r="HOB749"/>
      <c r="HOC749"/>
      <c r="HOD749"/>
      <c r="HOE749"/>
      <c r="HOF749"/>
      <c r="HOG749"/>
      <c r="HOH749"/>
      <c r="HOI749"/>
      <c r="HOJ749"/>
      <c r="HOK749"/>
      <c r="HOL749"/>
      <c r="HOM749"/>
      <c r="HON749"/>
      <c r="HOO749"/>
      <c r="HOP749"/>
      <c r="HOQ749"/>
      <c r="HOR749"/>
      <c r="HOS749"/>
      <c r="HOT749"/>
      <c r="HOU749"/>
      <c r="HOV749"/>
      <c r="HOW749"/>
      <c r="HOX749"/>
      <c r="HOY749"/>
      <c r="HOZ749"/>
      <c r="HPA749"/>
      <c r="HPB749"/>
      <c r="HPC749"/>
      <c r="HPD749"/>
      <c r="HPE749"/>
      <c r="HPF749"/>
      <c r="HPG749"/>
      <c r="HPH749"/>
      <c r="HPI749"/>
      <c r="HPJ749"/>
      <c r="HPK749"/>
      <c r="HPL749"/>
      <c r="HPM749"/>
      <c r="HPN749"/>
      <c r="HPO749"/>
      <c r="HPP749"/>
      <c r="HPQ749"/>
      <c r="HPR749"/>
      <c r="HPS749"/>
      <c r="HPT749"/>
      <c r="HPU749"/>
      <c r="HPV749"/>
      <c r="HPW749"/>
      <c r="HPX749"/>
      <c r="HPY749"/>
      <c r="HPZ749"/>
      <c r="HQA749"/>
      <c r="HQB749"/>
      <c r="HQC749"/>
      <c r="HQD749"/>
      <c r="HQE749"/>
      <c r="HQF749"/>
      <c r="HQG749"/>
      <c r="HQH749"/>
      <c r="HQI749"/>
      <c r="HQJ749"/>
      <c r="HQK749"/>
      <c r="HQL749"/>
      <c r="HQM749"/>
      <c r="HQN749"/>
      <c r="HQO749"/>
      <c r="HQP749"/>
      <c r="HQQ749"/>
      <c r="HQR749"/>
      <c r="HQS749"/>
      <c r="HQT749"/>
      <c r="HQU749"/>
      <c r="HQV749"/>
      <c r="HQW749"/>
      <c r="HQX749"/>
      <c r="HQY749"/>
      <c r="HQZ749"/>
      <c r="HRA749"/>
      <c r="HRB749"/>
      <c r="HRC749"/>
      <c r="HRD749"/>
      <c r="HRE749"/>
      <c r="HRF749"/>
      <c r="HRG749"/>
      <c r="HRH749"/>
      <c r="HRI749"/>
      <c r="HRJ749"/>
      <c r="HRK749"/>
      <c r="HRL749"/>
      <c r="HRM749"/>
      <c r="HRN749"/>
      <c r="HRO749"/>
      <c r="HRP749"/>
      <c r="HRQ749"/>
      <c r="HRR749"/>
      <c r="HRS749"/>
      <c r="HRT749"/>
      <c r="HRU749"/>
      <c r="HRV749"/>
      <c r="HRW749"/>
      <c r="HRX749"/>
      <c r="HRY749"/>
      <c r="HRZ749"/>
      <c r="HSA749"/>
      <c r="HSB749"/>
      <c r="HSC749"/>
      <c r="HSD749"/>
      <c r="HSE749"/>
      <c r="HSF749"/>
      <c r="HSG749"/>
      <c r="HSH749"/>
      <c r="HSI749"/>
      <c r="HSJ749"/>
      <c r="HSK749"/>
      <c r="HSL749"/>
      <c r="HSM749"/>
      <c r="HSN749"/>
      <c r="HSO749"/>
      <c r="HSP749"/>
      <c r="HSQ749"/>
      <c r="HSR749"/>
      <c r="HSS749"/>
      <c r="HST749"/>
      <c r="HSU749"/>
      <c r="HSV749"/>
      <c r="HSW749"/>
      <c r="HSX749"/>
      <c r="HSY749"/>
      <c r="HSZ749"/>
      <c r="HTA749"/>
      <c r="HTB749"/>
      <c r="HTC749"/>
      <c r="HTD749"/>
      <c r="HTE749"/>
      <c r="HTF749"/>
      <c r="HTG749"/>
      <c r="HTH749"/>
      <c r="HTI749"/>
      <c r="HTJ749"/>
      <c r="HTK749"/>
      <c r="HTL749"/>
      <c r="HTM749"/>
      <c r="HTN749"/>
      <c r="HTO749"/>
      <c r="HTP749"/>
      <c r="HTQ749"/>
      <c r="HTR749"/>
      <c r="HTS749"/>
      <c r="HTT749"/>
      <c r="HTU749"/>
      <c r="HTV749"/>
      <c r="HTW749"/>
      <c r="HTX749"/>
      <c r="HTY749"/>
      <c r="HTZ749"/>
      <c r="HUA749"/>
      <c r="HUB749"/>
      <c r="HUC749"/>
      <c r="HUD749"/>
      <c r="HUE749"/>
      <c r="HUF749"/>
      <c r="HUG749"/>
      <c r="HUH749"/>
      <c r="HUI749"/>
      <c r="HUJ749"/>
      <c r="HUK749"/>
      <c r="HUL749"/>
      <c r="HUM749"/>
      <c r="HUN749"/>
      <c r="HUO749"/>
      <c r="HUP749"/>
      <c r="HUQ749"/>
      <c r="HUR749"/>
      <c r="HUS749"/>
      <c r="HUT749"/>
      <c r="HUU749"/>
      <c r="HUV749"/>
      <c r="HUW749"/>
      <c r="HUX749"/>
      <c r="HUY749"/>
      <c r="HUZ749"/>
      <c r="HVA749"/>
      <c r="HVB749"/>
      <c r="HVC749"/>
      <c r="HVD749"/>
      <c r="HVE749"/>
      <c r="HVF749"/>
      <c r="HVG749"/>
      <c r="HVH749"/>
      <c r="HVI749"/>
      <c r="HVJ749"/>
      <c r="HVK749"/>
      <c r="HVL749"/>
      <c r="HVM749"/>
      <c r="HVN749"/>
      <c r="HVO749"/>
      <c r="HVP749"/>
      <c r="HVQ749"/>
      <c r="HVR749"/>
      <c r="HVS749"/>
      <c r="HVT749"/>
      <c r="HVU749"/>
      <c r="HVV749"/>
      <c r="HVW749"/>
      <c r="HVX749"/>
      <c r="HVY749"/>
      <c r="HVZ749"/>
      <c r="HWA749"/>
      <c r="HWB749"/>
      <c r="HWC749"/>
      <c r="HWD749"/>
      <c r="HWE749"/>
      <c r="HWF749"/>
      <c r="HWG749"/>
      <c r="HWH749"/>
      <c r="HWI749"/>
      <c r="HWJ749"/>
      <c r="HWK749"/>
      <c r="HWL749"/>
      <c r="HWM749"/>
      <c r="HWN749"/>
      <c r="HWO749"/>
      <c r="HWP749"/>
      <c r="HWQ749"/>
      <c r="HWR749"/>
      <c r="HWS749"/>
      <c r="HWT749"/>
      <c r="HWU749"/>
      <c r="HWV749"/>
      <c r="HWW749"/>
      <c r="HWX749"/>
      <c r="HWY749"/>
      <c r="HWZ749"/>
      <c r="HXA749"/>
      <c r="HXB749"/>
      <c r="HXC749"/>
      <c r="HXD749"/>
      <c r="HXE749"/>
      <c r="HXF749"/>
      <c r="HXG749"/>
      <c r="HXH749"/>
      <c r="HXI749"/>
      <c r="HXJ749"/>
      <c r="HXK749"/>
      <c r="HXL749"/>
      <c r="HXM749"/>
      <c r="HXN749"/>
      <c r="HXO749"/>
      <c r="HXP749"/>
      <c r="HXQ749"/>
      <c r="HXR749"/>
      <c r="HXS749"/>
      <c r="HXT749"/>
      <c r="HXU749"/>
      <c r="HXV749"/>
      <c r="HXW749"/>
      <c r="HXX749"/>
      <c r="HXY749"/>
      <c r="HXZ749"/>
      <c r="HYA749"/>
      <c r="HYB749"/>
      <c r="HYC749"/>
      <c r="HYD749"/>
      <c r="HYE749"/>
      <c r="HYF749"/>
      <c r="HYG749"/>
      <c r="HYH749"/>
      <c r="HYI749"/>
      <c r="HYJ749"/>
      <c r="HYK749"/>
      <c r="HYL749"/>
      <c r="HYM749"/>
      <c r="HYN749"/>
      <c r="HYO749"/>
      <c r="HYP749"/>
      <c r="HYQ749"/>
      <c r="HYR749"/>
      <c r="HYS749"/>
      <c r="HYT749"/>
      <c r="HYU749"/>
      <c r="HYV749"/>
      <c r="HYW749"/>
      <c r="HYX749"/>
      <c r="HYY749"/>
      <c r="HYZ749"/>
      <c r="HZA749"/>
      <c r="HZB749"/>
      <c r="HZC749"/>
      <c r="HZD749"/>
      <c r="HZE749"/>
      <c r="HZF749"/>
      <c r="HZG749"/>
      <c r="HZH749"/>
      <c r="HZI749"/>
      <c r="HZJ749"/>
      <c r="HZK749"/>
      <c r="HZL749"/>
      <c r="HZM749"/>
      <c r="HZN749"/>
      <c r="HZO749"/>
      <c r="HZP749"/>
      <c r="HZQ749"/>
      <c r="HZR749"/>
      <c r="HZS749"/>
      <c r="HZT749"/>
      <c r="HZU749"/>
      <c r="HZV749"/>
      <c r="HZW749"/>
      <c r="HZX749"/>
      <c r="HZY749"/>
      <c r="HZZ749"/>
      <c r="IAA749"/>
      <c r="IAB749"/>
      <c r="IAC749"/>
      <c r="IAD749"/>
      <c r="IAE749"/>
      <c r="IAF749"/>
      <c r="IAG749"/>
      <c r="IAH749"/>
      <c r="IAI749"/>
      <c r="IAJ749"/>
      <c r="IAK749"/>
      <c r="IAL749"/>
      <c r="IAM749"/>
      <c r="IAN749"/>
      <c r="IAO749"/>
      <c r="IAP749"/>
      <c r="IAQ749"/>
      <c r="IAR749"/>
      <c r="IAS749"/>
      <c r="IAT749"/>
      <c r="IAU749"/>
      <c r="IAV749"/>
      <c r="IAW749"/>
      <c r="IAX749"/>
      <c r="IAY749"/>
      <c r="IAZ749"/>
      <c r="IBA749"/>
      <c r="IBB749"/>
      <c r="IBC749"/>
      <c r="IBD749"/>
      <c r="IBE749"/>
      <c r="IBF749"/>
      <c r="IBG749"/>
      <c r="IBH749"/>
      <c r="IBI749"/>
      <c r="IBJ749"/>
      <c r="IBK749"/>
      <c r="IBL749"/>
      <c r="IBM749"/>
      <c r="IBN749"/>
      <c r="IBO749"/>
      <c r="IBP749"/>
      <c r="IBQ749"/>
      <c r="IBR749"/>
      <c r="IBS749"/>
      <c r="IBT749"/>
      <c r="IBU749"/>
      <c r="IBV749"/>
      <c r="IBW749"/>
      <c r="IBX749"/>
      <c r="IBY749"/>
      <c r="IBZ749"/>
      <c r="ICA749"/>
      <c r="ICB749"/>
      <c r="ICC749"/>
      <c r="ICD749"/>
      <c r="ICE749"/>
      <c r="ICF749"/>
      <c r="ICG749"/>
      <c r="ICH749"/>
      <c r="ICI749"/>
      <c r="ICJ749"/>
      <c r="ICK749"/>
      <c r="ICL749"/>
      <c r="ICM749"/>
      <c r="ICN749"/>
      <c r="ICO749"/>
      <c r="ICP749"/>
      <c r="ICQ749"/>
      <c r="ICR749"/>
      <c r="ICS749"/>
      <c r="ICT749"/>
      <c r="ICU749"/>
      <c r="ICV749"/>
      <c r="ICW749"/>
      <c r="ICX749"/>
      <c r="ICY749"/>
      <c r="ICZ749"/>
      <c r="IDA749"/>
      <c r="IDB749"/>
      <c r="IDC749"/>
      <c r="IDD749"/>
      <c r="IDE749"/>
      <c r="IDF749"/>
      <c r="IDG749"/>
      <c r="IDH749"/>
      <c r="IDI749"/>
      <c r="IDJ749"/>
      <c r="IDK749"/>
      <c r="IDL749"/>
      <c r="IDM749"/>
      <c r="IDN749"/>
      <c r="IDO749"/>
      <c r="IDP749"/>
      <c r="IDQ749"/>
      <c r="IDR749"/>
      <c r="IDS749"/>
      <c r="IDT749"/>
      <c r="IDU749"/>
      <c r="IDV749"/>
      <c r="IDW749"/>
      <c r="IDX749"/>
      <c r="IDY749"/>
      <c r="IDZ749"/>
      <c r="IEA749"/>
      <c r="IEB749"/>
      <c r="IEC749"/>
      <c r="IED749"/>
      <c r="IEE749"/>
      <c r="IEF749"/>
      <c r="IEG749"/>
      <c r="IEH749"/>
      <c r="IEI749"/>
      <c r="IEJ749"/>
      <c r="IEK749"/>
      <c r="IEL749"/>
      <c r="IEM749"/>
      <c r="IEN749"/>
      <c r="IEO749"/>
      <c r="IEP749"/>
      <c r="IEQ749"/>
      <c r="IER749"/>
      <c r="IES749"/>
      <c r="IET749"/>
      <c r="IEU749"/>
      <c r="IEV749"/>
      <c r="IEW749"/>
      <c r="IEX749"/>
      <c r="IEY749"/>
      <c r="IEZ749"/>
      <c r="IFA749"/>
      <c r="IFB749"/>
      <c r="IFC749"/>
      <c r="IFD749"/>
      <c r="IFE749"/>
      <c r="IFF749"/>
      <c r="IFG749"/>
      <c r="IFH749"/>
      <c r="IFI749"/>
      <c r="IFJ749"/>
      <c r="IFK749"/>
      <c r="IFL749"/>
      <c r="IFM749"/>
      <c r="IFN749"/>
      <c r="IFO749"/>
      <c r="IFP749"/>
      <c r="IFQ749"/>
      <c r="IFR749"/>
      <c r="IFS749"/>
      <c r="IFT749"/>
      <c r="IFU749"/>
      <c r="IFV749"/>
      <c r="IFW749"/>
      <c r="IFX749"/>
      <c r="IFY749"/>
      <c r="IFZ749"/>
      <c r="IGA749"/>
      <c r="IGB749"/>
      <c r="IGC749"/>
      <c r="IGD749"/>
      <c r="IGE749"/>
      <c r="IGF749"/>
      <c r="IGG749"/>
      <c r="IGH749"/>
      <c r="IGI749"/>
      <c r="IGJ749"/>
      <c r="IGK749"/>
      <c r="IGL749"/>
      <c r="IGM749"/>
      <c r="IGN749"/>
      <c r="IGO749"/>
      <c r="IGP749"/>
      <c r="IGQ749"/>
      <c r="IGR749"/>
      <c r="IGS749"/>
      <c r="IGT749"/>
      <c r="IGU749"/>
      <c r="IGV749"/>
      <c r="IGW749"/>
      <c r="IGX749"/>
      <c r="IGY749"/>
      <c r="IGZ749"/>
      <c r="IHA749"/>
      <c r="IHB749"/>
      <c r="IHC749"/>
      <c r="IHD749"/>
      <c r="IHE749"/>
      <c r="IHF749"/>
      <c r="IHG749"/>
      <c r="IHH749"/>
      <c r="IHI749"/>
      <c r="IHJ749"/>
      <c r="IHK749"/>
      <c r="IHL749"/>
      <c r="IHM749"/>
      <c r="IHN749"/>
      <c r="IHO749"/>
      <c r="IHP749"/>
      <c r="IHQ749"/>
      <c r="IHR749"/>
      <c r="IHS749"/>
      <c r="IHT749"/>
      <c r="IHU749"/>
      <c r="IHV749"/>
      <c r="IHW749"/>
      <c r="IHX749"/>
      <c r="IHY749"/>
      <c r="IHZ749"/>
      <c r="IIA749"/>
      <c r="IIB749"/>
      <c r="IIC749"/>
      <c r="IID749"/>
      <c r="IIE749"/>
      <c r="IIF749"/>
      <c r="IIG749"/>
      <c r="IIH749"/>
      <c r="III749"/>
      <c r="IIJ749"/>
      <c r="IIK749"/>
      <c r="IIL749"/>
      <c r="IIM749"/>
      <c r="IIN749"/>
      <c r="IIO749"/>
      <c r="IIP749"/>
      <c r="IIQ749"/>
      <c r="IIR749"/>
      <c r="IIS749"/>
      <c r="IIT749"/>
      <c r="IIU749"/>
      <c r="IIV749"/>
      <c r="IIW749"/>
      <c r="IIX749"/>
      <c r="IIY749"/>
      <c r="IIZ749"/>
      <c r="IJA749"/>
      <c r="IJB749"/>
      <c r="IJC749"/>
      <c r="IJD749"/>
      <c r="IJE749"/>
      <c r="IJF749"/>
      <c r="IJG749"/>
      <c r="IJH749"/>
      <c r="IJI749"/>
      <c r="IJJ749"/>
      <c r="IJK749"/>
      <c r="IJL749"/>
      <c r="IJM749"/>
      <c r="IJN749"/>
      <c r="IJO749"/>
      <c r="IJP749"/>
      <c r="IJQ749"/>
      <c r="IJR749"/>
      <c r="IJS749"/>
      <c r="IJT749"/>
      <c r="IJU749"/>
      <c r="IJV749"/>
      <c r="IJW749"/>
      <c r="IJX749"/>
      <c r="IJY749"/>
      <c r="IJZ749"/>
      <c r="IKA749"/>
      <c r="IKB749"/>
      <c r="IKC749"/>
      <c r="IKD749"/>
      <c r="IKE749"/>
      <c r="IKF749"/>
      <c r="IKG749"/>
      <c r="IKH749"/>
      <c r="IKI749"/>
      <c r="IKJ749"/>
      <c r="IKK749"/>
      <c r="IKL749"/>
      <c r="IKM749"/>
      <c r="IKN749"/>
      <c r="IKO749"/>
      <c r="IKP749"/>
      <c r="IKQ749"/>
      <c r="IKR749"/>
      <c r="IKS749"/>
      <c r="IKT749"/>
      <c r="IKU749"/>
      <c r="IKV749"/>
      <c r="IKW749"/>
      <c r="IKX749"/>
      <c r="IKY749"/>
      <c r="IKZ749"/>
      <c r="ILA749"/>
      <c r="ILB749"/>
      <c r="ILC749"/>
      <c r="ILD749"/>
      <c r="ILE749"/>
      <c r="ILF749"/>
      <c r="ILG749"/>
      <c r="ILH749"/>
      <c r="ILI749"/>
      <c r="ILJ749"/>
      <c r="ILK749"/>
      <c r="ILL749"/>
      <c r="ILM749"/>
      <c r="ILN749"/>
      <c r="ILO749"/>
      <c r="ILP749"/>
      <c r="ILQ749"/>
      <c r="ILR749"/>
      <c r="ILS749"/>
      <c r="ILT749"/>
      <c r="ILU749"/>
      <c r="ILV749"/>
      <c r="ILW749"/>
      <c r="ILX749"/>
      <c r="ILY749"/>
      <c r="ILZ749"/>
      <c r="IMA749"/>
      <c r="IMB749"/>
      <c r="IMC749"/>
      <c r="IMD749"/>
      <c r="IME749"/>
      <c r="IMF749"/>
      <c r="IMG749"/>
      <c r="IMH749"/>
      <c r="IMI749"/>
      <c r="IMJ749"/>
      <c r="IMK749"/>
      <c r="IML749"/>
      <c r="IMM749"/>
      <c r="IMN749"/>
      <c r="IMO749"/>
      <c r="IMP749"/>
      <c r="IMQ749"/>
      <c r="IMR749"/>
      <c r="IMS749"/>
      <c r="IMT749"/>
      <c r="IMU749"/>
      <c r="IMV749"/>
      <c r="IMW749"/>
      <c r="IMX749"/>
      <c r="IMY749"/>
      <c r="IMZ749"/>
      <c r="INA749"/>
      <c r="INB749"/>
      <c r="INC749"/>
      <c r="IND749"/>
      <c r="INE749"/>
      <c r="INF749"/>
      <c r="ING749"/>
      <c r="INH749"/>
      <c r="INI749"/>
      <c r="INJ749"/>
      <c r="INK749"/>
      <c r="INL749"/>
      <c r="INM749"/>
      <c r="INN749"/>
      <c r="INO749"/>
      <c r="INP749"/>
      <c r="INQ749"/>
      <c r="INR749"/>
      <c r="INS749"/>
      <c r="INT749"/>
      <c r="INU749"/>
      <c r="INV749"/>
      <c r="INW749"/>
      <c r="INX749"/>
      <c r="INY749"/>
      <c r="INZ749"/>
      <c r="IOA749"/>
      <c r="IOB749"/>
      <c r="IOC749"/>
      <c r="IOD749"/>
      <c r="IOE749"/>
      <c r="IOF749"/>
      <c r="IOG749"/>
      <c r="IOH749"/>
      <c r="IOI749"/>
      <c r="IOJ749"/>
      <c r="IOK749"/>
      <c r="IOL749"/>
      <c r="IOM749"/>
      <c r="ION749"/>
      <c r="IOO749"/>
      <c r="IOP749"/>
      <c r="IOQ749"/>
      <c r="IOR749"/>
      <c r="IOS749"/>
      <c r="IOT749"/>
      <c r="IOU749"/>
      <c r="IOV749"/>
      <c r="IOW749"/>
      <c r="IOX749"/>
      <c r="IOY749"/>
      <c r="IOZ749"/>
      <c r="IPA749"/>
      <c r="IPB749"/>
      <c r="IPC749"/>
      <c r="IPD749"/>
      <c r="IPE749"/>
      <c r="IPF749"/>
      <c r="IPG749"/>
      <c r="IPH749"/>
      <c r="IPI749"/>
      <c r="IPJ749"/>
      <c r="IPK749"/>
      <c r="IPL749"/>
      <c r="IPM749"/>
      <c r="IPN749"/>
      <c r="IPO749"/>
      <c r="IPP749"/>
      <c r="IPQ749"/>
      <c r="IPR749"/>
      <c r="IPS749"/>
      <c r="IPT749"/>
      <c r="IPU749"/>
      <c r="IPV749"/>
      <c r="IPW749"/>
      <c r="IPX749"/>
      <c r="IPY749"/>
      <c r="IPZ749"/>
      <c r="IQA749"/>
      <c r="IQB749"/>
      <c r="IQC749"/>
      <c r="IQD749"/>
      <c r="IQE749"/>
      <c r="IQF749"/>
      <c r="IQG749"/>
      <c r="IQH749"/>
      <c r="IQI749"/>
      <c r="IQJ749"/>
      <c r="IQK749"/>
      <c r="IQL749"/>
      <c r="IQM749"/>
      <c r="IQN749"/>
      <c r="IQO749"/>
      <c r="IQP749"/>
      <c r="IQQ749"/>
      <c r="IQR749"/>
      <c r="IQS749"/>
      <c r="IQT749"/>
      <c r="IQU749"/>
      <c r="IQV749"/>
      <c r="IQW749"/>
      <c r="IQX749"/>
      <c r="IQY749"/>
      <c r="IQZ749"/>
      <c r="IRA749"/>
      <c r="IRB749"/>
      <c r="IRC749"/>
      <c r="IRD749"/>
      <c r="IRE749"/>
      <c r="IRF749"/>
      <c r="IRG749"/>
      <c r="IRH749"/>
      <c r="IRI749"/>
      <c r="IRJ749"/>
      <c r="IRK749"/>
      <c r="IRL749"/>
      <c r="IRM749"/>
      <c r="IRN749"/>
      <c r="IRO749"/>
      <c r="IRP749"/>
      <c r="IRQ749"/>
      <c r="IRR749"/>
      <c r="IRS749"/>
      <c r="IRT749"/>
      <c r="IRU749"/>
      <c r="IRV749"/>
      <c r="IRW749"/>
      <c r="IRX749"/>
      <c r="IRY749"/>
      <c r="IRZ749"/>
      <c r="ISA749"/>
      <c r="ISB749"/>
      <c r="ISC749"/>
      <c r="ISD749"/>
      <c r="ISE749"/>
      <c r="ISF749"/>
      <c r="ISG749"/>
      <c r="ISH749"/>
      <c r="ISI749"/>
      <c r="ISJ749"/>
      <c r="ISK749"/>
      <c r="ISL749"/>
      <c r="ISM749"/>
      <c r="ISN749"/>
      <c r="ISO749"/>
      <c r="ISP749"/>
      <c r="ISQ749"/>
      <c r="ISR749"/>
      <c r="ISS749"/>
      <c r="IST749"/>
      <c r="ISU749"/>
      <c r="ISV749"/>
      <c r="ISW749"/>
      <c r="ISX749"/>
      <c r="ISY749"/>
      <c r="ISZ749"/>
      <c r="ITA749"/>
      <c r="ITB749"/>
      <c r="ITC749"/>
      <c r="ITD749"/>
      <c r="ITE749"/>
      <c r="ITF749"/>
      <c r="ITG749"/>
      <c r="ITH749"/>
      <c r="ITI749"/>
      <c r="ITJ749"/>
      <c r="ITK749"/>
      <c r="ITL749"/>
      <c r="ITM749"/>
      <c r="ITN749"/>
      <c r="ITO749"/>
      <c r="ITP749"/>
      <c r="ITQ749"/>
      <c r="ITR749"/>
      <c r="ITS749"/>
      <c r="ITT749"/>
      <c r="ITU749"/>
      <c r="ITV749"/>
      <c r="ITW749"/>
      <c r="ITX749"/>
      <c r="ITY749"/>
      <c r="ITZ749"/>
      <c r="IUA749"/>
      <c r="IUB749"/>
      <c r="IUC749"/>
      <c r="IUD749"/>
      <c r="IUE749"/>
      <c r="IUF749"/>
      <c r="IUG749"/>
      <c r="IUH749"/>
      <c r="IUI749"/>
      <c r="IUJ749"/>
      <c r="IUK749"/>
      <c r="IUL749"/>
      <c r="IUM749"/>
      <c r="IUN749"/>
      <c r="IUO749"/>
      <c r="IUP749"/>
      <c r="IUQ749"/>
      <c r="IUR749"/>
      <c r="IUS749"/>
      <c r="IUT749"/>
      <c r="IUU749"/>
      <c r="IUV749"/>
      <c r="IUW749"/>
      <c r="IUX749"/>
      <c r="IUY749"/>
      <c r="IUZ749"/>
      <c r="IVA749"/>
      <c r="IVB749"/>
      <c r="IVC749"/>
      <c r="IVD749"/>
      <c r="IVE749"/>
      <c r="IVF749"/>
      <c r="IVG749"/>
      <c r="IVH749"/>
      <c r="IVI749"/>
      <c r="IVJ749"/>
      <c r="IVK749"/>
      <c r="IVL749"/>
      <c r="IVM749"/>
      <c r="IVN749"/>
      <c r="IVO749"/>
      <c r="IVP749"/>
      <c r="IVQ749"/>
      <c r="IVR749"/>
      <c r="IVS749"/>
      <c r="IVT749"/>
      <c r="IVU749"/>
      <c r="IVV749"/>
      <c r="IVW749"/>
      <c r="IVX749"/>
      <c r="IVY749"/>
      <c r="IVZ749"/>
      <c r="IWA749"/>
      <c r="IWB749"/>
      <c r="IWC749"/>
      <c r="IWD749"/>
      <c r="IWE749"/>
      <c r="IWF749"/>
      <c r="IWG749"/>
      <c r="IWH749"/>
      <c r="IWI749"/>
      <c r="IWJ749"/>
      <c r="IWK749"/>
      <c r="IWL749"/>
      <c r="IWM749"/>
      <c r="IWN749"/>
      <c r="IWO749"/>
      <c r="IWP749"/>
      <c r="IWQ749"/>
      <c r="IWR749"/>
      <c r="IWS749"/>
      <c r="IWT749"/>
      <c r="IWU749"/>
      <c r="IWV749"/>
      <c r="IWW749"/>
      <c r="IWX749"/>
      <c r="IWY749"/>
      <c r="IWZ749"/>
      <c r="IXA749"/>
      <c r="IXB749"/>
      <c r="IXC749"/>
      <c r="IXD749"/>
      <c r="IXE749"/>
      <c r="IXF749"/>
      <c r="IXG749"/>
      <c r="IXH749"/>
      <c r="IXI749"/>
      <c r="IXJ749"/>
      <c r="IXK749"/>
      <c r="IXL749"/>
      <c r="IXM749"/>
      <c r="IXN749"/>
      <c r="IXO749"/>
      <c r="IXP749"/>
      <c r="IXQ749"/>
      <c r="IXR749"/>
      <c r="IXS749"/>
      <c r="IXT749"/>
      <c r="IXU749"/>
      <c r="IXV749"/>
      <c r="IXW749"/>
      <c r="IXX749"/>
      <c r="IXY749"/>
      <c r="IXZ749"/>
      <c r="IYA749"/>
      <c r="IYB749"/>
      <c r="IYC749"/>
      <c r="IYD749"/>
      <c r="IYE749"/>
      <c r="IYF749"/>
      <c r="IYG749"/>
      <c r="IYH749"/>
      <c r="IYI749"/>
      <c r="IYJ749"/>
      <c r="IYK749"/>
      <c r="IYL749"/>
      <c r="IYM749"/>
      <c r="IYN749"/>
      <c r="IYO749"/>
      <c r="IYP749"/>
      <c r="IYQ749"/>
      <c r="IYR749"/>
      <c r="IYS749"/>
      <c r="IYT749"/>
      <c r="IYU749"/>
      <c r="IYV749"/>
      <c r="IYW749"/>
      <c r="IYX749"/>
      <c r="IYY749"/>
      <c r="IYZ749"/>
      <c r="IZA749"/>
      <c r="IZB749"/>
      <c r="IZC749"/>
      <c r="IZD749"/>
      <c r="IZE749"/>
      <c r="IZF749"/>
      <c r="IZG749"/>
      <c r="IZH749"/>
      <c r="IZI749"/>
      <c r="IZJ749"/>
      <c r="IZK749"/>
      <c r="IZL749"/>
      <c r="IZM749"/>
      <c r="IZN749"/>
      <c r="IZO749"/>
      <c r="IZP749"/>
      <c r="IZQ749"/>
      <c r="IZR749"/>
      <c r="IZS749"/>
      <c r="IZT749"/>
      <c r="IZU749"/>
      <c r="IZV749"/>
      <c r="IZW749"/>
      <c r="IZX749"/>
      <c r="IZY749"/>
      <c r="IZZ749"/>
      <c r="JAA749"/>
      <c r="JAB749"/>
      <c r="JAC749"/>
      <c r="JAD749"/>
      <c r="JAE749"/>
      <c r="JAF749"/>
      <c r="JAG749"/>
      <c r="JAH749"/>
      <c r="JAI749"/>
      <c r="JAJ749"/>
      <c r="JAK749"/>
      <c r="JAL749"/>
      <c r="JAM749"/>
      <c r="JAN749"/>
      <c r="JAO749"/>
      <c r="JAP749"/>
      <c r="JAQ749"/>
      <c r="JAR749"/>
      <c r="JAS749"/>
      <c r="JAT749"/>
      <c r="JAU749"/>
      <c r="JAV749"/>
      <c r="JAW749"/>
      <c r="JAX749"/>
      <c r="JAY749"/>
      <c r="JAZ749"/>
      <c r="JBA749"/>
      <c r="JBB749"/>
      <c r="JBC749"/>
      <c r="JBD749"/>
      <c r="JBE749"/>
      <c r="JBF749"/>
      <c r="JBG749"/>
      <c r="JBH749"/>
      <c r="JBI749"/>
      <c r="JBJ749"/>
      <c r="JBK749"/>
      <c r="JBL749"/>
      <c r="JBM749"/>
      <c r="JBN749"/>
      <c r="JBO749"/>
      <c r="JBP749"/>
      <c r="JBQ749"/>
      <c r="JBR749"/>
      <c r="JBS749"/>
      <c r="JBT749"/>
      <c r="JBU749"/>
      <c r="JBV749"/>
      <c r="JBW749"/>
      <c r="JBX749"/>
      <c r="JBY749"/>
      <c r="JBZ749"/>
      <c r="JCA749"/>
      <c r="JCB749"/>
      <c r="JCC749"/>
      <c r="JCD749"/>
      <c r="JCE749"/>
      <c r="JCF749"/>
      <c r="JCG749"/>
      <c r="JCH749"/>
      <c r="JCI749"/>
      <c r="JCJ749"/>
      <c r="JCK749"/>
      <c r="JCL749"/>
      <c r="JCM749"/>
      <c r="JCN749"/>
      <c r="JCO749"/>
      <c r="JCP749"/>
      <c r="JCQ749"/>
      <c r="JCR749"/>
      <c r="JCS749"/>
      <c r="JCT749"/>
      <c r="JCU749"/>
      <c r="JCV749"/>
      <c r="JCW749"/>
      <c r="JCX749"/>
      <c r="JCY749"/>
      <c r="JCZ749"/>
      <c r="JDA749"/>
      <c r="JDB749"/>
      <c r="JDC749"/>
      <c r="JDD749"/>
      <c r="JDE749"/>
      <c r="JDF749"/>
      <c r="JDG749"/>
      <c r="JDH749"/>
      <c r="JDI749"/>
      <c r="JDJ749"/>
      <c r="JDK749"/>
      <c r="JDL749"/>
      <c r="JDM749"/>
      <c r="JDN749"/>
      <c r="JDO749"/>
      <c r="JDP749"/>
      <c r="JDQ749"/>
      <c r="JDR749"/>
      <c r="JDS749"/>
      <c r="JDT749"/>
      <c r="JDU749"/>
      <c r="JDV749"/>
      <c r="JDW749"/>
      <c r="JDX749"/>
      <c r="JDY749"/>
      <c r="JDZ749"/>
      <c r="JEA749"/>
      <c r="JEB749"/>
      <c r="JEC749"/>
      <c r="JED749"/>
      <c r="JEE749"/>
      <c r="JEF749"/>
      <c r="JEG749"/>
      <c r="JEH749"/>
      <c r="JEI749"/>
      <c r="JEJ749"/>
      <c r="JEK749"/>
      <c r="JEL749"/>
      <c r="JEM749"/>
      <c r="JEN749"/>
      <c r="JEO749"/>
      <c r="JEP749"/>
      <c r="JEQ749"/>
      <c r="JER749"/>
      <c r="JES749"/>
      <c r="JET749"/>
      <c r="JEU749"/>
      <c r="JEV749"/>
      <c r="JEW749"/>
      <c r="JEX749"/>
      <c r="JEY749"/>
      <c r="JEZ749"/>
      <c r="JFA749"/>
      <c r="JFB749"/>
      <c r="JFC749"/>
      <c r="JFD749"/>
      <c r="JFE749"/>
      <c r="JFF749"/>
      <c r="JFG749"/>
      <c r="JFH749"/>
      <c r="JFI749"/>
      <c r="JFJ749"/>
      <c r="JFK749"/>
      <c r="JFL749"/>
      <c r="JFM749"/>
      <c r="JFN749"/>
      <c r="JFO749"/>
      <c r="JFP749"/>
      <c r="JFQ749"/>
      <c r="JFR749"/>
      <c r="JFS749"/>
      <c r="JFT749"/>
      <c r="JFU749"/>
      <c r="JFV749"/>
      <c r="JFW749"/>
      <c r="JFX749"/>
      <c r="JFY749"/>
      <c r="JFZ749"/>
      <c r="JGA749"/>
      <c r="JGB749"/>
      <c r="JGC749"/>
      <c r="JGD749"/>
      <c r="JGE749"/>
      <c r="JGF749"/>
      <c r="JGG749"/>
      <c r="JGH749"/>
      <c r="JGI749"/>
      <c r="JGJ749"/>
      <c r="JGK749"/>
      <c r="JGL749"/>
      <c r="JGM749"/>
      <c r="JGN749"/>
      <c r="JGO749"/>
      <c r="JGP749"/>
      <c r="JGQ749"/>
      <c r="JGR749"/>
      <c r="JGS749"/>
      <c r="JGT749"/>
      <c r="JGU749"/>
      <c r="JGV749"/>
      <c r="JGW749"/>
      <c r="JGX749"/>
      <c r="JGY749"/>
      <c r="JGZ749"/>
      <c r="JHA749"/>
      <c r="JHB749"/>
      <c r="JHC749"/>
      <c r="JHD749"/>
      <c r="JHE749"/>
      <c r="JHF749"/>
      <c r="JHG749"/>
      <c r="JHH749"/>
      <c r="JHI749"/>
      <c r="JHJ749"/>
      <c r="JHK749"/>
      <c r="JHL749"/>
      <c r="JHM749"/>
      <c r="JHN749"/>
      <c r="JHO749"/>
      <c r="JHP749"/>
      <c r="JHQ749"/>
      <c r="JHR749"/>
      <c r="JHS749"/>
      <c r="JHT749"/>
      <c r="JHU749"/>
      <c r="JHV749"/>
      <c r="JHW749"/>
      <c r="JHX749"/>
      <c r="JHY749"/>
      <c r="JHZ749"/>
      <c r="JIA749"/>
      <c r="JIB749"/>
      <c r="JIC749"/>
      <c r="JID749"/>
      <c r="JIE749"/>
      <c r="JIF749"/>
      <c r="JIG749"/>
      <c r="JIH749"/>
      <c r="JII749"/>
      <c r="JIJ749"/>
      <c r="JIK749"/>
      <c r="JIL749"/>
      <c r="JIM749"/>
      <c r="JIN749"/>
      <c r="JIO749"/>
      <c r="JIP749"/>
      <c r="JIQ749"/>
      <c r="JIR749"/>
      <c r="JIS749"/>
      <c r="JIT749"/>
      <c r="JIU749"/>
      <c r="JIV749"/>
      <c r="JIW749"/>
      <c r="JIX749"/>
      <c r="JIY749"/>
      <c r="JIZ749"/>
      <c r="JJA749"/>
      <c r="JJB749"/>
      <c r="JJC749"/>
      <c r="JJD749"/>
      <c r="JJE749"/>
      <c r="JJF749"/>
      <c r="JJG749"/>
      <c r="JJH749"/>
      <c r="JJI749"/>
      <c r="JJJ749"/>
      <c r="JJK749"/>
      <c r="JJL749"/>
      <c r="JJM749"/>
      <c r="JJN749"/>
      <c r="JJO749"/>
      <c r="JJP749"/>
      <c r="JJQ749"/>
      <c r="JJR749"/>
      <c r="JJS749"/>
      <c r="JJT749"/>
      <c r="JJU749"/>
      <c r="JJV749"/>
      <c r="JJW749"/>
      <c r="JJX749"/>
      <c r="JJY749"/>
      <c r="JJZ749"/>
      <c r="JKA749"/>
      <c r="JKB749"/>
      <c r="JKC749"/>
      <c r="JKD749"/>
      <c r="JKE749"/>
      <c r="JKF749"/>
      <c r="JKG749"/>
      <c r="JKH749"/>
      <c r="JKI749"/>
      <c r="JKJ749"/>
      <c r="JKK749"/>
      <c r="JKL749"/>
      <c r="JKM749"/>
      <c r="JKN749"/>
      <c r="JKO749"/>
      <c r="JKP749"/>
      <c r="JKQ749"/>
      <c r="JKR749"/>
      <c r="JKS749"/>
      <c r="JKT749"/>
      <c r="JKU749"/>
      <c r="JKV749"/>
      <c r="JKW749"/>
      <c r="JKX749"/>
      <c r="JKY749"/>
      <c r="JKZ749"/>
      <c r="JLA749"/>
      <c r="JLB749"/>
      <c r="JLC749"/>
      <c r="JLD749"/>
      <c r="JLE749"/>
      <c r="JLF749"/>
      <c r="JLG749"/>
      <c r="JLH749"/>
      <c r="JLI749"/>
      <c r="JLJ749"/>
      <c r="JLK749"/>
      <c r="JLL749"/>
      <c r="JLM749"/>
      <c r="JLN749"/>
      <c r="JLO749"/>
      <c r="JLP749"/>
      <c r="JLQ749"/>
      <c r="JLR749"/>
      <c r="JLS749"/>
      <c r="JLT749"/>
      <c r="JLU749"/>
      <c r="JLV749"/>
      <c r="JLW749"/>
      <c r="JLX749"/>
      <c r="JLY749"/>
      <c r="JLZ749"/>
      <c r="JMA749"/>
      <c r="JMB749"/>
      <c r="JMC749"/>
      <c r="JMD749"/>
      <c r="JME749"/>
      <c r="JMF749"/>
      <c r="JMG749"/>
      <c r="JMH749"/>
      <c r="JMI749"/>
      <c r="JMJ749"/>
      <c r="JMK749"/>
      <c r="JML749"/>
      <c r="JMM749"/>
      <c r="JMN749"/>
      <c r="JMO749"/>
      <c r="JMP749"/>
      <c r="JMQ749"/>
      <c r="JMR749"/>
      <c r="JMS749"/>
      <c r="JMT749"/>
      <c r="JMU749"/>
      <c r="JMV749"/>
      <c r="JMW749"/>
      <c r="JMX749"/>
      <c r="JMY749"/>
      <c r="JMZ749"/>
      <c r="JNA749"/>
      <c r="JNB749"/>
      <c r="JNC749"/>
      <c r="JND749"/>
      <c r="JNE749"/>
      <c r="JNF749"/>
      <c r="JNG749"/>
      <c r="JNH749"/>
      <c r="JNI749"/>
      <c r="JNJ749"/>
      <c r="JNK749"/>
      <c r="JNL749"/>
      <c r="JNM749"/>
      <c r="JNN749"/>
      <c r="JNO749"/>
      <c r="JNP749"/>
      <c r="JNQ749"/>
      <c r="JNR749"/>
      <c r="JNS749"/>
      <c r="JNT749"/>
      <c r="JNU749"/>
      <c r="JNV749"/>
      <c r="JNW749"/>
      <c r="JNX749"/>
      <c r="JNY749"/>
      <c r="JNZ749"/>
      <c r="JOA749"/>
      <c r="JOB749"/>
      <c r="JOC749"/>
      <c r="JOD749"/>
      <c r="JOE749"/>
      <c r="JOF749"/>
      <c r="JOG749"/>
      <c r="JOH749"/>
      <c r="JOI749"/>
      <c r="JOJ749"/>
      <c r="JOK749"/>
      <c r="JOL749"/>
      <c r="JOM749"/>
      <c r="JON749"/>
      <c r="JOO749"/>
      <c r="JOP749"/>
      <c r="JOQ749"/>
      <c r="JOR749"/>
      <c r="JOS749"/>
      <c r="JOT749"/>
      <c r="JOU749"/>
      <c r="JOV749"/>
      <c r="JOW749"/>
      <c r="JOX749"/>
      <c r="JOY749"/>
      <c r="JOZ749"/>
      <c r="JPA749"/>
      <c r="JPB749"/>
      <c r="JPC749"/>
      <c r="JPD749"/>
      <c r="JPE749"/>
      <c r="JPF749"/>
      <c r="JPG749"/>
      <c r="JPH749"/>
      <c r="JPI749"/>
      <c r="JPJ749"/>
      <c r="JPK749"/>
      <c r="JPL749"/>
      <c r="JPM749"/>
      <c r="JPN749"/>
      <c r="JPO749"/>
      <c r="JPP749"/>
      <c r="JPQ749"/>
      <c r="JPR749"/>
      <c r="JPS749"/>
      <c r="JPT749"/>
      <c r="JPU749"/>
      <c r="JPV749"/>
      <c r="JPW749"/>
      <c r="JPX749"/>
      <c r="JPY749"/>
      <c r="JPZ749"/>
      <c r="JQA749"/>
      <c r="JQB749"/>
      <c r="JQC749"/>
      <c r="JQD749"/>
      <c r="JQE749"/>
      <c r="JQF749"/>
      <c r="JQG749"/>
      <c r="JQH749"/>
      <c r="JQI749"/>
      <c r="JQJ749"/>
      <c r="JQK749"/>
      <c r="JQL749"/>
      <c r="JQM749"/>
      <c r="JQN749"/>
      <c r="JQO749"/>
      <c r="JQP749"/>
      <c r="JQQ749"/>
      <c r="JQR749"/>
      <c r="JQS749"/>
      <c r="JQT749"/>
      <c r="JQU749"/>
      <c r="JQV749"/>
      <c r="JQW749"/>
      <c r="JQX749"/>
      <c r="JQY749"/>
      <c r="JQZ749"/>
      <c r="JRA749"/>
      <c r="JRB749"/>
      <c r="JRC749"/>
      <c r="JRD749"/>
      <c r="JRE749"/>
      <c r="JRF749"/>
      <c r="JRG749"/>
      <c r="JRH749"/>
      <c r="JRI749"/>
      <c r="JRJ749"/>
      <c r="JRK749"/>
      <c r="JRL749"/>
      <c r="JRM749"/>
      <c r="JRN749"/>
      <c r="JRO749"/>
      <c r="JRP749"/>
      <c r="JRQ749"/>
      <c r="JRR749"/>
      <c r="JRS749"/>
      <c r="JRT749"/>
      <c r="JRU749"/>
      <c r="JRV749"/>
      <c r="JRW749"/>
      <c r="JRX749"/>
      <c r="JRY749"/>
      <c r="JRZ749"/>
      <c r="JSA749"/>
      <c r="JSB749"/>
      <c r="JSC749"/>
      <c r="JSD749"/>
      <c r="JSE749"/>
      <c r="JSF749"/>
      <c r="JSG749"/>
      <c r="JSH749"/>
      <c r="JSI749"/>
      <c r="JSJ749"/>
      <c r="JSK749"/>
      <c r="JSL749"/>
      <c r="JSM749"/>
      <c r="JSN749"/>
      <c r="JSO749"/>
      <c r="JSP749"/>
      <c r="JSQ749"/>
      <c r="JSR749"/>
      <c r="JSS749"/>
      <c r="JST749"/>
      <c r="JSU749"/>
      <c r="JSV749"/>
      <c r="JSW749"/>
      <c r="JSX749"/>
      <c r="JSY749"/>
      <c r="JSZ749"/>
      <c r="JTA749"/>
      <c r="JTB749"/>
      <c r="JTC749"/>
      <c r="JTD749"/>
      <c r="JTE749"/>
      <c r="JTF749"/>
      <c r="JTG749"/>
      <c r="JTH749"/>
      <c r="JTI749"/>
      <c r="JTJ749"/>
      <c r="JTK749"/>
      <c r="JTL749"/>
      <c r="JTM749"/>
      <c r="JTN749"/>
      <c r="JTO749"/>
      <c r="JTP749"/>
      <c r="JTQ749"/>
      <c r="JTR749"/>
      <c r="JTS749"/>
      <c r="JTT749"/>
      <c r="JTU749"/>
      <c r="JTV749"/>
      <c r="JTW749"/>
      <c r="JTX749"/>
      <c r="JTY749"/>
      <c r="JTZ749"/>
      <c r="JUA749"/>
      <c r="JUB749"/>
      <c r="JUC749"/>
      <c r="JUD749"/>
      <c r="JUE749"/>
      <c r="JUF749"/>
      <c r="JUG749"/>
      <c r="JUH749"/>
      <c r="JUI749"/>
      <c r="JUJ749"/>
      <c r="JUK749"/>
      <c r="JUL749"/>
      <c r="JUM749"/>
      <c r="JUN749"/>
      <c r="JUO749"/>
      <c r="JUP749"/>
      <c r="JUQ749"/>
      <c r="JUR749"/>
      <c r="JUS749"/>
      <c r="JUT749"/>
      <c r="JUU749"/>
      <c r="JUV749"/>
      <c r="JUW749"/>
      <c r="JUX749"/>
      <c r="JUY749"/>
      <c r="JUZ749"/>
      <c r="JVA749"/>
      <c r="JVB749"/>
      <c r="JVC749"/>
      <c r="JVD749"/>
      <c r="JVE749"/>
      <c r="JVF749"/>
      <c r="JVG749"/>
      <c r="JVH749"/>
      <c r="JVI749"/>
      <c r="JVJ749"/>
      <c r="JVK749"/>
      <c r="JVL749"/>
      <c r="JVM749"/>
      <c r="JVN749"/>
      <c r="JVO749"/>
      <c r="JVP749"/>
      <c r="JVQ749"/>
      <c r="JVR749"/>
      <c r="JVS749"/>
      <c r="JVT749"/>
      <c r="JVU749"/>
      <c r="JVV749"/>
      <c r="JVW749"/>
      <c r="JVX749"/>
      <c r="JVY749"/>
      <c r="JVZ749"/>
      <c r="JWA749"/>
      <c r="JWB749"/>
      <c r="JWC749"/>
      <c r="JWD749"/>
      <c r="JWE749"/>
      <c r="JWF749"/>
      <c r="JWG749"/>
      <c r="JWH749"/>
      <c r="JWI749"/>
      <c r="JWJ749"/>
      <c r="JWK749"/>
      <c r="JWL749"/>
      <c r="JWM749"/>
      <c r="JWN749"/>
      <c r="JWO749"/>
      <c r="JWP749"/>
      <c r="JWQ749"/>
      <c r="JWR749"/>
      <c r="JWS749"/>
      <c r="JWT749"/>
      <c r="JWU749"/>
      <c r="JWV749"/>
      <c r="JWW749"/>
      <c r="JWX749"/>
      <c r="JWY749"/>
      <c r="JWZ749"/>
      <c r="JXA749"/>
      <c r="JXB749"/>
      <c r="JXC749"/>
      <c r="JXD749"/>
      <c r="JXE749"/>
      <c r="JXF749"/>
      <c r="JXG749"/>
      <c r="JXH749"/>
      <c r="JXI749"/>
      <c r="JXJ749"/>
      <c r="JXK749"/>
      <c r="JXL749"/>
      <c r="JXM749"/>
      <c r="JXN749"/>
      <c r="JXO749"/>
      <c r="JXP749"/>
      <c r="JXQ749"/>
      <c r="JXR749"/>
      <c r="JXS749"/>
      <c r="JXT749"/>
      <c r="JXU749"/>
      <c r="JXV749"/>
      <c r="JXW749"/>
      <c r="JXX749"/>
      <c r="JXY749"/>
      <c r="JXZ749"/>
      <c r="JYA749"/>
      <c r="JYB749"/>
      <c r="JYC749"/>
      <c r="JYD749"/>
      <c r="JYE749"/>
      <c r="JYF749"/>
      <c r="JYG749"/>
      <c r="JYH749"/>
      <c r="JYI749"/>
      <c r="JYJ749"/>
      <c r="JYK749"/>
      <c r="JYL749"/>
      <c r="JYM749"/>
      <c r="JYN749"/>
      <c r="JYO749"/>
      <c r="JYP749"/>
      <c r="JYQ749"/>
      <c r="JYR749"/>
      <c r="JYS749"/>
      <c r="JYT749"/>
      <c r="JYU749"/>
      <c r="JYV749"/>
      <c r="JYW749"/>
      <c r="JYX749"/>
      <c r="JYY749"/>
      <c r="JYZ749"/>
      <c r="JZA749"/>
      <c r="JZB749"/>
      <c r="JZC749"/>
      <c r="JZD749"/>
      <c r="JZE749"/>
      <c r="JZF749"/>
      <c r="JZG749"/>
      <c r="JZH749"/>
      <c r="JZI749"/>
      <c r="JZJ749"/>
      <c r="JZK749"/>
      <c r="JZL749"/>
      <c r="JZM749"/>
      <c r="JZN749"/>
      <c r="JZO749"/>
      <c r="JZP749"/>
      <c r="JZQ749"/>
      <c r="JZR749"/>
      <c r="JZS749"/>
      <c r="JZT749"/>
      <c r="JZU749"/>
      <c r="JZV749"/>
      <c r="JZW749"/>
      <c r="JZX749"/>
      <c r="JZY749"/>
      <c r="JZZ749"/>
      <c r="KAA749"/>
      <c r="KAB749"/>
      <c r="KAC749"/>
      <c r="KAD749"/>
      <c r="KAE749"/>
      <c r="KAF749"/>
      <c r="KAG749"/>
      <c r="KAH749"/>
      <c r="KAI749"/>
      <c r="KAJ749"/>
      <c r="KAK749"/>
      <c r="KAL749"/>
      <c r="KAM749"/>
      <c r="KAN749"/>
      <c r="KAO749"/>
      <c r="KAP749"/>
      <c r="KAQ749"/>
      <c r="KAR749"/>
      <c r="KAS749"/>
      <c r="KAT749"/>
      <c r="KAU749"/>
      <c r="KAV749"/>
      <c r="KAW749"/>
      <c r="KAX749"/>
      <c r="KAY749"/>
      <c r="KAZ749"/>
      <c r="KBA749"/>
      <c r="KBB749"/>
      <c r="KBC749"/>
      <c r="KBD749"/>
      <c r="KBE749"/>
      <c r="KBF749"/>
      <c r="KBG749"/>
      <c r="KBH749"/>
      <c r="KBI749"/>
      <c r="KBJ749"/>
      <c r="KBK749"/>
      <c r="KBL749"/>
      <c r="KBM749"/>
      <c r="KBN749"/>
      <c r="KBO749"/>
      <c r="KBP749"/>
      <c r="KBQ749"/>
      <c r="KBR749"/>
      <c r="KBS749"/>
      <c r="KBT749"/>
      <c r="KBU749"/>
      <c r="KBV749"/>
      <c r="KBW749"/>
      <c r="KBX749"/>
      <c r="KBY749"/>
      <c r="KBZ749"/>
      <c r="KCA749"/>
      <c r="KCB749"/>
      <c r="KCC749"/>
      <c r="KCD749"/>
      <c r="KCE749"/>
      <c r="KCF749"/>
      <c r="KCG749"/>
      <c r="KCH749"/>
      <c r="KCI749"/>
      <c r="KCJ749"/>
      <c r="KCK749"/>
      <c r="KCL749"/>
      <c r="KCM749"/>
      <c r="KCN749"/>
      <c r="KCO749"/>
      <c r="KCP749"/>
      <c r="KCQ749"/>
      <c r="KCR749"/>
      <c r="KCS749"/>
      <c r="KCT749"/>
      <c r="KCU749"/>
      <c r="KCV749"/>
      <c r="KCW749"/>
      <c r="KCX749"/>
      <c r="KCY749"/>
      <c r="KCZ749"/>
      <c r="KDA749"/>
      <c r="KDB749"/>
      <c r="KDC749"/>
      <c r="KDD749"/>
      <c r="KDE749"/>
      <c r="KDF749"/>
      <c r="KDG749"/>
      <c r="KDH749"/>
      <c r="KDI749"/>
      <c r="KDJ749"/>
      <c r="KDK749"/>
      <c r="KDL749"/>
      <c r="KDM749"/>
      <c r="KDN749"/>
      <c r="KDO749"/>
      <c r="KDP749"/>
      <c r="KDQ749"/>
      <c r="KDR749"/>
      <c r="KDS749"/>
      <c r="KDT749"/>
      <c r="KDU749"/>
      <c r="KDV749"/>
      <c r="KDW749"/>
      <c r="KDX749"/>
      <c r="KDY749"/>
      <c r="KDZ749"/>
      <c r="KEA749"/>
      <c r="KEB749"/>
      <c r="KEC749"/>
      <c r="KED749"/>
      <c r="KEE749"/>
      <c r="KEF749"/>
      <c r="KEG749"/>
      <c r="KEH749"/>
      <c r="KEI749"/>
      <c r="KEJ749"/>
      <c r="KEK749"/>
      <c r="KEL749"/>
      <c r="KEM749"/>
      <c r="KEN749"/>
      <c r="KEO749"/>
      <c r="KEP749"/>
      <c r="KEQ749"/>
      <c r="KER749"/>
      <c r="KES749"/>
      <c r="KET749"/>
      <c r="KEU749"/>
      <c r="KEV749"/>
      <c r="KEW749"/>
      <c r="KEX749"/>
      <c r="KEY749"/>
      <c r="KEZ749"/>
      <c r="KFA749"/>
      <c r="KFB749"/>
      <c r="KFC749"/>
      <c r="KFD749"/>
      <c r="KFE749"/>
      <c r="KFF749"/>
      <c r="KFG749"/>
      <c r="KFH749"/>
      <c r="KFI749"/>
      <c r="KFJ749"/>
      <c r="KFK749"/>
      <c r="KFL749"/>
      <c r="KFM749"/>
      <c r="KFN749"/>
      <c r="KFO749"/>
      <c r="KFP749"/>
      <c r="KFQ749"/>
      <c r="KFR749"/>
      <c r="KFS749"/>
      <c r="KFT749"/>
      <c r="KFU749"/>
      <c r="KFV749"/>
      <c r="KFW749"/>
      <c r="KFX749"/>
      <c r="KFY749"/>
      <c r="KFZ749"/>
      <c r="KGA749"/>
      <c r="KGB749"/>
      <c r="KGC749"/>
      <c r="KGD749"/>
      <c r="KGE749"/>
      <c r="KGF749"/>
      <c r="KGG749"/>
      <c r="KGH749"/>
      <c r="KGI749"/>
      <c r="KGJ749"/>
      <c r="KGK749"/>
      <c r="KGL749"/>
      <c r="KGM749"/>
      <c r="KGN749"/>
      <c r="KGO749"/>
      <c r="KGP749"/>
      <c r="KGQ749"/>
      <c r="KGR749"/>
      <c r="KGS749"/>
      <c r="KGT749"/>
      <c r="KGU749"/>
      <c r="KGV749"/>
      <c r="KGW749"/>
      <c r="KGX749"/>
      <c r="KGY749"/>
      <c r="KGZ749"/>
      <c r="KHA749"/>
      <c r="KHB749"/>
      <c r="KHC749"/>
      <c r="KHD749"/>
      <c r="KHE749"/>
      <c r="KHF749"/>
      <c r="KHG749"/>
      <c r="KHH749"/>
      <c r="KHI749"/>
      <c r="KHJ749"/>
      <c r="KHK749"/>
      <c r="KHL749"/>
      <c r="KHM749"/>
      <c r="KHN749"/>
      <c r="KHO749"/>
      <c r="KHP749"/>
      <c r="KHQ749"/>
      <c r="KHR749"/>
      <c r="KHS749"/>
      <c r="KHT749"/>
      <c r="KHU749"/>
      <c r="KHV749"/>
      <c r="KHW749"/>
      <c r="KHX749"/>
      <c r="KHY749"/>
      <c r="KHZ749"/>
      <c r="KIA749"/>
      <c r="KIB749"/>
      <c r="KIC749"/>
      <c r="KID749"/>
      <c r="KIE749"/>
      <c r="KIF749"/>
      <c r="KIG749"/>
      <c r="KIH749"/>
      <c r="KII749"/>
      <c r="KIJ749"/>
      <c r="KIK749"/>
      <c r="KIL749"/>
      <c r="KIM749"/>
      <c r="KIN749"/>
      <c r="KIO749"/>
      <c r="KIP749"/>
      <c r="KIQ749"/>
      <c r="KIR749"/>
      <c r="KIS749"/>
      <c r="KIT749"/>
      <c r="KIU749"/>
      <c r="KIV749"/>
      <c r="KIW749"/>
      <c r="KIX749"/>
      <c r="KIY749"/>
      <c r="KIZ749"/>
      <c r="KJA749"/>
      <c r="KJB749"/>
      <c r="KJC749"/>
      <c r="KJD749"/>
      <c r="KJE749"/>
      <c r="KJF749"/>
      <c r="KJG749"/>
      <c r="KJH749"/>
      <c r="KJI749"/>
      <c r="KJJ749"/>
      <c r="KJK749"/>
      <c r="KJL749"/>
      <c r="KJM749"/>
      <c r="KJN749"/>
      <c r="KJO749"/>
      <c r="KJP749"/>
      <c r="KJQ749"/>
      <c r="KJR749"/>
      <c r="KJS749"/>
      <c r="KJT749"/>
      <c r="KJU749"/>
      <c r="KJV749"/>
      <c r="KJW749"/>
      <c r="KJX749"/>
      <c r="KJY749"/>
      <c r="KJZ749"/>
      <c r="KKA749"/>
      <c r="KKB749"/>
      <c r="KKC749"/>
      <c r="KKD749"/>
      <c r="KKE749"/>
      <c r="KKF749"/>
      <c r="KKG749"/>
      <c r="KKH749"/>
      <c r="KKI749"/>
      <c r="KKJ749"/>
      <c r="KKK749"/>
      <c r="KKL749"/>
      <c r="KKM749"/>
      <c r="KKN749"/>
      <c r="KKO749"/>
      <c r="KKP749"/>
      <c r="KKQ749"/>
      <c r="KKR749"/>
      <c r="KKS749"/>
      <c r="KKT749"/>
      <c r="KKU749"/>
      <c r="KKV749"/>
      <c r="KKW749"/>
      <c r="KKX749"/>
      <c r="KKY749"/>
      <c r="KKZ749"/>
      <c r="KLA749"/>
      <c r="KLB749"/>
      <c r="KLC749"/>
      <c r="KLD749"/>
      <c r="KLE749"/>
      <c r="KLF749"/>
      <c r="KLG749"/>
      <c r="KLH749"/>
      <c r="KLI749"/>
      <c r="KLJ749"/>
      <c r="KLK749"/>
      <c r="KLL749"/>
      <c r="KLM749"/>
      <c r="KLN749"/>
      <c r="KLO749"/>
      <c r="KLP749"/>
      <c r="KLQ749"/>
      <c r="KLR749"/>
      <c r="KLS749"/>
      <c r="KLT749"/>
      <c r="KLU749"/>
      <c r="KLV749"/>
      <c r="KLW749"/>
      <c r="KLX749"/>
      <c r="KLY749"/>
      <c r="KLZ749"/>
      <c r="KMA749"/>
      <c r="KMB749"/>
      <c r="KMC749"/>
      <c r="KMD749"/>
      <c r="KME749"/>
      <c r="KMF749"/>
      <c r="KMG749"/>
      <c r="KMH749"/>
      <c r="KMI749"/>
      <c r="KMJ749"/>
      <c r="KMK749"/>
      <c r="KML749"/>
      <c r="KMM749"/>
      <c r="KMN749"/>
      <c r="KMO749"/>
      <c r="KMP749"/>
      <c r="KMQ749"/>
      <c r="KMR749"/>
      <c r="KMS749"/>
      <c r="KMT749"/>
      <c r="KMU749"/>
      <c r="KMV749"/>
      <c r="KMW749"/>
      <c r="KMX749"/>
      <c r="KMY749"/>
      <c r="KMZ749"/>
      <c r="KNA749"/>
      <c r="KNB749"/>
      <c r="KNC749"/>
      <c r="KND749"/>
      <c r="KNE749"/>
      <c r="KNF749"/>
      <c r="KNG749"/>
      <c r="KNH749"/>
      <c r="KNI749"/>
      <c r="KNJ749"/>
      <c r="KNK749"/>
      <c r="KNL749"/>
      <c r="KNM749"/>
      <c r="KNN749"/>
      <c r="KNO749"/>
      <c r="KNP749"/>
      <c r="KNQ749"/>
      <c r="KNR749"/>
      <c r="KNS749"/>
      <c r="KNT749"/>
      <c r="KNU749"/>
      <c r="KNV749"/>
      <c r="KNW749"/>
      <c r="KNX749"/>
      <c r="KNY749"/>
      <c r="KNZ749"/>
      <c r="KOA749"/>
      <c r="KOB749"/>
      <c r="KOC749"/>
      <c r="KOD749"/>
      <c r="KOE749"/>
      <c r="KOF749"/>
      <c r="KOG749"/>
      <c r="KOH749"/>
      <c r="KOI749"/>
      <c r="KOJ749"/>
      <c r="KOK749"/>
      <c r="KOL749"/>
      <c r="KOM749"/>
      <c r="KON749"/>
      <c r="KOO749"/>
      <c r="KOP749"/>
      <c r="KOQ749"/>
      <c r="KOR749"/>
      <c r="KOS749"/>
      <c r="KOT749"/>
      <c r="KOU749"/>
      <c r="KOV749"/>
      <c r="KOW749"/>
      <c r="KOX749"/>
      <c r="KOY749"/>
      <c r="KOZ749"/>
      <c r="KPA749"/>
      <c r="KPB749"/>
      <c r="KPC749"/>
      <c r="KPD749"/>
      <c r="KPE749"/>
      <c r="KPF749"/>
      <c r="KPG749"/>
      <c r="KPH749"/>
      <c r="KPI749"/>
      <c r="KPJ749"/>
      <c r="KPK749"/>
      <c r="KPL749"/>
      <c r="KPM749"/>
      <c r="KPN749"/>
      <c r="KPO749"/>
      <c r="KPP749"/>
      <c r="KPQ749"/>
      <c r="KPR749"/>
      <c r="KPS749"/>
      <c r="KPT749"/>
      <c r="KPU749"/>
      <c r="KPV749"/>
      <c r="KPW749"/>
      <c r="KPX749"/>
      <c r="KPY749"/>
      <c r="KPZ749"/>
      <c r="KQA749"/>
      <c r="KQB749"/>
      <c r="KQC749"/>
      <c r="KQD749"/>
      <c r="KQE749"/>
      <c r="KQF749"/>
      <c r="KQG749"/>
      <c r="KQH749"/>
      <c r="KQI749"/>
      <c r="KQJ749"/>
      <c r="KQK749"/>
      <c r="KQL749"/>
      <c r="KQM749"/>
      <c r="KQN749"/>
      <c r="KQO749"/>
      <c r="KQP749"/>
      <c r="KQQ749"/>
      <c r="KQR749"/>
      <c r="KQS749"/>
      <c r="KQT749"/>
      <c r="KQU749"/>
      <c r="KQV749"/>
      <c r="KQW749"/>
      <c r="KQX749"/>
      <c r="KQY749"/>
      <c r="KQZ749"/>
      <c r="KRA749"/>
      <c r="KRB749"/>
      <c r="KRC749"/>
      <c r="KRD749"/>
      <c r="KRE749"/>
      <c r="KRF749"/>
      <c r="KRG749"/>
      <c r="KRH749"/>
      <c r="KRI749"/>
      <c r="KRJ749"/>
      <c r="KRK749"/>
      <c r="KRL749"/>
      <c r="KRM749"/>
      <c r="KRN749"/>
      <c r="KRO749"/>
      <c r="KRP749"/>
      <c r="KRQ749"/>
      <c r="KRR749"/>
      <c r="KRS749"/>
      <c r="KRT749"/>
      <c r="KRU749"/>
      <c r="KRV749"/>
      <c r="KRW749"/>
      <c r="KRX749"/>
      <c r="KRY749"/>
      <c r="KRZ749"/>
      <c r="KSA749"/>
      <c r="KSB749"/>
      <c r="KSC749"/>
      <c r="KSD749"/>
      <c r="KSE749"/>
      <c r="KSF749"/>
      <c r="KSG749"/>
      <c r="KSH749"/>
      <c r="KSI749"/>
      <c r="KSJ749"/>
      <c r="KSK749"/>
      <c r="KSL749"/>
      <c r="KSM749"/>
      <c r="KSN749"/>
      <c r="KSO749"/>
      <c r="KSP749"/>
      <c r="KSQ749"/>
      <c r="KSR749"/>
      <c r="KSS749"/>
      <c r="KST749"/>
      <c r="KSU749"/>
      <c r="KSV749"/>
      <c r="KSW749"/>
      <c r="KSX749"/>
      <c r="KSY749"/>
      <c r="KSZ749"/>
      <c r="KTA749"/>
      <c r="KTB749"/>
      <c r="KTC749"/>
      <c r="KTD749"/>
      <c r="KTE749"/>
      <c r="KTF749"/>
      <c r="KTG749"/>
      <c r="KTH749"/>
      <c r="KTI749"/>
      <c r="KTJ749"/>
      <c r="KTK749"/>
      <c r="KTL749"/>
      <c r="KTM749"/>
      <c r="KTN749"/>
      <c r="KTO749"/>
      <c r="KTP749"/>
      <c r="KTQ749"/>
      <c r="KTR749"/>
      <c r="KTS749"/>
      <c r="KTT749"/>
      <c r="KTU749"/>
      <c r="KTV749"/>
      <c r="KTW749"/>
      <c r="KTX749"/>
      <c r="KTY749"/>
      <c r="KTZ749"/>
      <c r="KUA749"/>
      <c r="KUB749"/>
      <c r="KUC749"/>
      <c r="KUD749"/>
      <c r="KUE749"/>
      <c r="KUF749"/>
      <c r="KUG749"/>
      <c r="KUH749"/>
      <c r="KUI749"/>
      <c r="KUJ749"/>
      <c r="KUK749"/>
      <c r="KUL749"/>
      <c r="KUM749"/>
      <c r="KUN749"/>
      <c r="KUO749"/>
      <c r="KUP749"/>
      <c r="KUQ749"/>
      <c r="KUR749"/>
      <c r="KUS749"/>
      <c r="KUT749"/>
      <c r="KUU749"/>
      <c r="KUV749"/>
      <c r="KUW749"/>
      <c r="KUX749"/>
      <c r="KUY749"/>
      <c r="KUZ749"/>
      <c r="KVA749"/>
      <c r="KVB749"/>
      <c r="KVC749"/>
      <c r="KVD749"/>
      <c r="KVE749"/>
      <c r="KVF749"/>
      <c r="KVG749"/>
      <c r="KVH749"/>
      <c r="KVI749"/>
      <c r="KVJ749"/>
      <c r="KVK749"/>
      <c r="KVL749"/>
      <c r="KVM749"/>
      <c r="KVN749"/>
      <c r="KVO749"/>
      <c r="KVP749"/>
      <c r="KVQ749"/>
      <c r="KVR749"/>
      <c r="KVS749"/>
      <c r="KVT749"/>
      <c r="KVU749"/>
      <c r="KVV749"/>
      <c r="KVW749"/>
      <c r="KVX749"/>
      <c r="KVY749"/>
      <c r="KVZ749"/>
      <c r="KWA749"/>
      <c r="KWB749"/>
      <c r="KWC749"/>
      <c r="KWD749"/>
      <c r="KWE749"/>
      <c r="KWF749"/>
      <c r="KWG749"/>
      <c r="KWH749"/>
      <c r="KWI749"/>
      <c r="KWJ749"/>
      <c r="KWK749"/>
      <c r="KWL749"/>
      <c r="KWM749"/>
      <c r="KWN749"/>
      <c r="KWO749"/>
      <c r="KWP749"/>
      <c r="KWQ749"/>
      <c r="KWR749"/>
      <c r="KWS749"/>
      <c r="KWT749"/>
      <c r="KWU749"/>
      <c r="KWV749"/>
      <c r="KWW749"/>
      <c r="KWX749"/>
      <c r="KWY749"/>
      <c r="KWZ749"/>
      <c r="KXA749"/>
      <c r="KXB749"/>
      <c r="KXC749"/>
      <c r="KXD749"/>
      <c r="KXE749"/>
      <c r="KXF749"/>
      <c r="KXG749"/>
      <c r="KXH749"/>
      <c r="KXI749"/>
      <c r="KXJ749"/>
      <c r="KXK749"/>
      <c r="KXL749"/>
      <c r="KXM749"/>
      <c r="KXN749"/>
      <c r="KXO749"/>
      <c r="KXP749"/>
      <c r="KXQ749"/>
      <c r="KXR749"/>
      <c r="KXS749"/>
      <c r="KXT749"/>
      <c r="KXU749"/>
      <c r="KXV749"/>
      <c r="KXW749"/>
      <c r="KXX749"/>
      <c r="KXY749"/>
      <c r="KXZ749"/>
      <c r="KYA749"/>
      <c r="KYB749"/>
      <c r="KYC749"/>
      <c r="KYD749"/>
      <c r="KYE749"/>
      <c r="KYF749"/>
      <c r="KYG749"/>
      <c r="KYH749"/>
      <c r="KYI749"/>
      <c r="KYJ749"/>
      <c r="KYK749"/>
      <c r="KYL749"/>
      <c r="KYM749"/>
      <c r="KYN749"/>
      <c r="KYO749"/>
      <c r="KYP749"/>
      <c r="KYQ749"/>
      <c r="KYR749"/>
      <c r="KYS749"/>
      <c r="KYT749"/>
      <c r="KYU749"/>
      <c r="KYV749"/>
      <c r="KYW749"/>
      <c r="KYX749"/>
      <c r="KYY749"/>
      <c r="KYZ749"/>
      <c r="KZA749"/>
      <c r="KZB749"/>
      <c r="KZC749"/>
      <c r="KZD749"/>
      <c r="KZE749"/>
      <c r="KZF749"/>
      <c r="KZG749"/>
      <c r="KZH749"/>
      <c r="KZI749"/>
      <c r="KZJ749"/>
      <c r="KZK749"/>
      <c r="KZL749"/>
      <c r="KZM749"/>
      <c r="KZN749"/>
      <c r="KZO749"/>
      <c r="KZP749"/>
      <c r="KZQ749"/>
      <c r="KZR749"/>
      <c r="KZS749"/>
      <c r="KZT749"/>
      <c r="KZU749"/>
      <c r="KZV749"/>
      <c r="KZW749"/>
      <c r="KZX749"/>
      <c r="KZY749"/>
      <c r="KZZ749"/>
      <c r="LAA749"/>
      <c r="LAB749"/>
      <c r="LAC749"/>
      <c r="LAD749"/>
      <c r="LAE749"/>
      <c r="LAF749"/>
      <c r="LAG749"/>
      <c r="LAH749"/>
      <c r="LAI749"/>
      <c r="LAJ749"/>
      <c r="LAK749"/>
      <c r="LAL749"/>
      <c r="LAM749"/>
      <c r="LAN749"/>
      <c r="LAO749"/>
      <c r="LAP749"/>
      <c r="LAQ749"/>
      <c r="LAR749"/>
      <c r="LAS749"/>
      <c r="LAT749"/>
      <c r="LAU749"/>
      <c r="LAV749"/>
      <c r="LAW749"/>
      <c r="LAX749"/>
      <c r="LAY749"/>
      <c r="LAZ749"/>
      <c r="LBA749"/>
      <c r="LBB749"/>
      <c r="LBC749"/>
      <c r="LBD749"/>
      <c r="LBE749"/>
      <c r="LBF749"/>
      <c r="LBG749"/>
      <c r="LBH749"/>
      <c r="LBI749"/>
      <c r="LBJ749"/>
      <c r="LBK749"/>
      <c r="LBL749"/>
      <c r="LBM749"/>
      <c r="LBN749"/>
      <c r="LBO749"/>
      <c r="LBP749"/>
      <c r="LBQ749"/>
      <c r="LBR749"/>
      <c r="LBS749"/>
      <c r="LBT749"/>
      <c r="LBU749"/>
      <c r="LBV749"/>
      <c r="LBW749"/>
      <c r="LBX749"/>
      <c r="LBY749"/>
      <c r="LBZ749"/>
      <c r="LCA749"/>
      <c r="LCB749"/>
      <c r="LCC749"/>
      <c r="LCD749"/>
      <c r="LCE749"/>
      <c r="LCF749"/>
      <c r="LCG749"/>
      <c r="LCH749"/>
      <c r="LCI749"/>
      <c r="LCJ749"/>
      <c r="LCK749"/>
      <c r="LCL749"/>
      <c r="LCM749"/>
      <c r="LCN749"/>
      <c r="LCO749"/>
      <c r="LCP749"/>
      <c r="LCQ749"/>
      <c r="LCR749"/>
      <c r="LCS749"/>
      <c r="LCT749"/>
      <c r="LCU749"/>
      <c r="LCV749"/>
      <c r="LCW749"/>
      <c r="LCX749"/>
      <c r="LCY749"/>
      <c r="LCZ749"/>
      <c r="LDA749"/>
      <c r="LDB749"/>
      <c r="LDC749"/>
      <c r="LDD749"/>
      <c r="LDE749"/>
      <c r="LDF749"/>
      <c r="LDG749"/>
      <c r="LDH749"/>
      <c r="LDI749"/>
      <c r="LDJ749"/>
      <c r="LDK749"/>
      <c r="LDL749"/>
      <c r="LDM749"/>
      <c r="LDN749"/>
      <c r="LDO749"/>
      <c r="LDP749"/>
      <c r="LDQ749"/>
      <c r="LDR749"/>
      <c r="LDS749"/>
      <c r="LDT749"/>
      <c r="LDU749"/>
      <c r="LDV749"/>
      <c r="LDW749"/>
      <c r="LDX749"/>
      <c r="LDY749"/>
      <c r="LDZ749"/>
      <c r="LEA749"/>
      <c r="LEB749"/>
      <c r="LEC749"/>
      <c r="LED749"/>
      <c r="LEE749"/>
      <c r="LEF749"/>
      <c r="LEG749"/>
      <c r="LEH749"/>
      <c r="LEI749"/>
      <c r="LEJ749"/>
      <c r="LEK749"/>
      <c r="LEL749"/>
      <c r="LEM749"/>
      <c r="LEN749"/>
      <c r="LEO749"/>
      <c r="LEP749"/>
      <c r="LEQ749"/>
      <c r="LER749"/>
      <c r="LES749"/>
      <c r="LET749"/>
      <c r="LEU749"/>
      <c r="LEV749"/>
      <c r="LEW749"/>
      <c r="LEX749"/>
      <c r="LEY749"/>
      <c r="LEZ749"/>
      <c r="LFA749"/>
      <c r="LFB749"/>
      <c r="LFC749"/>
      <c r="LFD749"/>
      <c r="LFE749"/>
      <c r="LFF749"/>
      <c r="LFG749"/>
      <c r="LFH749"/>
      <c r="LFI749"/>
      <c r="LFJ749"/>
      <c r="LFK749"/>
      <c r="LFL749"/>
      <c r="LFM749"/>
      <c r="LFN749"/>
      <c r="LFO749"/>
      <c r="LFP749"/>
      <c r="LFQ749"/>
      <c r="LFR749"/>
      <c r="LFS749"/>
      <c r="LFT749"/>
      <c r="LFU749"/>
      <c r="LFV749"/>
      <c r="LFW749"/>
      <c r="LFX749"/>
      <c r="LFY749"/>
      <c r="LFZ749"/>
      <c r="LGA749"/>
      <c r="LGB749"/>
      <c r="LGC749"/>
      <c r="LGD749"/>
      <c r="LGE749"/>
      <c r="LGF749"/>
      <c r="LGG749"/>
      <c r="LGH749"/>
      <c r="LGI749"/>
      <c r="LGJ749"/>
      <c r="LGK749"/>
      <c r="LGL749"/>
      <c r="LGM749"/>
      <c r="LGN749"/>
      <c r="LGO749"/>
      <c r="LGP749"/>
      <c r="LGQ749"/>
      <c r="LGR749"/>
      <c r="LGS749"/>
      <c r="LGT749"/>
      <c r="LGU749"/>
      <c r="LGV749"/>
      <c r="LGW749"/>
      <c r="LGX749"/>
      <c r="LGY749"/>
      <c r="LGZ749"/>
      <c r="LHA749"/>
      <c r="LHB749"/>
      <c r="LHC749"/>
      <c r="LHD749"/>
      <c r="LHE749"/>
      <c r="LHF749"/>
      <c r="LHG749"/>
      <c r="LHH749"/>
      <c r="LHI749"/>
      <c r="LHJ749"/>
      <c r="LHK749"/>
      <c r="LHL749"/>
      <c r="LHM749"/>
      <c r="LHN749"/>
      <c r="LHO749"/>
      <c r="LHP749"/>
      <c r="LHQ749"/>
      <c r="LHR749"/>
      <c r="LHS749"/>
      <c r="LHT749"/>
      <c r="LHU749"/>
      <c r="LHV749"/>
      <c r="LHW749"/>
      <c r="LHX749"/>
      <c r="LHY749"/>
      <c r="LHZ749"/>
      <c r="LIA749"/>
      <c r="LIB749"/>
      <c r="LIC749"/>
      <c r="LID749"/>
      <c r="LIE749"/>
      <c r="LIF749"/>
      <c r="LIG749"/>
      <c r="LIH749"/>
      <c r="LII749"/>
      <c r="LIJ749"/>
      <c r="LIK749"/>
      <c r="LIL749"/>
      <c r="LIM749"/>
      <c r="LIN749"/>
      <c r="LIO749"/>
      <c r="LIP749"/>
      <c r="LIQ749"/>
      <c r="LIR749"/>
      <c r="LIS749"/>
      <c r="LIT749"/>
      <c r="LIU749"/>
      <c r="LIV749"/>
      <c r="LIW749"/>
      <c r="LIX749"/>
      <c r="LIY749"/>
      <c r="LIZ749"/>
      <c r="LJA749"/>
      <c r="LJB749"/>
      <c r="LJC749"/>
      <c r="LJD749"/>
      <c r="LJE749"/>
      <c r="LJF749"/>
      <c r="LJG749"/>
      <c r="LJH749"/>
      <c r="LJI749"/>
      <c r="LJJ749"/>
      <c r="LJK749"/>
      <c r="LJL749"/>
      <c r="LJM749"/>
      <c r="LJN749"/>
      <c r="LJO749"/>
      <c r="LJP749"/>
      <c r="LJQ749"/>
      <c r="LJR749"/>
      <c r="LJS749"/>
      <c r="LJT749"/>
      <c r="LJU749"/>
      <c r="LJV749"/>
      <c r="LJW749"/>
      <c r="LJX749"/>
      <c r="LJY749"/>
      <c r="LJZ749"/>
      <c r="LKA749"/>
      <c r="LKB749"/>
      <c r="LKC749"/>
      <c r="LKD749"/>
      <c r="LKE749"/>
      <c r="LKF749"/>
      <c r="LKG749"/>
      <c r="LKH749"/>
      <c r="LKI749"/>
      <c r="LKJ749"/>
      <c r="LKK749"/>
      <c r="LKL749"/>
      <c r="LKM749"/>
      <c r="LKN749"/>
      <c r="LKO749"/>
      <c r="LKP749"/>
      <c r="LKQ749"/>
      <c r="LKR749"/>
      <c r="LKS749"/>
      <c r="LKT749"/>
      <c r="LKU749"/>
      <c r="LKV749"/>
      <c r="LKW749"/>
      <c r="LKX749"/>
      <c r="LKY749"/>
      <c r="LKZ749"/>
      <c r="LLA749"/>
      <c r="LLB749"/>
      <c r="LLC749"/>
      <c r="LLD749"/>
      <c r="LLE749"/>
      <c r="LLF749"/>
      <c r="LLG749"/>
      <c r="LLH749"/>
      <c r="LLI749"/>
      <c r="LLJ749"/>
      <c r="LLK749"/>
      <c r="LLL749"/>
      <c r="LLM749"/>
      <c r="LLN749"/>
      <c r="LLO749"/>
      <c r="LLP749"/>
      <c r="LLQ749"/>
      <c r="LLR749"/>
      <c r="LLS749"/>
      <c r="LLT749"/>
      <c r="LLU749"/>
      <c r="LLV749"/>
      <c r="LLW749"/>
      <c r="LLX749"/>
      <c r="LLY749"/>
      <c r="LLZ749"/>
      <c r="LMA749"/>
      <c r="LMB749"/>
      <c r="LMC749"/>
      <c r="LMD749"/>
      <c r="LME749"/>
      <c r="LMF749"/>
      <c r="LMG749"/>
      <c r="LMH749"/>
      <c r="LMI749"/>
      <c r="LMJ749"/>
      <c r="LMK749"/>
      <c r="LML749"/>
      <c r="LMM749"/>
      <c r="LMN749"/>
      <c r="LMO749"/>
      <c r="LMP749"/>
      <c r="LMQ749"/>
      <c r="LMR749"/>
      <c r="LMS749"/>
      <c r="LMT749"/>
      <c r="LMU749"/>
      <c r="LMV749"/>
      <c r="LMW749"/>
      <c r="LMX749"/>
      <c r="LMY749"/>
      <c r="LMZ749"/>
      <c r="LNA749"/>
      <c r="LNB749"/>
      <c r="LNC749"/>
      <c r="LND749"/>
      <c r="LNE749"/>
      <c r="LNF749"/>
      <c r="LNG749"/>
      <c r="LNH749"/>
      <c r="LNI749"/>
      <c r="LNJ749"/>
      <c r="LNK749"/>
      <c r="LNL749"/>
      <c r="LNM749"/>
      <c r="LNN749"/>
      <c r="LNO749"/>
      <c r="LNP749"/>
      <c r="LNQ749"/>
      <c r="LNR749"/>
      <c r="LNS749"/>
      <c r="LNT749"/>
      <c r="LNU749"/>
      <c r="LNV749"/>
      <c r="LNW749"/>
      <c r="LNX749"/>
      <c r="LNY749"/>
      <c r="LNZ749"/>
      <c r="LOA749"/>
      <c r="LOB749"/>
      <c r="LOC749"/>
      <c r="LOD749"/>
      <c r="LOE749"/>
      <c r="LOF749"/>
      <c r="LOG749"/>
      <c r="LOH749"/>
      <c r="LOI749"/>
      <c r="LOJ749"/>
      <c r="LOK749"/>
      <c r="LOL749"/>
      <c r="LOM749"/>
      <c r="LON749"/>
      <c r="LOO749"/>
      <c r="LOP749"/>
      <c r="LOQ749"/>
      <c r="LOR749"/>
      <c r="LOS749"/>
      <c r="LOT749"/>
      <c r="LOU749"/>
      <c r="LOV749"/>
      <c r="LOW749"/>
      <c r="LOX749"/>
      <c r="LOY749"/>
      <c r="LOZ749"/>
      <c r="LPA749"/>
      <c r="LPB749"/>
      <c r="LPC749"/>
      <c r="LPD749"/>
      <c r="LPE749"/>
      <c r="LPF749"/>
      <c r="LPG749"/>
      <c r="LPH749"/>
      <c r="LPI749"/>
      <c r="LPJ749"/>
      <c r="LPK749"/>
      <c r="LPL749"/>
      <c r="LPM749"/>
      <c r="LPN749"/>
      <c r="LPO749"/>
      <c r="LPP749"/>
      <c r="LPQ749"/>
      <c r="LPR749"/>
      <c r="LPS749"/>
      <c r="LPT749"/>
      <c r="LPU749"/>
      <c r="LPV749"/>
      <c r="LPW749"/>
      <c r="LPX749"/>
      <c r="LPY749"/>
      <c r="LPZ749"/>
      <c r="LQA749"/>
      <c r="LQB749"/>
      <c r="LQC749"/>
      <c r="LQD749"/>
      <c r="LQE749"/>
      <c r="LQF749"/>
      <c r="LQG749"/>
      <c r="LQH749"/>
      <c r="LQI749"/>
      <c r="LQJ749"/>
      <c r="LQK749"/>
      <c r="LQL749"/>
      <c r="LQM749"/>
      <c r="LQN749"/>
      <c r="LQO749"/>
      <c r="LQP749"/>
      <c r="LQQ749"/>
      <c r="LQR749"/>
      <c r="LQS749"/>
      <c r="LQT749"/>
      <c r="LQU749"/>
      <c r="LQV749"/>
      <c r="LQW749"/>
      <c r="LQX749"/>
      <c r="LQY749"/>
      <c r="LQZ749"/>
      <c r="LRA749"/>
      <c r="LRB749"/>
      <c r="LRC749"/>
      <c r="LRD749"/>
      <c r="LRE749"/>
      <c r="LRF749"/>
      <c r="LRG749"/>
      <c r="LRH749"/>
      <c r="LRI749"/>
      <c r="LRJ749"/>
      <c r="LRK749"/>
      <c r="LRL749"/>
      <c r="LRM749"/>
      <c r="LRN749"/>
      <c r="LRO749"/>
      <c r="LRP749"/>
      <c r="LRQ749"/>
      <c r="LRR749"/>
      <c r="LRS749"/>
      <c r="LRT749"/>
      <c r="LRU749"/>
      <c r="LRV749"/>
      <c r="LRW749"/>
      <c r="LRX749"/>
      <c r="LRY749"/>
      <c r="LRZ749"/>
      <c r="LSA749"/>
      <c r="LSB749"/>
      <c r="LSC749"/>
      <c r="LSD749"/>
      <c r="LSE749"/>
      <c r="LSF749"/>
      <c r="LSG749"/>
      <c r="LSH749"/>
      <c r="LSI749"/>
      <c r="LSJ749"/>
      <c r="LSK749"/>
      <c r="LSL749"/>
      <c r="LSM749"/>
      <c r="LSN749"/>
      <c r="LSO749"/>
      <c r="LSP749"/>
      <c r="LSQ749"/>
      <c r="LSR749"/>
      <c r="LSS749"/>
      <c r="LST749"/>
      <c r="LSU749"/>
      <c r="LSV749"/>
      <c r="LSW749"/>
      <c r="LSX749"/>
      <c r="LSY749"/>
      <c r="LSZ749"/>
      <c r="LTA749"/>
      <c r="LTB749"/>
      <c r="LTC749"/>
      <c r="LTD749"/>
      <c r="LTE749"/>
      <c r="LTF749"/>
      <c r="LTG749"/>
      <c r="LTH749"/>
      <c r="LTI749"/>
      <c r="LTJ749"/>
      <c r="LTK749"/>
      <c r="LTL749"/>
      <c r="LTM749"/>
      <c r="LTN749"/>
      <c r="LTO749"/>
      <c r="LTP749"/>
      <c r="LTQ749"/>
      <c r="LTR749"/>
      <c r="LTS749"/>
      <c r="LTT749"/>
      <c r="LTU749"/>
      <c r="LTV749"/>
      <c r="LTW749"/>
      <c r="LTX749"/>
      <c r="LTY749"/>
      <c r="LTZ749"/>
      <c r="LUA749"/>
      <c r="LUB749"/>
      <c r="LUC749"/>
      <c r="LUD749"/>
      <c r="LUE749"/>
      <c r="LUF749"/>
      <c r="LUG749"/>
      <c r="LUH749"/>
      <c r="LUI749"/>
      <c r="LUJ749"/>
      <c r="LUK749"/>
      <c r="LUL749"/>
      <c r="LUM749"/>
      <c r="LUN749"/>
      <c r="LUO749"/>
      <c r="LUP749"/>
      <c r="LUQ749"/>
      <c r="LUR749"/>
      <c r="LUS749"/>
      <c r="LUT749"/>
      <c r="LUU749"/>
      <c r="LUV749"/>
      <c r="LUW749"/>
      <c r="LUX749"/>
      <c r="LUY749"/>
      <c r="LUZ749"/>
      <c r="LVA749"/>
      <c r="LVB749"/>
      <c r="LVC749"/>
      <c r="LVD749"/>
      <c r="LVE749"/>
      <c r="LVF749"/>
      <c r="LVG749"/>
      <c r="LVH749"/>
      <c r="LVI749"/>
      <c r="LVJ749"/>
      <c r="LVK749"/>
      <c r="LVL749"/>
      <c r="LVM749"/>
      <c r="LVN749"/>
      <c r="LVO749"/>
      <c r="LVP749"/>
      <c r="LVQ749"/>
      <c r="LVR749"/>
      <c r="LVS749"/>
      <c r="LVT749"/>
      <c r="LVU749"/>
      <c r="LVV749"/>
      <c r="LVW749"/>
      <c r="LVX749"/>
      <c r="LVY749"/>
      <c r="LVZ749"/>
      <c r="LWA749"/>
      <c r="LWB749"/>
      <c r="LWC749"/>
      <c r="LWD749"/>
      <c r="LWE749"/>
      <c r="LWF749"/>
      <c r="LWG749"/>
      <c r="LWH749"/>
      <c r="LWI749"/>
      <c r="LWJ749"/>
      <c r="LWK749"/>
      <c r="LWL749"/>
      <c r="LWM749"/>
      <c r="LWN749"/>
      <c r="LWO749"/>
      <c r="LWP749"/>
      <c r="LWQ749"/>
      <c r="LWR749"/>
      <c r="LWS749"/>
      <c r="LWT749"/>
      <c r="LWU749"/>
      <c r="LWV749"/>
      <c r="LWW749"/>
      <c r="LWX749"/>
      <c r="LWY749"/>
      <c r="LWZ749"/>
      <c r="LXA749"/>
      <c r="LXB749"/>
      <c r="LXC749"/>
      <c r="LXD749"/>
      <c r="LXE749"/>
      <c r="LXF749"/>
      <c r="LXG749"/>
      <c r="LXH749"/>
      <c r="LXI749"/>
      <c r="LXJ749"/>
      <c r="LXK749"/>
      <c r="LXL749"/>
      <c r="LXM749"/>
      <c r="LXN749"/>
      <c r="LXO749"/>
      <c r="LXP749"/>
      <c r="LXQ749"/>
      <c r="LXR749"/>
      <c r="LXS749"/>
      <c r="LXT749"/>
      <c r="LXU749"/>
      <c r="LXV749"/>
      <c r="LXW749"/>
      <c r="LXX749"/>
      <c r="LXY749"/>
      <c r="LXZ749"/>
      <c r="LYA749"/>
      <c r="LYB749"/>
      <c r="LYC749"/>
      <c r="LYD749"/>
      <c r="LYE749"/>
      <c r="LYF749"/>
      <c r="LYG749"/>
      <c r="LYH749"/>
      <c r="LYI749"/>
      <c r="LYJ749"/>
      <c r="LYK749"/>
      <c r="LYL749"/>
      <c r="LYM749"/>
      <c r="LYN749"/>
      <c r="LYO749"/>
      <c r="LYP749"/>
      <c r="LYQ749"/>
      <c r="LYR749"/>
      <c r="LYS749"/>
      <c r="LYT749"/>
      <c r="LYU749"/>
      <c r="LYV749"/>
      <c r="LYW749"/>
      <c r="LYX749"/>
      <c r="LYY749"/>
      <c r="LYZ749"/>
      <c r="LZA749"/>
      <c r="LZB749"/>
      <c r="LZC749"/>
      <c r="LZD749"/>
      <c r="LZE749"/>
      <c r="LZF749"/>
      <c r="LZG749"/>
      <c r="LZH749"/>
      <c r="LZI749"/>
      <c r="LZJ749"/>
      <c r="LZK749"/>
      <c r="LZL749"/>
      <c r="LZM749"/>
      <c r="LZN749"/>
      <c r="LZO749"/>
      <c r="LZP749"/>
      <c r="LZQ749"/>
      <c r="LZR749"/>
      <c r="LZS749"/>
      <c r="LZT749"/>
      <c r="LZU749"/>
      <c r="LZV749"/>
      <c r="LZW749"/>
      <c r="LZX749"/>
      <c r="LZY749"/>
      <c r="LZZ749"/>
      <c r="MAA749"/>
      <c r="MAB749"/>
      <c r="MAC749"/>
      <c r="MAD749"/>
      <c r="MAE749"/>
      <c r="MAF749"/>
      <c r="MAG749"/>
      <c r="MAH749"/>
      <c r="MAI749"/>
      <c r="MAJ749"/>
      <c r="MAK749"/>
      <c r="MAL749"/>
      <c r="MAM749"/>
      <c r="MAN749"/>
      <c r="MAO749"/>
      <c r="MAP749"/>
      <c r="MAQ749"/>
      <c r="MAR749"/>
      <c r="MAS749"/>
      <c r="MAT749"/>
      <c r="MAU749"/>
      <c r="MAV749"/>
      <c r="MAW749"/>
      <c r="MAX749"/>
      <c r="MAY749"/>
      <c r="MAZ749"/>
      <c r="MBA749"/>
      <c r="MBB749"/>
      <c r="MBC749"/>
      <c r="MBD749"/>
      <c r="MBE749"/>
      <c r="MBF749"/>
      <c r="MBG749"/>
      <c r="MBH749"/>
      <c r="MBI749"/>
      <c r="MBJ749"/>
      <c r="MBK749"/>
      <c r="MBL749"/>
      <c r="MBM749"/>
      <c r="MBN749"/>
      <c r="MBO749"/>
      <c r="MBP749"/>
      <c r="MBQ749"/>
      <c r="MBR749"/>
      <c r="MBS749"/>
      <c r="MBT749"/>
      <c r="MBU749"/>
      <c r="MBV749"/>
      <c r="MBW749"/>
      <c r="MBX749"/>
      <c r="MBY749"/>
      <c r="MBZ749"/>
      <c r="MCA749"/>
      <c r="MCB749"/>
      <c r="MCC749"/>
      <c r="MCD749"/>
      <c r="MCE749"/>
      <c r="MCF749"/>
      <c r="MCG749"/>
      <c r="MCH749"/>
      <c r="MCI749"/>
      <c r="MCJ749"/>
      <c r="MCK749"/>
      <c r="MCL749"/>
      <c r="MCM749"/>
      <c r="MCN749"/>
      <c r="MCO749"/>
      <c r="MCP749"/>
      <c r="MCQ749"/>
      <c r="MCR749"/>
      <c r="MCS749"/>
      <c r="MCT749"/>
      <c r="MCU749"/>
      <c r="MCV749"/>
      <c r="MCW749"/>
      <c r="MCX749"/>
      <c r="MCY749"/>
      <c r="MCZ749"/>
      <c r="MDA749"/>
      <c r="MDB749"/>
      <c r="MDC749"/>
      <c r="MDD749"/>
      <c r="MDE749"/>
      <c r="MDF749"/>
      <c r="MDG749"/>
      <c r="MDH749"/>
      <c r="MDI749"/>
      <c r="MDJ749"/>
      <c r="MDK749"/>
      <c r="MDL749"/>
      <c r="MDM749"/>
      <c r="MDN749"/>
      <c r="MDO749"/>
      <c r="MDP749"/>
      <c r="MDQ749"/>
      <c r="MDR749"/>
      <c r="MDS749"/>
      <c r="MDT749"/>
      <c r="MDU749"/>
      <c r="MDV749"/>
      <c r="MDW749"/>
      <c r="MDX749"/>
      <c r="MDY749"/>
      <c r="MDZ749"/>
      <c r="MEA749"/>
      <c r="MEB749"/>
      <c r="MEC749"/>
      <c r="MED749"/>
      <c r="MEE749"/>
      <c r="MEF749"/>
      <c r="MEG749"/>
      <c r="MEH749"/>
      <c r="MEI749"/>
      <c r="MEJ749"/>
      <c r="MEK749"/>
      <c r="MEL749"/>
      <c r="MEM749"/>
      <c r="MEN749"/>
      <c r="MEO749"/>
      <c r="MEP749"/>
      <c r="MEQ749"/>
      <c r="MER749"/>
      <c r="MES749"/>
      <c r="MET749"/>
      <c r="MEU749"/>
      <c r="MEV749"/>
      <c r="MEW749"/>
      <c r="MEX749"/>
      <c r="MEY749"/>
      <c r="MEZ749"/>
      <c r="MFA749"/>
      <c r="MFB749"/>
      <c r="MFC749"/>
      <c r="MFD749"/>
      <c r="MFE749"/>
      <c r="MFF749"/>
      <c r="MFG749"/>
      <c r="MFH749"/>
      <c r="MFI749"/>
      <c r="MFJ749"/>
      <c r="MFK749"/>
      <c r="MFL749"/>
      <c r="MFM749"/>
      <c r="MFN749"/>
      <c r="MFO749"/>
      <c r="MFP749"/>
      <c r="MFQ749"/>
      <c r="MFR749"/>
      <c r="MFS749"/>
      <c r="MFT749"/>
      <c r="MFU749"/>
      <c r="MFV749"/>
      <c r="MFW749"/>
      <c r="MFX749"/>
      <c r="MFY749"/>
      <c r="MFZ749"/>
      <c r="MGA749"/>
      <c r="MGB749"/>
      <c r="MGC749"/>
      <c r="MGD749"/>
      <c r="MGE749"/>
      <c r="MGF749"/>
      <c r="MGG749"/>
      <c r="MGH749"/>
      <c r="MGI749"/>
      <c r="MGJ749"/>
      <c r="MGK749"/>
      <c r="MGL749"/>
      <c r="MGM749"/>
      <c r="MGN749"/>
      <c r="MGO749"/>
      <c r="MGP749"/>
      <c r="MGQ749"/>
      <c r="MGR749"/>
      <c r="MGS749"/>
      <c r="MGT749"/>
      <c r="MGU749"/>
      <c r="MGV749"/>
      <c r="MGW749"/>
      <c r="MGX749"/>
      <c r="MGY749"/>
      <c r="MGZ749"/>
      <c r="MHA749"/>
      <c r="MHB749"/>
      <c r="MHC749"/>
      <c r="MHD749"/>
      <c r="MHE749"/>
      <c r="MHF749"/>
      <c r="MHG749"/>
      <c r="MHH749"/>
      <c r="MHI749"/>
      <c r="MHJ749"/>
      <c r="MHK749"/>
      <c r="MHL749"/>
      <c r="MHM749"/>
      <c r="MHN749"/>
      <c r="MHO749"/>
      <c r="MHP749"/>
      <c r="MHQ749"/>
      <c r="MHR749"/>
      <c r="MHS749"/>
      <c r="MHT749"/>
      <c r="MHU749"/>
      <c r="MHV749"/>
      <c r="MHW749"/>
      <c r="MHX749"/>
      <c r="MHY749"/>
      <c r="MHZ749"/>
      <c r="MIA749"/>
      <c r="MIB749"/>
      <c r="MIC749"/>
      <c r="MID749"/>
      <c r="MIE749"/>
      <c r="MIF749"/>
      <c r="MIG749"/>
      <c r="MIH749"/>
      <c r="MII749"/>
      <c r="MIJ749"/>
      <c r="MIK749"/>
      <c r="MIL749"/>
      <c r="MIM749"/>
      <c r="MIN749"/>
      <c r="MIO749"/>
      <c r="MIP749"/>
      <c r="MIQ749"/>
      <c r="MIR749"/>
      <c r="MIS749"/>
      <c r="MIT749"/>
      <c r="MIU749"/>
      <c r="MIV749"/>
      <c r="MIW749"/>
      <c r="MIX749"/>
      <c r="MIY749"/>
      <c r="MIZ749"/>
      <c r="MJA749"/>
      <c r="MJB749"/>
      <c r="MJC749"/>
      <c r="MJD749"/>
      <c r="MJE749"/>
      <c r="MJF749"/>
      <c r="MJG749"/>
      <c r="MJH749"/>
      <c r="MJI749"/>
      <c r="MJJ749"/>
      <c r="MJK749"/>
      <c r="MJL749"/>
      <c r="MJM749"/>
      <c r="MJN749"/>
      <c r="MJO749"/>
      <c r="MJP749"/>
      <c r="MJQ749"/>
      <c r="MJR749"/>
      <c r="MJS749"/>
      <c r="MJT749"/>
      <c r="MJU749"/>
      <c r="MJV749"/>
      <c r="MJW749"/>
      <c r="MJX749"/>
      <c r="MJY749"/>
      <c r="MJZ749"/>
      <c r="MKA749"/>
      <c r="MKB749"/>
      <c r="MKC749"/>
      <c r="MKD749"/>
      <c r="MKE749"/>
      <c r="MKF749"/>
      <c r="MKG749"/>
      <c r="MKH749"/>
      <c r="MKI749"/>
      <c r="MKJ749"/>
      <c r="MKK749"/>
      <c r="MKL749"/>
      <c r="MKM749"/>
      <c r="MKN749"/>
      <c r="MKO749"/>
      <c r="MKP749"/>
      <c r="MKQ749"/>
      <c r="MKR749"/>
      <c r="MKS749"/>
      <c r="MKT749"/>
      <c r="MKU749"/>
      <c r="MKV749"/>
      <c r="MKW749"/>
      <c r="MKX749"/>
      <c r="MKY749"/>
      <c r="MKZ749"/>
      <c r="MLA749"/>
      <c r="MLB749"/>
      <c r="MLC749"/>
      <c r="MLD749"/>
      <c r="MLE749"/>
      <c r="MLF749"/>
      <c r="MLG749"/>
      <c r="MLH749"/>
      <c r="MLI749"/>
      <c r="MLJ749"/>
      <c r="MLK749"/>
      <c r="MLL749"/>
      <c r="MLM749"/>
      <c r="MLN749"/>
      <c r="MLO749"/>
      <c r="MLP749"/>
      <c r="MLQ749"/>
      <c r="MLR749"/>
      <c r="MLS749"/>
      <c r="MLT749"/>
      <c r="MLU749"/>
      <c r="MLV749"/>
      <c r="MLW749"/>
      <c r="MLX749"/>
      <c r="MLY749"/>
      <c r="MLZ749"/>
      <c r="MMA749"/>
      <c r="MMB749"/>
      <c r="MMC749"/>
      <c r="MMD749"/>
      <c r="MME749"/>
      <c r="MMF749"/>
      <c r="MMG749"/>
      <c r="MMH749"/>
      <c r="MMI749"/>
      <c r="MMJ749"/>
      <c r="MMK749"/>
      <c r="MML749"/>
      <c r="MMM749"/>
      <c r="MMN749"/>
      <c r="MMO749"/>
      <c r="MMP749"/>
      <c r="MMQ749"/>
      <c r="MMR749"/>
      <c r="MMS749"/>
      <c r="MMT749"/>
      <c r="MMU749"/>
      <c r="MMV749"/>
      <c r="MMW749"/>
      <c r="MMX749"/>
      <c r="MMY749"/>
      <c r="MMZ749"/>
      <c r="MNA749"/>
      <c r="MNB749"/>
      <c r="MNC749"/>
      <c r="MND749"/>
      <c r="MNE749"/>
      <c r="MNF749"/>
      <c r="MNG749"/>
      <c r="MNH749"/>
      <c r="MNI749"/>
      <c r="MNJ749"/>
      <c r="MNK749"/>
      <c r="MNL749"/>
      <c r="MNM749"/>
      <c r="MNN749"/>
      <c r="MNO749"/>
      <c r="MNP749"/>
      <c r="MNQ749"/>
      <c r="MNR749"/>
      <c r="MNS749"/>
      <c r="MNT749"/>
      <c r="MNU749"/>
      <c r="MNV749"/>
      <c r="MNW749"/>
      <c r="MNX749"/>
      <c r="MNY749"/>
      <c r="MNZ749"/>
      <c r="MOA749"/>
      <c r="MOB749"/>
      <c r="MOC749"/>
      <c r="MOD749"/>
      <c r="MOE749"/>
      <c r="MOF749"/>
      <c r="MOG749"/>
      <c r="MOH749"/>
      <c r="MOI749"/>
      <c r="MOJ749"/>
      <c r="MOK749"/>
      <c r="MOL749"/>
      <c r="MOM749"/>
      <c r="MON749"/>
      <c r="MOO749"/>
      <c r="MOP749"/>
      <c r="MOQ749"/>
      <c r="MOR749"/>
      <c r="MOS749"/>
      <c r="MOT749"/>
      <c r="MOU749"/>
      <c r="MOV749"/>
      <c r="MOW749"/>
      <c r="MOX749"/>
      <c r="MOY749"/>
      <c r="MOZ749"/>
      <c r="MPA749"/>
      <c r="MPB749"/>
      <c r="MPC749"/>
      <c r="MPD749"/>
      <c r="MPE749"/>
      <c r="MPF749"/>
      <c r="MPG749"/>
      <c r="MPH749"/>
      <c r="MPI749"/>
      <c r="MPJ749"/>
      <c r="MPK749"/>
      <c r="MPL749"/>
      <c r="MPM749"/>
      <c r="MPN749"/>
      <c r="MPO749"/>
      <c r="MPP749"/>
      <c r="MPQ749"/>
      <c r="MPR749"/>
      <c r="MPS749"/>
      <c r="MPT749"/>
      <c r="MPU749"/>
      <c r="MPV749"/>
      <c r="MPW749"/>
      <c r="MPX749"/>
      <c r="MPY749"/>
      <c r="MPZ749"/>
      <c r="MQA749"/>
      <c r="MQB749"/>
      <c r="MQC749"/>
      <c r="MQD749"/>
      <c r="MQE749"/>
      <c r="MQF749"/>
      <c r="MQG749"/>
      <c r="MQH749"/>
      <c r="MQI749"/>
      <c r="MQJ749"/>
      <c r="MQK749"/>
      <c r="MQL749"/>
      <c r="MQM749"/>
      <c r="MQN749"/>
      <c r="MQO749"/>
      <c r="MQP749"/>
      <c r="MQQ749"/>
      <c r="MQR749"/>
      <c r="MQS749"/>
      <c r="MQT749"/>
      <c r="MQU749"/>
      <c r="MQV749"/>
      <c r="MQW749"/>
      <c r="MQX749"/>
      <c r="MQY749"/>
      <c r="MQZ749"/>
      <c r="MRA749"/>
      <c r="MRB749"/>
      <c r="MRC749"/>
      <c r="MRD749"/>
      <c r="MRE749"/>
      <c r="MRF749"/>
      <c r="MRG749"/>
      <c r="MRH749"/>
      <c r="MRI749"/>
      <c r="MRJ749"/>
      <c r="MRK749"/>
      <c r="MRL749"/>
      <c r="MRM749"/>
      <c r="MRN749"/>
      <c r="MRO749"/>
      <c r="MRP749"/>
      <c r="MRQ749"/>
      <c r="MRR749"/>
      <c r="MRS749"/>
      <c r="MRT749"/>
      <c r="MRU749"/>
      <c r="MRV749"/>
      <c r="MRW749"/>
      <c r="MRX749"/>
      <c r="MRY749"/>
      <c r="MRZ749"/>
      <c r="MSA749"/>
      <c r="MSB749"/>
      <c r="MSC749"/>
      <c r="MSD749"/>
      <c r="MSE749"/>
      <c r="MSF749"/>
      <c r="MSG749"/>
      <c r="MSH749"/>
      <c r="MSI749"/>
      <c r="MSJ749"/>
      <c r="MSK749"/>
      <c r="MSL749"/>
      <c r="MSM749"/>
      <c r="MSN749"/>
      <c r="MSO749"/>
      <c r="MSP749"/>
      <c r="MSQ749"/>
      <c r="MSR749"/>
      <c r="MSS749"/>
      <c r="MST749"/>
      <c r="MSU749"/>
      <c r="MSV749"/>
      <c r="MSW749"/>
      <c r="MSX749"/>
      <c r="MSY749"/>
      <c r="MSZ749"/>
      <c r="MTA749"/>
      <c r="MTB749"/>
      <c r="MTC749"/>
      <c r="MTD749"/>
      <c r="MTE749"/>
      <c r="MTF749"/>
      <c r="MTG749"/>
      <c r="MTH749"/>
      <c r="MTI749"/>
      <c r="MTJ749"/>
      <c r="MTK749"/>
      <c r="MTL749"/>
      <c r="MTM749"/>
      <c r="MTN749"/>
      <c r="MTO749"/>
      <c r="MTP749"/>
      <c r="MTQ749"/>
      <c r="MTR749"/>
      <c r="MTS749"/>
      <c r="MTT749"/>
      <c r="MTU749"/>
      <c r="MTV749"/>
      <c r="MTW749"/>
      <c r="MTX749"/>
      <c r="MTY749"/>
      <c r="MTZ749"/>
      <c r="MUA749"/>
      <c r="MUB749"/>
      <c r="MUC749"/>
      <c r="MUD749"/>
      <c r="MUE749"/>
      <c r="MUF749"/>
      <c r="MUG749"/>
      <c r="MUH749"/>
      <c r="MUI749"/>
      <c r="MUJ749"/>
      <c r="MUK749"/>
      <c r="MUL749"/>
      <c r="MUM749"/>
      <c r="MUN749"/>
      <c r="MUO749"/>
      <c r="MUP749"/>
      <c r="MUQ749"/>
      <c r="MUR749"/>
      <c r="MUS749"/>
      <c r="MUT749"/>
      <c r="MUU749"/>
      <c r="MUV749"/>
      <c r="MUW749"/>
      <c r="MUX749"/>
      <c r="MUY749"/>
      <c r="MUZ749"/>
      <c r="MVA749"/>
      <c r="MVB749"/>
      <c r="MVC749"/>
      <c r="MVD749"/>
      <c r="MVE749"/>
      <c r="MVF749"/>
      <c r="MVG749"/>
      <c r="MVH749"/>
      <c r="MVI749"/>
      <c r="MVJ749"/>
      <c r="MVK749"/>
      <c r="MVL749"/>
      <c r="MVM749"/>
      <c r="MVN749"/>
      <c r="MVO749"/>
      <c r="MVP749"/>
      <c r="MVQ749"/>
      <c r="MVR749"/>
      <c r="MVS749"/>
      <c r="MVT749"/>
      <c r="MVU749"/>
      <c r="MVV749"/>
      <c r="MVW749"/>
      <c r="MVX749"/>
      <c r="MVY749"/>
      <c r="MVZ749"/>
      <c r="MWA749"/>
      <c r="MWB749"/>
      <c r="MWC749"/>
      <c r="MWD749"/>
      <c r="MWE749"/>
      <c r="MWF749"/>
      <c r="MWG749"/>
      <c r="MWH749"/>
      <c r="MWI749"/>
      <c r="MWJ749"/>
      <c r="MWK749"/>
      <c r="MWL749"/>
      <c r="MWM749"/>
      <c r="MWN749"/>
      <c r="MWO749"/>
      <c r="MWP749"/>
      <c r="MWQ749"/>
      <c r="MWR749"/>
      <c r="MWS749"/>
      <c r="MWT749"/>
      <c r="MWU749"/>
      <c r="MWV749"/>
      <c r="MWW749"/>
      <c r="MWX749"/>
      <c r="MWY749"/>
      <c r="MWZ749"/>
      <c r="MXA749"/>
      <c r="MXB749"/>
      <c r="MXC749"/>
      <c r="MXD749"/>
      <c r="MXE749"/>
      <c r="MXF749"/>
      <c r="MXG749"/>
      <c r="MXH749"/>
      <c r="MXI749"/>
      <c r="MXJ749"/>
      <c r="MXK749"/>
      <c r="MXL749"/>
      <c r="MXM749"/>
      <c r="MXN749"/>
      <c r="MXO749"/>
      <c r="MXP749"/>
      <c r="MXQ749"/>
      <c r="MXR749"/>
      <c r="MXS749"/>
      <c r="MXT749"/>
      <c r="MXU749"/>
      <c r="MXV749"/>
      <c r="MXW749"/>
      <c r="MXX749"/>
      <c r="MXY749"/>
      <c r="MXZ749"/>
      <c r="MYA749"/>
      <c r="MYB749"/>
      <c r="MYC749"/>
      <c r="MYD749"/>
      <c r="MYE749"/>
      <c r="MYF749"/>
      <c r="MYG749"/>
      <c r="MYH749"/>
      <c r="MYI749"/>
      <c r="MYJ749"/>
      <c r="MYK749"/>
      <c r="MYL749"/>
      <c r="MYM749"/>
      <c r="MYN749"/>
      <c r="MYO749"/>
      <c r="MYP749"/>
      <c r="MYQ749"/>
      <c r="MYR749"/>
      <c r="MYS749"/>
      <c r="MYT749"/>
      <c r="MYU749"/>
      <c r="MYV749"/>
      <c r="MYW749"/>
      <c r="MYX749"/>
      <c r="MYY749"/>
      <c r="MYZ749"/>
      <c r="MZA749"/>
      <c r="MZB749"/>
      <c r="MZC749"/>
      <c r="MZD749"/>
      <c r="MZE749"/>
      <c r="MZF749"/>
      <c r="MZG749"/>
      <c r="MZH749"/>
      <c r="MZI749"/>
      <c r="MZJ749"/>
      <c r="MZK749"/>
      <c r="MZL749"/>
      <c r="MZM749"/>
      <c r="MZN749"/>
      <c r="MZO749"/>
      <c r="MZP749"/>
      <c r="MZQ749"/>
      <c r="MZR749"/>
      <c r="MZS749"/>
      <c r="MZT749"/>
      <c r="MZU749"/>
      <c r="MZV749"/>
      <c r="MZW749"/>
      <c r="MZX749"/>
      <c r="MZY749"/>
      <c r="MZZ749"/>
      <c r="NAA749"/>
      <c r="NAB749"/>
      <c r="NAC749"/>
      <c r="NAD749"/>
      <c r="NAE749"/>
      <c r="NAF749"/>
      <c r="NAG749"/>
      <c r="NAH749"/>
      <c r="NAI749"/>
      <c r="NAJ749"/>
      <c r="NAK749"/>
      <c r="NAL749"/>
      <c r="NAM749"/>
      <c r="NAN749"/>
      <c r="NAO749"/>
      <c r="NAP749"/>
      <c r="NAQ749"/>
      <c r="NAR749"/>
      <c r="NAS749"/>
      <c r="NAT749"/>
      <c r="NAU749"/>
      <c r="NAV749"/>
      <c r="NAW749"/>
      <c r="NAX749"/>
      <c r="NAY749"/>
      <c r="NAZ749"/>
      <c r="NBA749"/>
      <c r="NBB749"/>
      <c r="NBC749"/>
      <c r="NBD749"/>
      <c r="NBE749"/>
      <c r="NBF749"/>
      <c r="NBG749"/>
      <c r="NBH749"/>
      <c r="NBI749"/>
      <c r="NBJ749"/>
      <c r="NBK749"/>
      <c r="NBL749"/>
      <c r="NBM749"/>
      <c r="NBN749"/>
      <c r="NBO749"/>
      <c r="NBP749"/>
      <c r="NBQ749"/>
      <c r="NBR749"/>
      <c r="NBS749"/>
      <c r="NBT749"/>
      <c r="NBU749"/>
      <c r="NBV749"/>
      <c r="NBW749"/>
      <c r="NBX749"/>
      <c r="NBY749"/>
      <c r="NBZ749"/>
      <c r="NCA749"/>
      <c r="NCB749"/>
      <c r="NCC749"/>
      <c r="NCD749"/>
      <c r="NCE749"/>
      <c r="NCF749"/>
      <c r="NCG749"/>
      <c r="NCH749"/>
      <c r="NCI749"/>
      <c r="NCJ749"/>
      <c r="NCK749"/>
      <c r="NCL749"/>
      <c r="NCM749"/>
      <c r="NCN749"/>
      <c r="NCO749"/>
      <c r="NCP749"/>
      <c r="NCQ749"/>
      <c r="NCR749"/>
      <c r="NCS749"/>
      <c r="NCT749"/>
      <c r="NCU749"/>
      <c r="NCV749"/>
      <c r="NCW749"/>
      <c r="NCX749"/>
      <c r="NCY749"/>
      <c r="NCZ749"/>
      <c r="NDA749"/>
      <c r="NDB749"/>
      <c r="NDC749"/>
      <c r="NDD749"/>
      <c r="NDE749"/>
      <c r="NDF749"/>
      <c r="NDG749"/>
      <c r="NDH749"/>
      <c r="NDI749"/>
      <c r="NDJ749"/>
      <c r="NDK749"/>
      <c r="NDL749"/>
      <c r="NDM749"/>
      <c r="NDN749"/>
      <c r="NDO749"/>
      <c r="NDP749"/>
      <c r="NDQ749"/>
      <c r="NDR749"/>
      <c r="NDS749"/>
      <c r="NDT749"/>
      <c r="NDU749"/>
      <c r="NDV749"/>
      <c r="NDW749"/>
      <c r="NDX749"/>
      <c r="NDY749"/>
      <c r="NDZ749"/>
      <c r="NEA749"/>
      <c r="NEB749"/>
      <c r="NEC749"/>
      <c r="NED749"/>
      <c r="NEE749"/>
      <c r="NEF749"/>
      <c r="NEG749"/>
      <c r="NEH749"/>
      <c r="NEI749"/>
      <c r="NEJ749"/>
      <c r="NEK749"/>
      <c r="NEL749"/>
      <c r="NEM749"/>
      <c r="NEN749"/>
      <c r="NEO749"/>
      <c r="NEP749"/>
      <c r="NEQ749"/>
      <c r="NER749"/>
      <c r="NES749"/>
      <c r="NET749"/>
      <c r="NEU749"/>
      <c r="NEV749"/>
      <c r="NEW749"/>
      <c r="NEX749"/>
      <c r="NEY749"/>
      <c r="NEZ749"/>
      <c r="NFA749"/>
      <c r="NFB749"/>
      <c r="NFC749"/>
      <c r="NFD749"/>
      <c r="NFE749"/>
      <c r="NFF749"/>
      <c r="NFG749"/>
      <c r="NFH749"/>
      <c r="NFI749"/>
      <c r="NFJ749"/>
      <c r="NFK749"/>
      <c r="NFL749"/>
      <c r="NFM749"/>
      <c r="NFN749"/>
      <c r="NFO749"/>
      <c r="NFP749"/>
      <c r="NFQ749"/>
      <c r="NFR749"/>
      <c r="NFS749"/>
      <c r="NFT749"/>
      <c r="NFU749"/>
      <c r="NFV749"/>
      <c r="NFW749"/>
      <c r="NFX749"/>
      <c r="NFY749"/>
      <c r="NFZ749"/>
      <c r="NGA749"/>
      <c r="NGB749"/>
      <c r="NGC749"/>
      <c r="NGD749"/>
      <c r="NGE749"/>
      <c r="NGF749"/>
      <c r="NGG749"/>
      <c r="NGH749"/>
      <c r="NGI749"/>
      <c r="NGJ749"/>
      <c r="NGK749"/>
      <c r="NGL749"/>
      <c r="NGM749"/>
      <c r="NGN749"/>
      <c r="NGO749"/>
      <c r="NGP749"/>
      <c r="NGQ749"/>
      <c r="NGR749"/>
      <c r="NGS749"/>
      <c r="NGT749"/>
      <c r="NGU749"/>
      <c r="NGV749"/>
      <c r="NGW749"/>
      <c r="NGX749"/>
      <c r="NGY749"/>
      <c r="NGZ749"/>
      <c r="NHA749"/>
      <c r="NHB749"/>
      <c r="NHC749"/>
      <c r="NHD749"/>
      <c r="NHE749"/>
      <c r="NHF749"/>
      <c r="NHG749"/>
      <c r="NHH749"/>
      <c r="NHI749"/>
      <c r="NHJ749"/>
      <c r="NHK749"/>
      <c r="NHL749"/>
      <c r="NHM749"/>
      <c r="NHN749"/>
      <c r="NHO749"/>
      <c r="NHP749"/>
      <c r="NHQ749"/>
      <c r="NHR749"/>
      <c r="NHS749"/>
      <c r="NHT749"/>
      <c r="NHU749"/>
      <c r="NHV749"/>
      <c r="NHW749"/>
      <c r="NHX749"/>
      <c r="NHY749"/>
      <c r="NHZ749"/>
      <c r="NIA749"/>
      <c r="NIB749"/>
      <c r="NIC749"/>
      <c r="NID749"/>
      <c r="NIE749"/>
      <c r="NIF749"/>
      <c r="NIG749"/>
      <c r="NIH749"/>
      <c r="NII749"/>
      <c r="NIJ749"/>
      <c r="NIK749"/>
      <c r="NIL749"/>
      <c r="NIM749"/>
      <c r="NIN749"/>
      <c r="NIO749"/>
      <c r="NIP749"/>
      <c r="NIQ749"/>
      <c r="NIR749"/>
      <c r="NIS749"/>
      <c r="NIT749"/>
      <c r="NIU749"/>
      <c r="NIV749"/>
      <c r="NIW749"/>
      <c r="NIX749"/>
      <c r="NIY749"/>
      <c r="NIZ749"/>
      <c r="NJA749"/>
      <c r="NJB749"/>
      <c r="NJC749"/>
      <c r="NJD749"/>
      <c r="NJE749"/>
      <c r="NJF749"/>
      <c r="NJG749"/>
      <c r="NJH749"/>
      <c r="NJI749"/>
      <c r="NJJ749"/>
      <c r="NJK749"/>
      <c r="NJL749"/>
      <c r="NJM749"/>
      <c r="NJN749"/>
      <c r="NJO749"/>
      <c r="NJP749"/>
      <c r="NJQ749"/>
      <c r="NJR749"/>
      <c r="NJS749"/>
      <c r="NJT749"/>
      <c r="NJU749"/>
      <c r="NJV749"/>
      <c r="NJW749"/>
      <c r="NJX749"/>
      <c r="NJY749"/>
      <c r="NJZ749"/>
      <c r="NKA749"/>
      <c r="NKB749"/>
      <c r="NKC749"/>
      <c r="NKD749"/>
      <c r="NKE749"/>
      <c r="NKF749"/>
      <c r="NKG749"/>
      <c r="NKH749"/>
      <c r="NKI749"/>
      <c r="NKJ749"/>
      <c r="NKK749"/>
      <c r="NKL749"/>
      <c r="NKM749"/>
      <c r="NKN749"/>
      <c r="NKO749"/>
      <c r="NKP749"/>
      <c r="NKQ749"/>
      <c r="NKR749"/>
      <c r="NKS749"/>
      <c r="NKT749"/>
      <c r="NKU749"/>
      <c r="NKV749"/>
      <c r="NKW749"/>
      <c r="NKX749"/>
      <c r="NKY749"/>
      <c r="NKZ749"/>
      <c r="NLA749"/>
      <c r="NLB749"/>
      <c r="NLC749"/>
      <c r="NLD749"/>
      <c r="NLE749"/>
      <c r="NLF749"/>
      <c r="NLG749"/>
      <c r="NLH749"/>
      <c r="NLI749"/>
      <c r="NLJ749"/>
      <c r="NLK749"/>
      <c r="NLL749"/>
      <c r="NLM749"/>
      <c r="NLN749"/>
      <c r="NLO749"/>
      <c r="NLP749"/>
      <c r="NLQ749"/>
      <c r="NLR749"/>
      <c r="NLS749"/>
      <c r="NLT749"/>
      <c r="NLU749"/>
      <c r="NLV749"/>
      <c r="NLW749"/>
      <c r="NLX749"/>
      <c r="NLY749"/>
      <c r="NLZ749"/>
      <c r="NMA749"/>
      <c r="NMB749"/>
      <c r="NMC749"/>
      <c r="NMD749"/>
      <c r="NME749"/>
      <c r="NMF749"/>
      <c r="NMG749"/>
      <c r="NMH749"/>
      <c r="NMI749"/>
      <c r="NMJ749"/>
      <c r="NMK749"/>
      <c r="NML749"/>
      <c r="NMM749"/>
      <c r="NMN749"/>
      <c r="NMO749"/>
      <c r="NMP749"/>
      <c r="NMQ749"/>
      <c r="NMR749"/>
      <c r="NMS749"/>
      <c r="NMT749"/>
      <c r="NMU749"/>
      <c r="NMV749"/>
      <c r="NMW749"/>
      <c r="NMX749"/>
      <c r="NMY749"/>
      <c r="NMZ749"/>
      <c r="NNA749"/>
      <c r="NNB749"/>
      <c r="NNC749"/>
      <c r="NND749"/>
      <c r="NNE749"/>
      <c r="NNF749"/>
      <c r="NNG749"/>
      <c r="NNH749"/>
      <c r="NNI749"/>
      <c r="NNJ749"/>
      <c r="NNK749"/>
      <c r="NNL749"/>
      <c r="NNM749"/>
      <c r="NNN749"/>
      <c r="NNO749"/>
      <c r="NNP749"/>
      <c r="NNQ749"/>
      <c r="NNR749"/>
      <c r="NNS749"/>
      <c r="NNT749"/>
      <c r="NNU749"/>
      <c r="NNV749"/>
      <c r="NNW749"/>
      <c r="NNX749"/>
      <c r="NNY749"/>
      <c r="NNZ749"/>
      <c r="NOA749"/>
      <c r="NOB749"/>
      <c r="NOC749"/>
      <c r="NOD749"/>
      <c r="NOE749"/>
      <c r="NOF749"/>
      <c r="NOG749"/>
      <c r="NOH749"/>
      <c r="NOI749"/>
      <c r="NOJ749"/>
      <c r="NOK749"/>
      <c r="NOL749"/>
      <c r="NOM749"/>
      <c r="NON749"/>
      <c r="NOO749"/>
      <c r="NOP749"/>
      <c r="NOQ749"/>
      <c r="NOR749"/>
      <c r="NOS749"/>
      <c r="NOT749"/>
      <c r="NOU749"/>
      <c r="NOV749"/>
      <c r="NOW749"/>
      <c r="NOX749"/>
      <c r="NOY749"/>
      <c r="NOZ749"/>
      <c r="NPA749"/>
      <c r="NPB749"/>
      <c r="NPC749"/>
      <c r="NPD749"/>
      <c r="NPE749"/>
      <c r="NPF749"/>
      <c r="NPG749"/>
      <c r="NPH749"/>
      <c r="NPI749"/>
      <c r="NPJ749"/>
      <c r="NPK749"/>
      <c r="NPL749"/>
      <c r="NPM749"/>
      <c r="NPN749"/>
      <c r="NPO749"/>
      <c r="NPP749"/>
      <c r="NPQ749"/>
      <c r="NPR749"/>
      <c r="NPS749"/>
      <c r="NPT749"/>
      <c r="NPU749"/>
      <c r="NPV749"/>
      <c r="NPW749"/>
      <c r="NPX749"/>
      <c r="NPY749"/>
      <c r="NPZ749"/>
      <c r="NQA749"/>
      <c r="NQB749"/>
      <c r="NQC749"/>
      <c r="NQD749"/>
      <c r="NQE749"/>
      <c r="NQF749"/>
      <c r="NQG749"/>
      <c r="NQH749"/>
      <c r="NQI749"/>
      <c r="NQJ749"/>
      <c r="NQK749"/>
      <c r="NQL749"/>
      <c r="NQM749"/>
      <c r="NQN749"/>
      <c r="NQO749"/>
      <c r="NQP749"/>
      <c r="NQQ749"/>
      <c r="NQR749"/>
      <c r="NQS749"/>
      <c r="NQT749"/>
      <c r="NQU749"/>
      <c r="NQV749"/>
      <c r="NQW749"/>
      <c r="NQX749"/>
      <c r="NQY749"/>
      <c r="NQZ749"/>
      <c r="NRA749"/>
      <c r="NRB749"/>
      <c r="NRC749"/>
      <c r="NRD749"/>
      <c r="NRE749"/>
      <c r="NRF749"/>
      <c r="NRG749"/>
      <c r="NRH749"/>
      <c r="NRI749"/>
      <c r="NRJ749"/>
      <c r="NRK749"/>
      <c r="NRL749"/>
      <c r="NRM749"/>
      <c r="NRN749"/>
      <c r="NRO749"/>
      <c r="NRP749"/>
      <c r="NRQ749"/>
      <c r="NRR749"/>
      <c r="NRS749"/>
      <c r="NRT749"/>
      <c r="NRU749"/>
      <c r="NRV749"/>
      <c r="NRW749"/>
      <c r="NRX749"/>
      <c r="NRY749"/>
      <c r="NRZ749"/>
      <c r="NSA749"/>
      <c r="NSB749"/>
      <c r="NSC749"/>
      <c r="NSD749"/>
      <c r="NSE749"/>
      <c r="NSF749"/>
      <c r="NSG749"/>
      <c r="NSH749"/>
      <c r="NSI749"/>
      <c r="NSJ749"/>
      <c r="NSK749"/>
      <c r="NSL749"/>
      <c r="NSM749"/>
      <c r="NSN749"/>
      <c r="NSO749"/>
      <c r="NSP749"/>
      <c r="NSQ749"/>
      <c r="NSR749"/>
      <c r="NSS749"/>
      <c r="NST749"/>
      <c r="NSU749"/>
      <c r="NSV749"/>
      <c r="NSW749"/>
      <c r="NSX749"/>
      <c r="NSY749"/>
      <c r="NSZ749"/>
      <c r="NTA749"/>
      <c r="NTB749"/>
      <c r="NTC749"/>
      <c r="NTD749"/>
      <c r="NTE749"/>
      <c r="NTF749"/>
      <c r="NTG749"/>
      <c r="NTH749"/>
      <c r="NTI749"/>
      <c r="NTJ749"/>
      <c r="NTK749"/>
      <c r="NTL749"/>
      <c r="NTM749"/>
      <c r="NTN749"/>
      <c r="NTO749"/>
      <c r="NTP749"/>
      <c r="NTQ749"/>
      <c r="NTR749"/>
      <c r="NTS749"/>
      <c r="NTT749"/>
      <c r="NTU749"/>
      <c r="NTV749"/>
      <c r="NTW749"/>
      <c r="NTX749"/>
      <c r="NTY749"/>
      <c r="NTZ749"/>
      <c r="NUA749"/>
      <c r="NUB749"/>
      <c r="NUC749"/>
      <c r="NUD749"/>
      <c r="NUE749"/>
      <c r="NUF749"/>
      <c r="NUG749"/>
      <c r="NUH749"/>
      <c r="NUI749"/>
      <c r="NUJ749"/>
      <c r="NUK749"/>
      <c r="NUL749"/>
      <c r="NUM749"/>
      <c r="NUN749"/>
      <c r="NUO749"/>
      <c r="NUP749"/>
      <c r="NUQ749"/>
      <c r="NUR749"/>
      <c r="NUS749"/>
      <c r="NUT749"/>
      <c r="NUU749"/>
      <c r="NUV749"/>
      <c r="NUW749"/>
      <c r="NUX749"/>
      <c r="NUY749"/>
      <c r="NUZ749"/>
      <c r="NVA749"/>
      <c r="NVB749"/>
      <c r="NVC749"/>
      <c r="NVD749"/>
      <c r="NVE749"/>
      <c r="NVF749"/>
      <c r="NVG749"/>
      <c r="NVH749"/>
      <c r="NVI749"/>
      <c r="NVJ749"/>
      <c r="NVK749"/>
      <c r="NVL749"/>
      <c r="NVM749"/>
      <c r="NVN749"/>
      <c r="NVO749"/>
      <c r="NVP749"/>
      <c r="NVQ749"/>
      <c r="NVR749"/>
      <c r="NVS749"/>
      <c r="NVT749"/>
      <c r="NVU749"/>
      <c r="NVV749"/>
      <c r="NVW749"/>
      <c r="NVX749"/>
      <c r="NVY749"/>
      <c r="NVZ749"/>
      <c r="NWA749"/>
      <c r="NWB749"/>
      <c r="NWC749"/>
      <c r="NWD749"/>
      <c r="NWE749"/>
      <c r="NWF749"/>
      <c r="NWG749"/>
      <c r="NWH749"/>
      <c r="NWI749"/>
      <c r="NWJ749"/>
      <c r="NWK749"/>
      <c r="NWL749"/>
      <c r="NWM749"/>
      <c r="NWN749"/>
      <c r="NWO749"/>
      <c r="NWP749"/>
      <c r="NWQ749"/>
      <c r="NWR749"/>
      <c r="NWS749"/>
      <c r="NWT749"/>
      <c r="NWU749"/>
      <c r="NWV749"/>
      <c r="NWW749"/>
      <c r="NWX749"/>
      <c r="NWY749"/>
      <c r="NWZ749"/>
      <c r="NXA749"/>
      <c r="NXB749"/>
      <c r="NXC749"/>
      <c r="NXD749"/>
      <c r="NXE749"/>
      <c r="NXF749"/>
      <c r="NXG749"/>
      <c r="NXH749"/>
      <c r="NXI749"/>
      <c r="NXJ749"/>
      <c r="NXK749"/>
      <c r="NXL749"/>
      <c r="NXM749"/>
      <c r="NXN749"/>
      <c r="NXO749"/>
      <c r="NXP749"/>
      <c r="NXQ749"/>
      <c r="NXR749"/>
      <c r="NXS749"/>
      <c r="NXT749"/>
      <c r="NXU749"/>
      <c r="NXV749"/>
      <c r="NXW749"/>
      <c r="NXX749"/>
      <c r="NXY749"/>
      <c r="NXZ749"/>
      <c r="NYA749"/>
      <c r="NYB749"/>
      <c r="NYC749"/>
      <c r="NYD749"/>
      <c r="NYE749"/>
      <c r="NYF749"/>
      <c r="NYG749"/>
      <c r="NYH749"/>
      <c r="NYI749"/>
      <c r="NYJ749"/>
      <c r="NYK749"/>
      <c r="NYL749"/>
      <c r="NYM749"/>
      <c r="NYN749"/>
      <c r="NYO749"/>
      <c r="NYP749"/>
      <c r="NYQ749"/>
      <c r="NYR749"/>
      <c r="NYS749"/>
      <c r="NYT749"/>
      <c r="NYU749"/>
      <c r="NYV749"/>
      <c r="NYW749"/>
      <c r="NYX749"/>
      <c r="NYY749"/>
      <c r="NYZ749"/>
      <c r="NZA749"/>
      <c r="NZB749"/>
      <c r="NZC749"/>
      <c r="NZD749"/>
      <c r="NZE749"/>
      <c r="NZF749"/>
      <c r="NZG749"/>
      <c r="NZH749"/>
      <c r="NZI749"/>
      <c r="NZJ749"/>
      <c r="NZK749"/>
      <c r="NZL749"/>
      <c r="NZM749"/>
      <c r="NZN749"/>
      <c r="NZO749"/>
      <c r="NZP749"/>
      <c r="NZQ749"/>
      <c r="NZR749"/>
      <c r="NZS749"/>
      <c r="NZT749"/>
      <c r="NZU749"/>
      <c r="NZV749"/>
      <c r="NZW749"/>
      <c r="NZX749"/>
      <c r="NZY749"/>
      <c r="NZZ749"/>
      <c r="OAA749"/>
      <c r="OAB749"/>
      <c r="OAC749"/>
      <c r="OAD749"/>
      <c r="OAE749"/>
      <c r="OAF749"/>
      <c r="OAG749"/>
      <c r="OAH749"/>
      <c r="OAI749"/>
      <c r="OAJ749"/>
      <c r="OAK749"/>
      <c r="OAL749"/>
      <c r="OAM749"/>
      <c r="OAN749"/>
      <c r="OAO749"/>
      <c r="OAP749"/>
      <c r="OAQ749"/>
      <c r="OAR749"/>
      <c r="OAS749"/>
      <c r="OAT749"/>
      <c r="OAU749"/>
      <c r="OAV749"/>
      <c r="OAW749"/>
      <c r="OAX749"/>
      <c r="OAY749"/>
      <c r="OAZ749"/>
      <c r="OBA749"/>
      <c r="OBB749"/>
      <c r="OBC749"/>
      <c r="OBD749"/>
      <c r="OBE749"/>
      <c r="OBF749"/>
      <c r="OBG749"/>
      <c r="OBH749"/>
      <c r="OBI749"/>
      <c r="OBJ749"/>
      <c r="OBK749"/>
      <c r="OBL749"/>
      <c r="OBM749"/>
      <c r="OBN749"/>
      <c r="OBO749"/>
      <c r="OBP749"/>
      <c r="OBQ749"/>
      <c r="OBR749"/>
      <c r="OBS749"/>
      <c r="OBT749"/>
      <c r="OBU749"/>
      <c r="OBV749"/>
      <c r="OBW749"/>
      <c r="OBX749"/>
      <c r="OBY749"/>
      <c r="OBZ749"/>
      <c r="OCA749"/>
      <c r="OCB749"/>
      <c r="OCC749"/>
      <c r="OCD749"/>
      <c r="OCE749"/>
      <c r="OCF749"/>
      <c r="OCG749"/>
      <c r="OCH749"/>
      <c r="OCI749"/>
      <c r="OCJ749"/>
      <c r="OCK749"/>
      <c r="OCL749"/>
      <c r="OCM749"/>
      <c r="OCN749"/>
      <c r="OCO749"/>
      <c r="OCP749"/>
      <c r="OCQ749"/>
      <c r="OCR749"/>
      <c r="OCS749"/>
      <c r="OCT749"/>
      <c r="OCU749"/>
      <c r="OCV749"/>
      <c r="OCW749"/>
      <c r="OCX749"/>
      <c r="OCY749"/>
      <c r="OCZ749"/>
      <c r="ODA749"/>
      <c r="ODB749"/>
      <c r="ODC749"/>
      <c r="ODD749"/>
      <c r="ODE749"/>
      <c r="ODF749"/>
      <c r="ODG749"/>
      <c r="ODH749"/>
      <c r="ODI749"/>
      <c r="ODJ749"/>
      <c r="ODK749"/>
      <c r="ODL749"/>
      <c r="ODM749"/>
      <c r="ODN749"/>
      <c r="ODO749"/>
      <c r="ODP749"/>
      <c r="ODQ749"/>
      <c r="ODR749"/>
      <c r="ODS749"/>
      <c r="ODT749"/>
      <c r="ODU749"/>
      <c r="ODV749"/>
      <c r="ODW749"/>
      <c r="ODX749"/>
      <c r="ODY749"/>
      <c r="ODZ749"/>
      <c r="OEA749"/>
      <c r="OEB749"/>
      <c r="OEC749"/>
      <c r="OED749"/>
      <c r="OEE749"/>
      <c r="OEF749"/>
      <c r="OEG749"/>
      <c r="OEH749"/>
      <c r="OEI749"/>
      <c r="OEJ749"/>
      <c r="OEK749"/>
      <c r="OEL749"/>
      <c r="OEM749"/>
      <c r="OEN749"/>
      <c r="OEO749"/>
      <c r="OEP749"/>
      <c r="OEQ749"/>
      <c r="OER749"/>
      <c r="OES749"/>
      <c r="OET749"/>
      <c r="OEU749"/>
      <c r="OEV749"/>
      <c r="OEW749"/>
      <c r="OEX749"/>
      <c r="OEY749"/>
      <c r="OEZ749"/>
      <c r="OFA749"/>
      <c r="OFB749"/>
      <c r="OFC749"/>
      <c r="OFD749"/>
      <c r="OFE749"/>
      <c r="OFF749"/>
      <c r="OFG749"/>
      <c r="OFH749"/>
      <c r="OFI749"/>
      <c r="OFJ749"/>
      <c r="OFK749"/>
      <c r="OFL749"/>
      <c r="OFM749"/>
      <c r="OFN749"/>
      <c r="OFO749"/>
      <c r="OFP749"/>
      <c r="OFQ749"/>
      <c r="OFR749"/>
      <c r="OFS749"/>
      <c r="OFT749"/>
      <c r="OFU749"/>
      <c r="OFV749"/>
      <c r="OFW749"/>
      <c r="OFX749"/>
      <c r="OFY749"/>
      <c r="OFZ749"/>
      <c r="OGA749"/>
      <c r="OGB749"/>
      <c r="OGC749"/>
      <c r="OGD749"/>
      <c r="OGE749"/>
      <c r="OGF749"/>
      <c r="OGG749"/>
      <c r="OGH749"/>
      <c r="OGI749"/>
      <c r="OGJ749"/>
      <c r="OGK749"/>
      <c r="OGL749"/>
      <c r="OGM749"/>
      <c r="OGN749"/>
      <c r="OGO749"/>
      <c r="OGP749"/>
      <c r="OGQ749"/>
      <c r="OGR749"/>
      <c r="OGS749"/>
      <c r="OGT749"/>
      <c r="OGU749"/>
      <c r="OGV749"/>
      <c r="OGW749"/>
      <c r="OGX749"/>
      <c r="OGY749"/>
      <c r="OGZ749"/>
      <c r="OHA749"/>
      <c r="OHB749"/>
      <c r="OHC749"/>
      <c r="OHD749"/>
      <c r="OHE749"/>
      <c r="OHF749"/>
      <c r="OHG749"/>
      <c r="OHH749"/>
      <c r="OHI749"/>
      <c r="OHJ749"/>
      <c r="OHK749"/>
      <c r="OHL749"/>
      <c r="OHM749"/>
      <c r="OHN749"/>
      <c r="OHO749"/>
      <c r="OHP749"/>
      <c r="OHQ749"/>
      <c r="OHR749"/>
      <c r="OHS749"/>
      <c r="OHT749"/>
      <c r="OHU749"/>
      <c r="OHV749"/>
      <c r="OHW749"/>
      <c r="OHX749"/>
      <c r="OHY749"/>
      <c r="OHZ749"/>
      <c r="OIA749"/>
      <c r="OIB749"/>
      <c r="OIC749"/>
      <c r="OID749"/>
      <c r="OIE749"/>
      <c r="OIF749"/>
      <c r="OIG749"/>
      <c r="OIH749"/>
      <c r="OII749"/>
      <c r="OIJ749"/>
      <c r="OIK749"/>
      <c r="OIL749"/>
      <c r="OIM749"/>
      <c r="OIN749"/>
      <c r="OIO749"/>
      <c r="OIP749"/>
      <c r="OIQ749"/>
      <c r="OIR749"/>
      <c r="OIS749"/>
      <c r="OIT749"/>
      <c r="OIU749"/>
      <c r="OIV749"/>
      <c r="OIW749"/>
      <c r="OIX749"/>
      <c r="OIY749"/>
      <c r="OIZ749"/>
      <c r="OJA749"/>
      <c r="OJB749"/>
      <c r="OJC749"/>
      <c r="OJD749"/>
      <c r="OJE749"/>
      <c r="OJF749"/>
      <c r="OJG749"/>
      <c r="OJH749"/>
      <c r="OJI749"/>
      <c r="OJJ749"/>
      <c r="OJK749"/>
      <c r="OJL749"/>
      <c r="OJM749"/>
      <c r="OJN749"/>
      <c r="OJO749"/>
      <c r="OJP749"/>
      <c r="OJQ749"/>
      <c r="OJR749"/>
      <c r="OJS749"/>
      <c r="OJT749"/>
      <c r="OJU749"/>
      <c r="OJV749"/>
      <c r="OJW749"/>
      <c r="OJX749"/>
      <c r="OJY749"/>
      <c r="OJZ749"/>
      <c r="OKA749"/>
      <c r="OKB749"/>
      <c r="OKC749"/>
      <c r="OKD749"/>
      <c r="OKE749"/>
      <c r="OKF749"/>
      <c r="OKG749"/>
      <c r="OKH749"/>
      <c r="OKI749"/>
      <c r="OKJ749"/>
      <c r="OKK749"/>
      <c r="OKL749"/>
      <c r="OKM749"/>
      <c r="OKN749"/>
      <c r="OKO749"/>
      <c r="OKP749"/>
      <c r="OKQ749"/>
      <c r="OKR749"/>
      <c r="OKS749"/>
      <c r="OKT749"/>
      <c r="OKU749"/>
      <c r="OKV749"/>
      <c r="OKW749"/>
      <c r="OKX749"/>
      <c r="OKY749"/>
      <c r="OKZ749"/>
      <c r="OLA749"/>
      <c r="OLB749"/>
      <c r="OLC749"/>
      <c r="OLD749"/>
      <c r="OLE749"/>
      <c r="OLF749"/>
      <c r="OLG749"/>
      <c r="OLH749"/>
      <c r="OLI749"/>
      <c r="OLJ749"/>
      <c r="OLK749"/>
      <c r="OLL749"/>
      <c r="OLM749"/>
      <c r="OLN749"/>
      <c r="OLO749"/>
      <c r="OLP749"/>
      <c r="OLQ749"/>
      <c r="OLR749"/>
      <c r="OLS749"/>
      <c r="OLT749"/>
      <c r="OLU749"/>
      <c r="OLV749"/>
      <c r="OLW749"/>
      <c r="OLX749"/>
      <c r="OLY749"/>
      <c r="OLZ749"/>
      <c r="OMA749"/>
      <c r="OMB749"/>
      <c r="OMC749"/>
      <c r="OMD749"/>
      <c r="OME749"/>
      <c r="OMF749"/>
      <c r="OMG749"/>
      <c r="OMH749"/>
      <c r="OMI749"/>
      <c r="OMJ749"/>
      <c r="OMK749"/>
      <c r="OML749"/>
      <c r="OMM749"/>
      <c r="OMN749"/>
      <c r="OMO749"/>
      <c r="OMP749"/>
      <c r="OMQ749"/>
      <c r="OMR749"/>
      <c r="OMS749"/>
      <c r="OMT749"/>
      <c r="OMU749"/>
      <c r="OMV749"/>
      <c r="OMW749"/>
      <c r="OMX749"/>
      <c r="OMY749"/>
      <c r="OMZ749"/>
      <c r="ONA749"/>
      <c r="ONB749"/>
      <c r="ONC749"/>
      <c r="OND749"/>
      <c r="ONE749"/>
      <c r="ONF749"/>
      <c r="ONG749"/>
      <c r="ONH749"/>
      <c r="ONI749"/>
      <c r="ONJ749"/>
      <c r="ONK749"/>
      <c r="ONL749"/>
      <c r="ONM749"/>
      <c r="ONN749"/>
      <c r="ONO749"/>
      <c r="ONP749"/>
      <c r="ONQ749"/>
      <c r="ONR749"/>
      <c r="ONS749"/>
      <c r="ONT749"/>
      <c r="ONU749"/>
      <c r="ONV749"/>
      <c r="ONW749"/>
      <c r="ONX749"/>
      <c r="ONY749"/>
      <c r="ONZ749"/>
      <c r="OOA749"/>
      <c r="OOB749"/>
      <c r="OOC749"/>
      <c r="OOD749"/>
      <c r="OOE749"/>
      <c r="OOF749"/>
      <c r="OOG749"/>
      <c r="OOH749"/>
      <c r="OOI749"/>
      <c r="OOJ749"/>
      <c r="OOK749"/>
      <c r="OOL749"/>
      <c r="OOM749"/>
      <c r="OON749"/>
      <c r="OOO749"/>
      <c r="OOP749"/>
      <c r="OOQ749"/>
      <c r="OOR749"/>
      <c r="OOS749"/>
      <c r="OOT749"/>
      <c r="OOU749"/>
      <c r="OOV749"/>
      <c r="OOW749"/>
      <c r="OOX749"/>
      <c r="OOY749"/>
      <c r="OOZ749"/>
      <c r="OPA749"/>
      <c r="OPB749"/>
      <c r="OPC749"/>
      <c r="OPD749"/>
      <c r="OPE749"/>
      <c r="OPF749"/>
      <c r="OPG749"/>
      <c r="OPH749"/>
      <c r="OPI749"/>
      <c r="OPJ749"/>
      <c r="OPK749"/>
      <c r="OPL749"/>
      <c r="OPM749"/>
      <c r="OPN749"/>
      <c r="OPO749"/>
      <c r="OPP749"/>
      <c r="OPQ749"/>
      <c r="OPR749"/>
      <c r="OPS749"/>
      <c r="OPT749"/>
      <c r="OPU749"/>
      <c r="OPV749"/>
      <c r="OPW749"/>
      <c r="OPX749"/>
      <c r="OPY749"/>
      <c r="OPZ749"/>
      <c r="OQA749"/>
      <c r="OQB749"/>
      <c r="OQC749"/>
      <c r="OQD749"/>
      <c r="OQE749"/>
      <c r="OQF749"/>
      <c r="OQG749"/>
      <c r="OQH749"/>
      <c r="OQI749"/>
      <c r="OQJ749"/>
      <c r="OQK749"/>
      <c r="OQL749"/>
      <c r="OQM749"/>
      <c r="OQN749"/>
      <c r="OQO749"/>
      <c r="OQP749"/>
      <c r="OQQ749"/>
      <c r="OQR749"/>
      <c r="OQS749"/>
      <c r="OQT749"/>
      <c r="OQU749"/>
      <c r="OQV749"/>
      <c r="OQW749"/>
      <c r="OQX749"/>
      <c r="OQY749"/>
      <c r="OQZ749"/>
      <c r="ORA749"/>
      <c r="ORB749"/>
      <c r="ORC749"/>
      <c r="ORD749"/>
      <c r="ORE749"/>
      <c r="ORF749"/>
      <c r="ORG749"/>
      <c r="ORH749"/>
      <c r="ORI749"/>
      <c r="ORJ749"/>
      <c r="ORK749"/>
      <c r="ORL749"/>
      <c r="ORM749"/>
      <c r="ORN749"/>
      <c r="ORO749"/>
      <c r="ORP749"/>
      <c r="ORQ749"/>
      <c r="ORR749"/>
      <c r="ORS749"/>
      <c r="ORT749"/>
      <c r="ORU749"/>
      <c r="ORV749"/>
      <c r="ORW749"/>
      <c r="ORX749"/>
      <c r="ORY749"/>
      <c r="ORZ749"/>
      <c r="OSA749"/>
      <c r="OSB749"/>
      <c r="OSC749"/>
      <c r="OSD749"/>
      <c r="OSE749"/>
      <c r="OSF749"/>
      <c r="OSG749"/>
      <c r="OSH749"/>
      <c r="OSI749"/>
      <c r="OSJ749"/>
      <c r="OSK749"/>
      <c r="OSL749"/>
      <c r="OSM749"/>
      <c r="OSN749"/>
      <c r="OSO749"/>
      <c r="OSP749"/>
      <c r="OSQ749"/>
      <c r="OSR749"/>
      <c r="OSS749"/>
      <c r="OST749"/>
      <c r="OSU749"/>
      <c r="OSV749"/>
      <c r="OSW749"/>
      <c r="OSX749"/>
      <c r="OSY749"/>
      <c r="OSZ749"/>
      <c r="OTA749"/>
      <c r="OTB749"/>
      <c r="OTC749"/>
      <c r="OTD749"/>
      <c r="OTE749"/>
      <c r="OTF749"/>
      <c r="OTG749"/>
      <c r="OTH749"/>
      <c r="OTI749"/>
      <c r="OTJ749"/>
      <c r="OTK749"/>
      <c r="OTL749"/>
      <c r="OTM749"/>
      <c r="OTN749"/>
      <c r="OTO749"/>
      <c r="OTP749"/>
      <c r="OTQ749"/>
      <c r="OTR749"/>
      <c r="OTS749"/>
      <c r="OTT749"/>
      <c r="OTU749"/>
      <c r="OTV749"/>
      <c r="OTW749"/>
      <c r="OTX749"/>
      <c r="OTY749"/>
      <c r="OTZ749"/>
      <c r="OUA749"/>
      <c r="OUB749"/>
      <c r="OUC749"/>
      <c r="OUD749"/>
      <c r="OUE749"/>
      <c r="OUF749"/>
      <c r="OUG749"/>
      <c r="OUH749"/>
      <c r="OUI749"/>
      <c r="OUJ749"/>
      <c r="OUK749"/>
      <c r="OUL749"/>
      <c r="OUM749"/>
      <c r="OUN749"/>
      <c r="OUO749"/>
      <c r="OUP749"/>
      <c r="OUQ749"/>
      <c r="OUR749"/>
      <c r="OUS749"/>
      <c r="OUT749"/>
      <c r="OUU749"/>
      <c r="OUV749"/>
      <c r="OUW749"/>
      <c r="OUX749"/>
      <c r="OUY749"/>
      <c r="OUZ749"/>
      <c r="OVA749"/>
      <c r="OVB749"/>
      <c r="OVC749"/>
      <c r="OVD749"/>
      <c r="OVE749"/>
      <c r="OVF749"/>
      <c r="OVG749"/>
      <c r="OVH749"/>
      <c r="OVI749"/>
      <c r="OVJ749"/>
      <c r="OVK749"/>
      <c r="OVL749"/>
      <c r="OVM749"/>
      <c r="OVN749"/>
      <c r="OVO749"/>
      <c r="OVP749"/>
      <c r="OVQ749"/>
      <c r="OVR749"/>
      <c r="OVS749"/>
      <c r="OVT749"/>
      <c r="OVU749"/>
      <c r="OVV749"/>
      <c r="OVW749"/>
      <c r="OVX749"/>
      <c r="OVY749"/>
      <c r="OVZ749"/>
      <c r="OWA749"/>
      <c r="OWB749"/>
      <c r="OWC749"/>
      <c r="OWD749"/>
      <c r="OWE749"/>
      <c r="OWF749"/>
      <c r="OWG749"/>
      <c r="OWH749"/>
      <c r="OWI749"/>
      <c r="OWJ749"/>
      <c r="OWK749"/>
      <c r="OWL749"/>
      <c r="OWM749"/>
      <c r="OWN749"/>
      <c r="OWO749"/>
      <c r="OWP749"/>
      <c r="OWQ749"/>
      <c r="OWR749"/>
      <c r="OWS749"/>
      <c r="OWT749"/>
      <c r="OWU749"/>
      <c r="OWV749"/>
      <c r="OWW749"/>
      <c r="OWX749"/>
      <c r="OWY749"/>
      <c r="OWZ749"/>
      <c r="OXA749"/>
      <c r="OXB749"/>
      <c r="OXC749"/>
      <c r="OXD749"/>
      <c r="OXE749"/>
      <c r="OXF749"/>
      <c r="OXG749"/>
      <c r="OXH749"/>
      <c r="OXI749"/>
      <c r="OXJ749"/>
      <c r="OXK749"/>
      <c r="OXL749"/>
      <c r="OXM749"/>
      <c r="OXN749"/>
      <c r="OXO749"/>
      <c r="OXP749"/>
      <c r="OXQ749"/>
      <c r="OXR749"/>
      <c r="OXS749"/>
      <c r="OXT749"/>
      <c r="OXU749"/>
      <c r="OXV749"/>
      <c r="OXW749"/>
      <c r="OXX749"/>
      <c r="OXY749"/>
      <c r="OXZ749"/>
      <c r="OYA749"/>
      <c r="OYB749"/>
      <c r="OYC749"/>
      <c r="OYD749"/>
      <c r="OYE749"/>
      <c r="OYF749"/>
      <c r="OYG749"/>
      <c r="OYH749"/>
      <c r="OYI749"/>
      <c r="OYJ749"/>
      <c r="OYK749"/>
      <c r="OYL749"/>
      <c r="OYM749"/>
      <c r="OYN749"/>
      <c r="OYO749"/>
      <c r="OYP749"/>
      <c r="OYQ749"/>
      <c r="OYR749"/>
      <c r="OYS749"/>
      <c r="OYT749"/>
      <c r="OYU749"/>
      <c r="OYV749"/>
      <c r="OYW749"/>
      <c r="OYX749"/>
      <c r="OYY749"/>
      <c r="OYZ749"/>
      <c r="OZA749"/>
      <c r="OZB749"/>
      <c r="OZC749"/>
      <c r="OZD749"/>
      <c r="OZE749"/>
      <c r="OZF749"/>
      <c r="OZG749"/>
      <c r="OZH749"/>
      <c r="OZI749"/>
      <c r="OZJ749"/>
      <c r="OZK749"/>
      <c r="OZL749"/>
      <c r="OZM749"/>
      <c r="OZN749"/>
      <c r="OZO749"/>
      <c r="OZP749"/>
      <c r="OZQ749"/>
      <c r="OZR749"/>
      <c r="OZS749"/>
      <c r="OZT749"/>
      <c r="OZU749"/>
      <c r="OZV749"/>
      <c r="OZW749"/>
      <c r="OZX749"/>
      <c r="OZY749"/>
      <c r="OZZ749"/>
      <c r="PAA749"/>
      <c r="PAB749"/>
      <c r="PAC749"/>
      <c r="PAD749"/>
      <c r="PAE749"/>
      <c r="PAF749"/>
      <c r="PAG749"/>
      <c r="PAH749"/>
      <c r="PAI749"/>
      <c r="PAJ749"/>
      <c r="PAK749"/>
      <c r="PAL749"/>
      <c r="PAM749"/>
      <c r="PAN749"/>
      <c r="PAO749"/>
      <c r="PAP749"/>
      <c r="PAQ749"/>
      <c r="PAR749"/>
      <c r="PAS749"/>
      <c r="PAT749"/>
      <c r="PAU749"/>
      <c r="PAV749"/>
      <c r="PAW749"/>
      <c r="PAX749"/>
      <c r="PAY749"/>
      <c r="PAZ749"/>
      <c r="PBA749"/>
      <c r="PBB749"/>
      <c r="PBC749"/>
      <c r="PBD749"/>
      <c r="PBE749"/>
      <c r="PBF749"/>
      <c r="PBG749"/>
      <c r="PBH749"/>
      <c r="PBI749"/>
      <c r="PBJ749"/>
      <c r="PBK749"/>
      <c r="PBL749"/>
      <c r="PBM749"/>
      <c r="PBN749"/>
      <c r="PBO749"/>
      <c r="PBP749"/>
      <c r="PBQ749"/>
      <c r="PBR749"/>
      <c r="PBS749"/>
      <c r="PBT749"/>
      <c r="PBU749"/>
      <c r="PBV749"/>
      <c r="PBW749"/>
      <c r="PBX749"/>
      <c r="PBY749"/>
      <c r="PBZ749"/>
      <c r="PCA749"/>
      <c r="PCB749"/>
      <c r="PCC749"/>
      <c r="PCD749"/>
      <c r="PCE749"/>
      <c r="PCF749"/>
      <c r="PCG749"/>
      <c r="PCH749"/>
      <c r="PCI749"/>
      <c r="PCJ749"/>
      <c r="PCK749"/>
      <c r="PCL749"/>
      <c r="PCM749"/>
      <c r="PCN749"/>
      <c r="PCO749"/>
      <c r="PCP749"/>
      <c r="PCQ749"/>
      <c r="PCR749"/>
      <c r="PCS749"/>
      <c r="PCT749"/>
      <c r="PCU749"/>
      <c r="PCV749"/>
      <c r="PCW749"/>
      <c r="PCX749"/>
      <c r="PCY749"/>
      <c r="PCZ749"/>
      <c r="PDA749"/>
      <c r="PDB749"/>
      <c r="PDC749"/>
      <c r="PDD749"/>
      <c r="PDE749"/>
      <c r="PDF749"/>
      <c r="PDG749"/>
      <c r="PDH749"/>
      <c r="PDI749"/>
      <c r="PDJ749"/>
      <c r="PDK749"/>
      <c r="PDL749"/>
      <c r="PDM749"/>
      <c r="PDN749"/>
      <c r="PDO749"/>
      <c r="PDP749"/>
      <c r="PDQ749"/>
      <c r="PDR749"/>
      <c r="PDS749"/>
      <c r="PDT749"/>
      <c r="PDU749"/>
      <c r="PDV749"/>
      <c r="PDW749"/>
      <c r="PDX749"/>
      <c r="PDY749"/>
      <c r="PDZ749"/>
      <c r="PEA749"/>
      <c r="PEB749"/>
      <c r="PEC749"/>
      <c r="PED749"/>
      <c r="PEE749"/>
      <c r="PEF749"/>
      <c r="PEG749"/>
      <c r="PEH749"/>
      <c r="PEI749"/>
      <c r="PEJ749"/>
      <c r="PEK749"/>
      <c r="PEL749"/>
      <c r="PEM749"/>
      <c r="PEN749"/>
      <c r="PEO749"/>
      <c r="PEP749"/>
      <c r="PEQ749"/>
      <c r="PER749"/>
      <c r="PES749"/>
      <c r="PET749"/>
      <c r="PEU749"/>
      <c r="PEV749"/>
      <c r="PEW749"/>
      <c r="PEX749"/>
      <c r="PEY749"/>
      <c r="PEZ749"/>
      <c r="PFA749"/>
      <c r="PFB749"/>
      <c r="PFC749"/>
      <c r="PFD749"/>
      <c r="PFE749"/>
      <c r="PFF749"/>
      <c r="PFG749"/>
      <c r="PFH749"/>
      <c r="PFI749"/>
      <c r="PFJ749"/>
      <c r="PFK749"/>
      <c r="PFL749"/>
      <c r="PFM749"/>
      <c r="PFN749"/>
      <c r="PFO749"/>
      <c r="PFP749"/>
      <c r="PFQ749"/>
      <c r="PFR749"/>
      <c r="PFS749"/>
      <c r="PFT749"/>
      <c r="PFU749"/>
      <c r="PFV749"/>
      <c r="PFW749"/>
      <c r="PFX749"/>
      <c r="PFY749"/>
      <c r="PFZ749"/>
      <c r="PGA749"/>
      <c r="PGB749"/>
      <c r="PGC749"/>
      <c r="PGD749"/>
      <c r="PGE749"/>
      <c r="PGF749"/>
      <c r="PGG749"/>
      <c r="PGH749"/>
      <c r="PGI749"/>
      <c r="PGJ749"/>
      <c r="PGK749"/>
      <c r="PGL749"/>
      <c r="PGM749"/>
      <c r="PGN749"/>
      <c r="PGO749"/>
      <c r="PGP749"/>
      <c r="PGQ749"/>
      <c r="PGR749"/>
      <c r="PGS749"/>
      <c r="PGT749"/>
      <c r="PGU749"/>
      <c r="PGV749"/>
      <c r="PGW749"/>
      <c r="PGX749"/>
      <c r="PGY749"/>
      <c r="PGZ749"/>
      <c r="PHA749"/>
      <c r="PHB749"/>
      <c r="PHC749"/>
      <c r="PHD749"/>
      <c r="PHE749"/>
      <c r="PHF749"/>
      <c r="PHG749"/>
      <c r="PHH749"/>
      <c r="PHI749"/>
      <c r="PHJ749"/>
      <c r="PHK749"/>
      <c r="PHL749"/>
      <c r="PHM749"/>
      <c r="PHN749"/>
      <c r="PHO749"/>
      <c r="PHP749"/>
      <c r="PHQ749"/>
      <c r="PHR749"/>
      <c r="PHS749"/>
      <c r="PHT749"/>
      <c r="PHU749"/>
      <c r="PHV749"/>
      <c r="PHW749"/>
      <c r="PHX749"/>
      <c r="PHY749"/>
      <c r="PHZ749"/>
      <c r="PIA749"/>
      <c r="PIB749"/>
      <c r="PIC749"/>
      <c r="PID749"/>
      <c r="PIE749"/>
      <c r="PIF749"/>
      <c r="PIG749"/>
      <c r="PIH749"/>
      <c r="PII749"/>
      <c r="PIJ749"/>
      <c r="PIK749"/>
      <c r="PIL749"/>
      <c r="PIM749"/>
      <c r="PIN749"/>
      <c r="PIO749"/>
      <c r="PIP749"/>
      <c r="PIQ749"/>
      <c r="PIR749"/>
      <c r="PIS749"/>
      <c r="PIT749"/>
      <c r="PIU749"/>
      <c r="PIV749"/>
      <c r="PIW749"/>
      <c r="PIX749"/>
      <c r="PIY749"/>
      <c r="PIZ749"/>
      <c r="PJA749"/>
      <c r="PJB749"/>
      <c r="PJC749"/>
      <c r="PJD749"/>
      <c r="PJE749"/>
      <c r="PJF749"/>
      <c r="PJG749"/>
      <c r="PJH749"/>
      <c r="PJI749"/>
      <c r="PJJ749"/>
      <c r="PJK749"/>
      <c r="PJL749"/>
      <c r="PJM749"/>
      <c r="PJN749"/>
      <c r="PJO749"/>
      <c r="PJP749"/>
      <c r="PJQ749"/>
      <c r="PJR749"/>
      <c r="PJS749"/>
      <c r="PJT749"/>
      <c r="PJU749"/>
      <c r="PJV749"/>
      <c r="PJW749"/>
      <c r="PJX749"/>
      <c r="PJY749"/>
      <c r="PJZ749"/>
      <c r="PKA749"/>
      <c r="PKB749"/>
      <c r="PKC749"/>
      <c r="PKD749"/>
      <c r="PKE749"/>
      <c r="PKF749"/>
      <c r="PKG749"/>
      <c r="PKH749"/>
      <c r="PKI749"/>
      <c r="PKJ749"/>
      <c r="PKK749"/>
      <c r="PKL749"/>
      <c r="PKM749"/>
      <c r="PKN749"/>
      <c r="PKO749"/>
      <c r="PKP749"/>
      <c r="PKQ749"/>
      <c r="PKR749"/>
      <c r="PKS749"/>
      <c r="PKT749"/>
      <c r="PKU749"/>
      <c r="PKV749"/>
      <c r="PKW749"/>
      <c r="PKX749"/>
      <c r="PKY749"/>
      <c r="PKZ749"/>
      <c r="PLA749"/>
      <c r="PLB749"/>
      <c r="PLC749"/>
      <c r="PLD749"/>
      <c r="PLE749"/>
      <c r="PLF749"/>
      <c r="PLG749"/>
      <c r="PLH749"/>
      <c r="PLI749"/>
      <c r="PLJ749"/>
      <c r="PLK749"/>
      <c r="PLL749"/>
      <c r="PLM749"/>
      <c r="PLN749"/>
      <c r="PLO749"/>
      <c r="PLP749"/>
      <c r="PLQ749"/>
      <c r="PLR749"/>
      <c r="PLS749"/>
      <c r="PLT749"/>
      <c r="PLU749"/>
      <c r="PLV749"/>
      <c r="PLW749"/>
      <c r="PLX749"/>
      <c r="PLY749"/>
      <c r="PLZ749"/>
      <c r="PMA749"/>
      <c r="PMB749"/>
      <c r="PMC749"/>
      <c r="PMD749"/>
      <c r="PME749"/>
      <c r="PMF749"/>
      <c r="PMG749"/>
      <c r="PMH749"/>
      <c r="PMI749"/>
      <c r="PMJ749"/>
      <c r="PMK749"/>
      <c r="PML749"/>
      <c r="PMM749"/>
      <c r="PMN749"/>
      <c r="PMO749"/>
      <c r="PMP749"/>
      <c r="PMQ749"/>
      <c r="PMR749"/>
      <c r="PMS749"/>
      <c r="PMT749"/>
      <c r="PMU749"/>
      <c r="PMV749"/>
      <c r="PMW749"/>
      <c r="PMX749"/>
      <c r="PMY749"/>
      <c r="PMZ749"/>
      <c r="PNA749"/>
      <c r="PNB749"/>
      <c r="PNC749"/>
      <c r="PND749"/>
      <c r="PNE749"/>
      <c r="PNF749"/>
      <c r="PNG749"/>
      <c r="PNH749"/>
      <c r="PNI749"/>
      <c r="PNJ749"/>
      <c r="PNK749"/>
      <c r="PNL749"/>
      <c r="PNM749"/>
      <c r="PNN749"/>
      <c r="PNO749"/>
      <c r="PNP749"/>
      <c r="PNQ749"/>
      <c r="PNR749"/>
      <c r="PNS749"/>
      <c r="PNT749"/>
      <c r="PNU749"/>
      <c r="PNV749"/>
      <c r="PNW749"/>
      <c r="PNX749"/>
      <c r="PNY749"/>
      <c r="PNZ749"/>
      <c r="POA749"/>
      <c r="POB749"/>
      <c r="POC749"/>
      <c r="POD749"/>
      <c r="POE749"/>
      <c r="POF749"/>
      <c r="POG749"/>
      <c r="POH749"/>
      <c r="POI749"/>
      <c r="POJ749"/>
      <c r="POK749"/>
      <c r="POL749"/>
      <c r="POM749"/>
      <c r="PON749"/>
      <c r="POO749"/>
      <c r="POP749"/>
      <c r="POQ749"/>
      <c r="POR749"/>
      <c r="POS749"/>
      <c r="POT749"/>
      <c r="POU749"/>
      <c r="POV749"/>
      <c r="POW749"/>
      <c r="POX749"/>
      <c r="POY749"/>
      <c r="POZ749"/>
      <c r="PPA749"/>
      <c r="PPB749"/>
      <c r="PPC749"/>
      <c r="PPD749"/>
      <c r="PPE749"/>
      <c r="PPF749"/>
      <c r="PPG749"/>
      <c r="PPH749"/>
      <c r="PPI749"/>
      <c r="PPJ749"/>
      <c r="PPK749"/>
      <c r="PPL749"/>
      <c r="PPM749"/>
      <c r="PPN749"/>
      <c r="PPO749"/>
      <c r="PPP749"/>
      <c r="PPQ749"/>
      <c r="PPR749"/>
      <c r="PPS749"/>
      <c r="PPT749"/>
      <c r="PPU749"/>
      <c r="PPV749"/>
      <c r="PPW749"/>
      <c r="PPX749"/>
      <c r="PPY749"/>
      <c r="PPZ749"/>
      <c r="PQA749"/>
      <c r="PQB749"/>
      <c r="PQC749"/>
      <c r="PQD749"/>
      <c r="PQE749"/>
      <c r="PQF749"/>
      <c r="PQG749"/>
      <c r="PQH749"/>
      <c r="PQI749"/>
      <c r="PQJ749"/>
      <c r="PQK749"/>
      <c r="PQL749"/>
      <c r="PQM749"/>
      <c r="PQN749"/>
      <c r="PQO749"/>
      <c r="PQP749"/>
      <c r="PQQ749"/>
      <c r="PQR749"/>
      <c r="PQS749"/>
      <c r="PQT749"/>
      <c r="PQU749"/>
      <c r="PQV749"/>
      <c r="PQW749"/>
      <c r="PQX749"/>
      <c r="PQY749"/>
      <c r="PQZ749"/>
      <c r="PRA749"/>
      <c r="PRB749"/>
      <c r="PRC749"/>
      <c r="PRD749"/>
      <c r="PRE749"/>
      <c r="PRF749"/>
      <c r="PRG749"/>
      <c r="PRH749"/>
      <c r="PRI749"/>
      <c r="PRJ749"/>
      <c r="PRK749"/>
      <c r="PRL749"/>
      <c r="PRM749"/>
      <c r="PRN749"/>
      <c r="PRO749"/>
      <c r="PRP749"/>
      <c r="PRQ749"/>
      <c r="PRR749"/>
      <c r="PRS749"/>
      <c r="PRT749"/>
      <c r="PRU749"/>
      <c r="PRV749"/>
      <c r="PRW749"/>
      <c r="PRX749"/>
      <c r="PRY749"/>
      <c r="PRZ749"/>
      <c r="PSA749"/>
      <c r="PSB749"/>
      <c r="PSC749"/>
      <c r="PSD749"/>
      <c r="PSE749"/>
      <c r="PSF749"/>
      <c r="PSG749"/>
      <c r="PSH749"/>
      <c r="PSI749"/>
      <c r="PSJ749"/>
      <c r="PSK749"/>
      <c r="PSL749"/>
      <c r="PSM749"/>
      <c r="PSN749"/>
      <c r="PSO749"/>
      <c r="PSP749"/>
      <c r="PSQ749"/>
      <c r="PSR749"/>
      <c r="PSS749"/>
      <c r="PST749"/>
      <c r="PSU749"/>
      <c r="PSV749"/>
      <c r="PSW749"/>
      <c r="PSX749"/>
      <c r="PSY749"/>
      <c r="PSZ749"/>
      <c r="PTA749"/>
      <c r="PTB749"/>
      <c r="PTC749"/>
      <c r="PTD749"/>
      <c r="PTE749"/>
      <c r="PTF749"/>
      <c r="PTG749"/>
      <c r="PTH749"/>
      <c r="PTI749"/>
      <c r="PTJ749"/>
      <c r="PTK749"/>
      <c r="PTL749"/>
      <c r="PTM749"/>
      <c r="PTN749"/>
      <c r="PTO749"/>
      <c r="PTP749"/>
      <c r="PTQ749"/>
      <c r="PTR749"/>
      <c r="PTS749"/>
      <c r="PTT749"/>
      <c r="PTU749"/>
      <c r="PTV749"/>
      <c r="PTW749"/>
      <c r="PTX749"/>
      <c r="PTY749"/>
      <c r="PTZ749"/>
      <c r="PUA749"/>
      <c r="PUB749"/>
      <c r="PUC749"/>
      <c r="PUD749"/>
      <c r="PUE749"/>
      <c r="PUF749"/>
      <c r="PUG749"/>
      <c r="PUH749"/>
      <c r="PUI749"/>
      <c r="PUJ749"/>
      <c r="PUK749"/>
      <c r="PUL749"/>
      <c r="PUM749"/>
      <c r="PUN749"/>
      <c r="PUO749"/>
      <c r="PUP749"/>
      <c r="PUQ749"/>
      <c r="PUR749"/>
      <c r="PUS749"/>
      <c r="PUT749"/>
      <c r="PUU749"/>
      <c r="PUV749"/>
      <c r="PUW749"/>
      <c r="PUX749"/>
      <c r="PUY749"/>
      <c r="PUZ749"/>
      <c r="PVA749"/>
      <c r="PVB749"/>
      <c r="PVC749"/>
      <c r="PVD749"/>
      <c r="PVE749"/>
      <c r="PVF749"/>
      <c r="PVG749"/>
      <c r="PVH749"/>
      <c r="PVI749"/>
      <c r="PVJ749"/>
      <c r="PVK749"/>
      <c r="PVL749"/>
      <c r="PVM749"/>
      <c r="PVN749"/>
      <c r="PVO749"/>
      <c r="PVP749"/>
      <c r="PVQ749"/>
      <c r="PVR749"/>
      <c r="PVS749"/>
      <c r="PVT749"/>
      <c r="PVU749"/>
      <c r="PVV749"/>
      <c r="PVW749"/>
      <c r="PVX749"/>
      <c r="PVY749"/>
      <c r="PVZ749"/>
      <c r="PWA749"/>
      <c r="PWB749"/>
      <c r="PWC749"/>
      <c r="PWD749"/>
      <c r="PWE749"/>
      <c r="PWF749"/>
      <c r="PWG749"/>
      <c r="PWH749"/>
      <c r="PWI749"/>
      <c r="PWJ749"/>
      <c r="PWK749"/>
      <c r="PWL749"/>
      <c r="PWM749"/>
      <c r="PWN749"/>
      <c r="PWO749"/>
      <c r="PWP749"/>
      <c r="PWQ749"/>
      <c r="PWR749"/>
      <c r="PWS749"/>
      <c r="PWT749"/>
      <c r="PWU749"/>
      <c r="PWV749"/>
      <c r="PWW749"/>
      <c r="PWX749"/>
      <c r="PWY749"/>
      <c r="PWZ749"/>
      <c r="PXA749"/>
      <c r="PXB749"/>
      <c r="PXC749"/>
      <c r="PXD749"/>
      <c r="PXE749"/>
      <c r="PXF749"/>
      <c r="PXG749"/>
      <c r="PXH749"/>
      <c r="PXI749"/>
      <c r="PXJ749"/>
      <c r="PXK749"/>
      <c r="PXL749"/>
      <c r="PXM749"/>
      <c r="PXN749"/>
      <c r="PXO749"/>
      <c r="PXP749"/>
      <c r="PXQ749"/>
      <c r="PXR749"/>
      <c r="PXS749"/>
      <c r="PXT749"/>
      <c r="PXU749"/>
      <c r="PXV749"/>
      <c r="PXW749"/>
      <c r="PXX749"/>
      <c r="PXY749"/>
      <c r="PXZ749"/>
      <c r="PYA749"/>
      <c r="PYB749"/>
      <c r="PYC749"/>
      <c r="PYD749"/>
      <c r="PYE749"/>
      <c r="PYF749"/>
      <c r="PYG749"/>
      <c r="PYH749"/>
      <c r="PYI749"/>
      <c r="PYJ749"/>
      <c r="PYK749"/>
      <c r="PYL749"/>
      <c r="PYM749"/>
      <c r="PYN749"/>
      <c r="PYO749"/>
      <c r="PYP749"/>
      <c r="PYQ749"/>
      <c r="PYR749"/>
      <c r="PYS749"/>
      <c r="PYT749"/>
      <c r="PYU749"/>
      <c r="PYV749"/>
      <c r="PYW749"/>
      <c r="PYX749"/>
      <c r="PYY749"/>
      <c r="PYZ749"/>
      <c r="PZA749"/>
      <c r="PZB749"/>
      <c r="PZC749"/>
      <c r="PZD749"/>
      <c r="PZE749"/>
      <c r="PZF749"/>
      <c r="PZG749"/>
      <c r="PZH749"/>
      <c r="PZI749"/>
      <c r="PZJ749"/>
      <c r="PZK749"/>
      <c r="PZL749"/>
      <c r="PZM749"/>
      <c r="PZN749"/>
      <c r="PZO749"/>
      <c r="PZP749"/>
      <c r="PZQ749"/>
      <c r="PZR749"/>
      <c r="PZS749"/>
      <c r="PZT749"/>
      <c r="PZU749"/>
      <c r="PZV749"/>
      <c r="PZW749"/>
      <c r="PZX749"/>
      <c r="PZY749"/>
      <c r="PZZ749"/>
      <c r="QAA749"/>
      <c r="QAB749"/>
      <c r="QAC749"/>
      <c r="QAD749"/>
      <c r="QAE749"/>
      <c r="QAF749"/>
      <c r="QAG749"/>
      <c r="QAH749"/>
      <c r="QAI749"/>
      <c r="QAJ749"/>
      <c r="QAK749"/>
      <c r="QAL749"/>
      <c r="QAM749"/>
      <c r="QAN749"/>
      <c r="QAO749"/>
      <c r="QAP749"/>
      <c r="QAQ749"/>
      <c r="QAR749"/>
      <c r="QAS749"/>
      <c r="QAT749"/>
      <c r="QAU749"/>
      <c r="QAV749"/>
      <c r="QAW749"/>
      <c r="QAX749"/>
      <c r="QAY749"/>
      <c r="QAZ749"/>
      <c r="QBA749"/>
      <c r="QBB749"/>
      <c r="QBC749"/>
      <c r="QBD749"/>
      <c r="QBE749"/>
      <c r="QBF749"/>
      <c r="QBG749"/>
      <c r="QBH749"/>
      <c r="QBI749"/>
      <c r="QBJ749"/>
      <c r="QBK749"/>
      <c r="QBL749"/>
      <c r="QBM749"/>
      <c r="QBN749"/>
      <c r="QBO749"/>
      <c r="QBP749"/>
      <c r="QBQ749"/>
      <c r="QBR749"/>
      <c r="QBS749"/>
      <c r="QBT749"/>
      <c r="QBU749"/>
      <c r="QBV749"/>
      <c r="QBW749"/>
      <c r="QBX749"/>
      <c r="QBY749"/>
      <c r="QBZ749"/>
      <c r="QCA749"/>
      <c r="QCB749"/>
      <c r="QCC749"/>
      <c r="QCD749"/>
      <c r="QCE749"/>
      <c r="QCF749"/>
      <c r="QCG749"/>
      <c r="QCH749"/>
      <c r="QCI749"/>
      <c r="QCJ749"/>
      <c r="QCK749"/>
      <c r="QCL749"/>
      <c r="QCM749"/>
      <c r="QCN749"/>
      <c r="QCO749"/>
      <c r="QCP749"/>
      <c r="QCQ749"/>
      <c r="QCR749"/>
      <c r="QCS749"/>
      <c r="QCT749"/>
      <c r="QCU749"/>
      <c r="QCV749"/>
      <c r="QCW749"/>
      <c r="QCX749"/>
      <c r="QCY749"/>
      <c r="QCZ749"/>
      <c r="QDA749"/>
      <c r="QDB749"/>
      <c r="QDC749"/>
      <c r="QDD749"/>
      <c r="QDE749"/>
      <c r="QDF749"/>
      <c r="QDG749"/>
      <c r="QDH749"/>
      <c r="QDI749"/>
      <c r="QDJ749"/>
      <c r="QDK749"/>
      <c r="QDL749"/>
      <c r="QDM749"/>
      <c r="QDN749"/>
      <c r="QDO749"/>
      <c r="QDP749"/>
      <c r="QDQ749"/>
      <c r="QDR749"/>
      <c r="QDS749"/>
      <c r="QDT749"/>
      <c r="QDU749"/>
      <c r="QDV749"/>
      <c r="QDW749"/>
      <c r="QDX749"/>
      <c r="QDY749"/>
      <c r="QDZ749"/>
      <c r="QEA749"/>
      <c r="QEB749"/>
      <c r="QEC749"/>
      <c r="QED749"/>
      <c r="QEE749"/>
      <c r="QEF749"/>
      <c r="QEG749"/>
      <c r="QEH749"/>
      <c r="QEI749"/>
      <c r="QEJ749"/>
      <c r="QEK749"/>
      <c r="QEL749"/>
      <c r="QEM749"/>
      <c r="QEN749"/>
      <c r="QEO749"/>
      <c r="QEP749"/>
      <c r="QEQ749"/>
      <c r="QER749"/>
      <c r="QES749"/>
      <c r="QET749"/>
      <c r="QEU749"/>
      <c r="QEV749"/>
      <c r="QEW749"/>
      <c r="QEX749"/>
      <c r="QEY749"/>
      <c r="QEZ749"/>
      <c r="QFA749"/>
      <c r="QFB749"/>
      <c r="QFC749"/>
      <c r="QFD749"/>
      <c r="QFE749"/>
      <c r="QFF749"/>
      <c r="QFG749"/>
      <c r="QFH749"/>
      <c r="QFI749"/>
      <c r="QFJ749"/>
      <c r="QFK749"/>
      <c r="QFL749"/>
      <c r="QFM749"/>
      <c r="QFN749"/>
      <c r="QFO749"/>
      <c r="QFP749"/>
      <c r="QFQ749"/>
      <c r="QFR749"/>
      <c r="QFS749"/>
      <c r="QFT749"/>
      <c r="QFU749"/>
      <c r="QFV749"/>
      <c r="QFW749"/>
      <c r="QFX749"/>
      <c r="QFY749"/>
      <c r="QFZ749"/>
      <c r="QGA749"/>
      <c r="QGB749"/>
      <c r="QGC749"/>
      <c r="QGD749"/>
      <c r="QGE749"/>
      <c r="QGF749"/>
      <c r="QGG749"/>
      <c r="QGH749"/>
      <c r="QGI749"/>
      <c r="QGJ749"/>
      <c r="QGK749"/>
      <c r="QGL749"/>
      <c r="QGM749"/>
      <c r="QGN749"/>
      <c r="QGO749"/>
      <c r="QGP749"/>
      <c r="QGQ749"/>
      <c r="QGR749"/>
      <c r="QGS749"/>
      <c r="QGT749"/>
      <c r="QGU749"/>
      <c r="QGV749"/>
      <c r="QGW749"/>
      <c r="QGX749"/>
      <c r="QGY749"/>
      <c r="QGZ749"/>
      <c r="QHA749"/>
      <c r="QHB749"/>
      <c r="QHC749"/>
      <c r="QHD749"/>
      <c r="QHE749"/>
      <c r="QHF749"/>
      <c r="QHG749"/>
      <c r="QHH749"/>
      <c r="QHI749"/>
      <c r="QHJ749"/>
      <c r="QHK749"/>
      <c r="QHL749"/>
      <c r="QHM749"/>
      <c r="QHN749"/>
      <c r="QHO749"/>
      <c r="QHP749"/>
      <c r="QHQ749"/>
      <c r="QHR749"/>
      <c r="QHS749"/>
      <c r="QHT749"/>
      <c r="QHU749"/>
      <c r="QHV749"/>
      <c r="QHW749"/>
      <c r="QHX749"/>
      <c r="QHY749"/>
      <c r="QHZ749"/>
      <c r="QIA749"/>
      <c r="QIB749"/>
      <c r="QIC749"/>
      <c r="QID749"/>
      <c r="QIE749"/>
      <c r="QIF749"/>
      <c r="QIG749"/>
      <c r="QIH749"/>
      <c r="QII749"/>
      <c r="QIJ749"/>
      <c r="QIK749"/>
      <c r="QIL749"/>
      <c r="QIM749"/>
      <c r="QIN749"/>
      <c r="QIO749"/>
      <c r="QIP749"/>
      <c r="QIQ749"/>
      <c r="QIR749"/>
      <c r="QIS749"/>
      <c r="QIT749"/>
      <c r="QIU749"/>
      <c r="QIV749"/>
      <c r="QIW749"/>
      <c r="QIX749"/>
      <c r="QIY749"/>
      <c r="QIZ749"/>
      <c r="QJA749"/>
      <c r="QJB749"/>
      <c r="QJC749"/>
      <c r="QJD749"/>
      <c r="QJE749"/>
      <c r="QJF749"/>
      <c r="QJG749"/>
      <c r="QJH749"/>
      <c r="QJI749"/>
      <c r="QJJ749"/>
      <c r="QJK749"/>
      <c r="QJL749"/>
      <c r="QJM749"/>
      <c r="QJN749"/>
      <c r="QJO749"/>
      <c r="QJP749"/>
      <c r="QJQ749"/>
      <c r="QJR749"/>
      <c r="QJS749"/>
      <c r="QJT749"/>
      <c r="QJU749"/>
      <c r="QJV749"/>
      <c r="QJW749"/>
      <c r="QJX749"/>
      <c r="QJY749"/>
      <c r="QJZ749"/>
      <c r="QKA749"/>
      <c r="QKB749"/>
      <c r="QKC749"/>
      <c r="QKD749"/>
      <c r="QKE749"/>
      <c r="QKF749"/>
      <c r="QKG749"/>
      <c r="QKH749"/>
      <c r="QKI749"/>
      <c r="QKJ749"/>
      <c r="QKK749"/>
      <c r="QKL749"/>
      <c r="QKM749"/>
      <c r="QKN749"/>
      <c r="QKO749"/>
      <c r="QKP749"/>
      <c r="QKQ749"/>
      <c r="QKR749"/>
      <c r="QKS749"/>
      <c r="QKT749"/>
      <c r="QKU749"/>
      <c r="QKV749"/>
      <c r="QKW749"/>
      <c r="QKX749"/>
      <c r="QKY749"/>
      <c r="QKZ749"/>
      <c r="QLA749"/>
      <c r="QLB749"/>
      <c r="QLC749"/>
      <c r="QLD749"/>
      <c r="QLE749"/>
      <c r="QLF749"/>
      <c r="QLG749"/>
      <c r="QLH749"/>
      <c r="QLI749"/>
      <c r="QLJ749"/>
      <c r="QLK749"/>
      <c r="QLL749"/>
      <c r="QLM749"/>
      <c r="QLN749"/>
      <c r="QLO749"/>
      <c r="QLP749"/>
      <c r="QLQ749"/>
      <c r="QLR749"/>
      <c r="QLS749"/>
      <c r="QLT749"/>
      <c r="QLU749"/>
      <c r="QLV749"/>
      <c r="QLW749"/>
      <c r="QLX749"/>
      <c r="QLY749"/>
      <c r="QLZ749"/>
      <c r="QMA749"/>
      <c r="QMB749"/>
      <c r="QMC749"/>
      <c r="QMD749"/>
      <c r="QME749"/>
      <c r="QMF749"/>
      <c r="QMG749"/>
      <c r="QMH749"/>
      <c r="QMI749"/>
      <c r="QMJ749"/>
      <c r="QMK749"/>
      <c r="QML749"/>
      <c r="QMM749"/>
      <c r="QMN749"/>
      <c r="QMO749"/>
      <c r="QMP749"/>
      <c r="QMQ749"/>
      <c r="QMR749"/>
      <c r="QMS749"/>
      <c r="QMT749"/>
      <c r="QMU749"/>
      <c r="QMV749"/>
      <c r="QMW749"/>
      <c r="QMX749"/>
      <c r="QMY749"/>
      <c r="QMZ749"/>
      <c r="QNA749"/>
      <c r="QNB749"/>
      <c r="QNC749"/>
      <c r="QND749"/>
      <c r="QNE749"/>
      <c r="QNF749"/>
      <c r="QNG749"/>
      <c r="QNH749"/>
      <c r="QNI749"/>
      <c r="QNJ749"/>
      <c r="QNK749"/>
      <c r="QNL749"/>
      <c r="QNM749"/>
      <c r="QNN749"/>
      <c r="QNO749"/>
      <c r="QNP749"/>
      <c r="QNQ749"/>
      <c r="QNR749"/>
      <c r="QNS749"/>
      <c r="QNT749"/>
      <c r="QNU749"/>
      <c r="QNV749"/>
      <c r="QNW749"/>
      <c r="QNX749"/>
      <c r="QNY749"/>
      <c r="QNZ749"/>
      <c r="QOA749"/>
      <c r="QOB749"/>
      <c r="QOC749"/>
      <c r="QOD749"/>
      <c r="QOE749"/>
      <c r="QOF749"/>
      <c r="QOG749"/>
      <c r="QOH749"/>
      <c r="QOI749"/>
      <c r="QOJ749"/>
      <c r="QOK749"/>
      <c r="QOL749"/>
      <c r="QOM749"/>
      <c r="QON749"/>
      <c r="QOO749"/>
      <c r="QOP749"/>
      <c r="QOQ749"/>
      <c r="QOR749"/>
      <c r="QOS749"/>
      <c r="QOT749"/>
      <c r="QOU749"/>
      <c r="QOV749"/>
      <c r="QOW749"/>
      <c r="QOX749"/>
      <c r="QOY749"/>
      <c r="QOZ749"/>
      <c r="QPA749"/>
      <c r="QPB749"/>
      <c r="QPC749"/>
      <c r="QPD749"/>
      <c r="QPE749"/>
      <c r="QPF749"/>
      <c r="QPG749"/>
      <c r="QPH749"/>
      <c r="QPI749"/>
      <c r="QPJ749"/>
      <c r="QPK749"/>
      <c r="QPL749"/>
      <c r="QPM749"/>
      <c r="QPN749"/>
      <c r="QPO749"/>
      <c r="QPP749"/>
      <c r="QPQ749"/>
      <c r="QPR749"/>
      <c r="QPS749"/>
      <c r="QPT749"/>
      <c r="QPU749"/>
      <c r="QPV749"/>
      <c r="QPW749"/>
      <c r="QPX749"/>
      <c r="QPY749"/>
      <c r="QPZ749"/>
      <c r="QQA749"/>
      <c r="QQB749"/>
      <c r="QQC749"/>
      <c r="QQD749"/>
      <c r="QQE749"/>
      <c r="QQF749"/>
      <c r="QQG749"/>
      <c r="QQH749"/>
      <c r="QQI749"/>
      <c r="QQJ749"/>
      <c r="QQK749"/>
      <c r="QQL749"/>
      <c r="QQM749"/>
      <c r="QQN749"/>
      <c r="QQO749"/>
      <c r="QQP749"/>
      <c r="QQQ749"/>
      <c r="QQR749"/>
      <c r="QQS749"/>
      <c r="QQT749"/>
      <c r="QQU749"/>
      <c r="QQV749"/>
      <c r="QQW749"/>
      <c r="QQX749"/>
      <c r="QQY749"/>
      <c r="QQZ749"/>
      <c r="QRA749"/>
      <c r="QRB749"/>
      <c r="QRC749"/>
      <c r="QRD749"/>
      <c r="QRE749"/>
      <c r="QRF749"/>
      <c r="QRG749"/>
      <c r="QRH749"/>
      <c r="QRI749"/>
      <c r="QRJ749"/>
      <c r="QRK749"/>
      <c r="QRL749"/>
      <c r="QRM749"/>
      <c r="QRN749"/>
      <c r="QRO749"/>
      <c r="QRP749"/>
      <c r="QRQ749"/>
      <c r="QRR749"/>
      <c r="QRS749"/>
      <c r="QRT749"/>
      <c r="QRU749"/>
      <c r="QRV749"/>
      <c r="QRW749"/>
      <c r="QRX749"/>
      <c r="QRY749"/>
      <c r="QRZ749"/>
      <c r="QSA749"/>
      <c r="QSB749"/>
      <c r="QSC749"/>
      <c r="QSD749"/>
      <c r="QSE749"/>
      <c r="QSF749"/>
      <c r="QSG749"/>
      <c r="QSH749"/>
      <c r="QSI749"/>
      <c r="QSJ749"/>
      <c r="QSK749"/>
      <c r="QSL749"/>
      <c r="QSM749"/>
      <c r="QSN749"/>
      <c r="QSO749"/>
      <c r="QSP749"/>
      <c r="QSQ749"/>
      <c r="QSR749"/>
      <c r="QSS749"/>
      <c r="QST749"/>
      <c r="QSU749"/>
      <c r="QSV749"/>
      <c r="QSW749"/>
      <c r="QSX749"/>
      <c r="QSY749"/>
      <c r="QSZ749"/>
      <c r="QTA749"/>
      <c r="QTB749"/>
      <c r="QTC749"/>
      <c r="QTD749"/>
      <c r="QTE749"/>
      <c r="QTF749"/>
      <c r="QTG749"/>
      <c r="QTH749"/>
      <c r="QTI749"/>
      <c r="QTJ749"/>
      <c r="QTK749"/>
      <c r="QTL749"/>
      <c r="QTM749"/>
      <c r="QTN749"/>
      <c r="QTO749"/>
      <c r="QTP749"/>
      <c r="QTQ749"/>
      <c r="QTR749"/>
      <c r="QTS749"/>
      <c r="QTT749"/>
      <c r="QTU749"/>
      <c r="QTV749"/>
      <c r="QTW749"/>
      <c r="QTX749"/>
      <c r="QTY749"/>
      <c r="QTZ749"/>
      <c r="QUA749"/>
      <c r="QUB749"/>
      <c r="QUC749"/>
      <c r="QUD749"/>
      <c r="QUE749"/>
      <c r="QUF749"/>
      <c r="QUG749"/>
      <c r="QUH749"/>
      <c r="QUI749"/>
      <c r="QUJ749"/>
      <c r="QUK749"/>
      <c r="QUL749"/>
      <c r="QUM749"/>
      <c r="QUN749"/>
      <c r="QUO749"/>
      <c r="QUP749"/>
      <c r="QUQ749"/>
      <c r="QUR749"/>
      <c r="QUS749"/>
      <c r="QUT749"/>
      <c r="QUU749"/>
      <c r="QUV749"/>
      <c r="QUW749"/>
      <c r="QUX749"/>
      <c r="QUY749"/>
      <c r="QUZ749"/>
      <c r="QVA749"/>
      <c r="QVB749"/>
      <c r="QVC749"/>
      <c r="QVD749"/>
      <c r="QVE749"/>
      <c r="QVF749"/>
      <c r="QVG749"/>
      <c r="QVH749"/>
      <c r="QVI749"/>
      <c r="QVJ749"/>
      <c r="QVK749"/>
      <c r="QVL749"/>
      <c r="QVM749"/>
      <c r="QVN749"/>
      <c r="QVO749"/>
      <c r="QVP749"/>
      <c r="QVQ749"/>
      <c r="QVR749"/>
      <c r="QVS749"/>
      <c r="QVT749"/>
      <c r="QVU749"/>
      <c r="QVV749"/>
      <c r="QVW749"/>
      <c r="QVX749"/>
      <c r="QVY749"/>
      <c r="QVZ749"/>
      <c r="QWA749"/>
      <c r="QWB749"/>
      <c r="QWC749"/>
      <c r="QWD749"/>
      <c r="QWE749"/>
      <c r="QWF749"/>
      <c r="QWG749"/>
      <c r="QWH749"/>
      <c r="QWI749"/>
      <c r="QWJ749"/>
      <c r="QWK749"/>
      <c r="QWL749"/>
      <c r="QWM749"/>
      <c r="QWN749"/>
      <c r="QWO749"/>
      <c r="QWP749"/>
      <c r="QWQ749"/>
      <c r="QWR749"/>
      <c r="QWS749"/>
      <c r="QWT749"/>
      <c r="QWU749"/>
      <c r="QWV749"/>
      <c r="QWW749"/>
      <c r="QWX749"/>
      <c r="QWY749"/>
      <c r="QWZ749"/>
      <c r="QXA749"/>
      <c r="QXB749"/>
      <c r="QXC749"/>
      <c r="QXD749"/>
      <c r="QXE749"/>
      <c r="QXF749"/>
      <c r="QXG749"/>
      <c r="QXH749"/>
      <c r="QXI749"/>
      <c r="QXJ749"/>
      <c r="QXK749"/>
      <c r="QXL749"/>
      <c r="QXM749"/>
      <c r="QXN749"/>
      <c r="QXO749"/>
      <c r="QXP749"/>
      <c r="QXQ749"/>
      <c r="QXR749"/>
      <c r="QXS749"/>
      <c r="QXT749"/>
      <c r="QXU749"/>
      <c r="QXV749"/>
      <c r="QXW749"/>
      <c r="QXX749"/>
      <c r="QXY749"/>
      <c r="QXZ749"/>
      <c r="QYA749"/>
      <c r="QYB749"/>
      <c r="QYC749"/>
      <c r="QYD749"/>
      <c r="QYE749"/>
      <c r="QYF749"/>
      <c r="QYG749"/>
      <c r="QYH749"/>
      <c r="QYI749"/>
      <c r="QYJ749"/>
      <c r="QYK749"/>
      <c r="QYL749"/>
      <c r="QYM749"/>
      <c r="QYN749"/>
      <c r="QYO749"/>
      <c r="QYP749"/>
      <c r="QYQ749"/>
      <c r="QYR749"/>
      <c r="QYS749"/>
      <c r="QYT749"/>
      <c r="QYU749"/>
      <c r="QYV749"/>
      <c r="QYW749"/>
      <c r="QYX749"/>
      <c r="QYY749"/>
      <c r="QYZ749"/>
      <c r="QZA749"/>
      <c r="QZB749"/>
      <c r="QZC749"/>
      <c r="QZD749"/>
      <c r="QZE749"/>
      <c r="QZF749"/>
      <c r="QZG749"/>
      <c r="QZH749"/>
      <c r="QZI749"/>
      <c r="QZJ749"/>
      <c r="QZK749"/>
      <c r="QZL749"/>
      <c r="QZM749"/>
      <c r="QZN749"/>
      <c r="QZO749"/>
      <c r="QZP749"/>
      <c r="QZQ749"/>
      <c r="QZR749"/>
      <c r="QZS749"/>
      <c r="QZT749"/>
      <c r="QZU749"/>
      <c r="QZV749"/>
      <c r="QZW749"/>
      <c r="QZX749"/>
      <c r="QZY749"/>
      <c r="QZZ749"/>
      <c r="RAA749"/>
      <c r="RAB749"/>
      <c r="RAC749"/>
      <c r="RAD749"/>
      <c r="RAE749"/>
      <c r="RAF749"/>
      <c r="RAG749"/>
      <c r="RAH749"/>
      <c r="RAI749"/>
      <c r="RAJ749"/>
      <c r="RAK749"/>
      <c r="RAL749"/>
      <c r="RAM749"/>
      <c r="RAN749"/>
      <c r="RAO749"/>
      <c r="RAP749"/>
      <c r="RAQ749"/>
      <c r="RAR749"/>
      <c r="RAS749"/>
      <c r="RAT749"/>
      <c r="RAU749"/>
      <c r="RAV749"/>
      <c r="RAW749"/>
      <c r="RAX749"/>
      <c r="RAY749"/>
      <c r="RAZ749"/>
      <c r="RBA749"/>
      <c r="RBB749"/>
      <c r="RBC749"/>
      <c r="RBD749"/>
      <c r="RBE749"/>
      <c r="RBF749"/>
      <c r="RBG749"/>
      <c r="RBH749"/>
      <c r="RBI749"/>
      <c r="RBJ749"/>
      <c r="RBK749"/>
      <c r="RBL749"/>
      <c r="RBM749"/>
      <c r="RBN749"/>
      <c r="RBO749"/>
      <c r="RBP749"/>
      <c r="RBQ749"/>
      <c r="RBR749"/>
      <c r="RBS749"/>
      <c r="RBT749"/>
      <c r="RBU749"/>
      <c r="RBV749"/>
      <c r="RBW749"/>
      <c r="RBX749"/>
      <c r="RBY749"/>
      <c r="RBZ749"/>
      <c r="RCA749"/>
      <c r="RCB749"/>
      <c r="RCC749"/>
      <c r="RCD749"/>
      <c r="RCE749"/>
      <c r="RCF749"/>
      <c r="RCG749"/>
      <c r="RCH749"/>
      <c r="RCI749"/>
      <c r="RCJ749"/>
      <c r="RCK749"/>
      <c r="RCL749"/>
      <c r="RCM749"/>
      <c r="RCN749"/>
      <c r="RCO749"/>
      <c r="RCP749"/>
      <c r="RCQ749"/>
      <c r="RCR749"/>
      <c r="RCS749"/>
      <c r="RCT749"/>
      <c r="RCU749"/>
      <c r="RCV749"/>
      <c r="RCW749"/>
      <c r="RCX749"/>
      <c r="RCY749"/>
      <c r="RCZ749"/>
      <c r="RDA749"/>
      <c r="RDB749"/>
      <c r="RDC749"/>
      <c r="RDD749"/>
      <c r="RDE749"/>
      <c r="RDF749"/>
      <c r="RDG749"/>
      <c r="RDH749"/>
      <c r="RDI749"/>
      <c r="RDJ749"/>
      <c r="RDK749"/>
      <c r="RDL749"/>
      <c r="RDM749"/>
      <c r="RDN749"/>
      <c r="RDO749"/>
      <c r="RDP749"/>
      <c r="RDQ749"/>
      <c r="RDR749"/>
      <c r="RDS749"/>
      <c r="RDT749"/>
      <c r="RDU749"/>
      <c r="RDV749"/>
      <c r="RDW749"/>
      <c r="RDX749"/>
      <c r="RDY749"/>
      <c r="RDZ749"/>
      <c r="REA749"/>
      <c r="REB749"/>
      <c r="REC749"/>
      <c r="RED749"/>
      <c r="REE749"/>
      <c r="REF749"/>
      <c r="REG749"/>
      <c r="REH749"/>
      <c r="REI749"/>
      <c r="REJ749"/>
      <c r="REK749"/>
      <c r="REL749"/>
      <c r="REM749"/>
      <c r="REN749"/>
      <c r="REO749"/>
      <c r="REP749"/>
      <c r="REQ749"/>
      <c r="RER749"/>
      <c r="RES749"/>
      <c r="RET749"/>
      <c r="REU749"/>
      <c r="REV749"/>
      <c r="REW749"/>
      <c r="REX749"/>
      <c r="REY749"/>
      <c r="REZ749"/>
      <c r="RFA749"/>
      <c r="RFB749"/>
      <c r="RFC749"/>
      <c r="RFD749"/>
      <c r="RFE749"/>
      <c r="RFF749"/>
      <c r="RFG749"/>
      <c r="RFH749"/>
      <c r="RFI749"/>
      <c r="RFJ749"/>
      <c r="RFK749"/>
      <c r="RFL749"/>
      <c r="RFM749"/>
      <c r="RFN749"/>
      <c r="RFO749"/>
      <c r="RFP749"/>
      <c r="RFQ749"/>
      <c r="RFR749"/>
      <c r="RFS749"/>
      <c r="RFT749"/>
      <c r="RFU749"/>
      <c r="RFV749"/>
      <c r="RFW749"/>
      <c r="RFX749"/>
      <c r="RFY749"/>
      <c r="RFZ749"/>
      <c r="RGA749"/>
      <c r="RGB749"/>
      <c r="RGC749"/>
      <c r="RGD749"/>
      <c r="RGE749"/>
      <c r="RGF749"/>
      <c r="RGG749"/>
      <c r="RGH749"/>
      <c r="RGI749"/>
      <c r="RGJ749"/>
      <c r="RGK749"/>
      <c r="RGL749"/>
      <c r="RGM749"/>
      <c r="RGN749"/>
      <c r="RGO749"/>
      <c r="RGP749"/>
      <c r="RGQ749"/>
      <c r="RGR749"/>
      <c r="RGS749"/>
      <c r="RGT749"/>
      <c r="RGU749"/>
      <c r="RGV749"/>
      <c r="RGW749"/>
      <c r="RGX749"/>
      <c r="RGY749"/>
      <c r="RGZ749"/>
      <c r="RHA749"/>
      <c r="RHB749"/>
      <c r="RHC749"/>
      <c r="RHD749"/>
      <c r="RHE749"/>
      <c r="RHF749"/>
      <c r="RHG749"/>
      <c r="RHH749"/>
      <c r="RHI749"/>
      <c r="RHJ749"/>
      <c r="RHK749"/>
      <c r="RHL749"/>
      <c r="RHM749"/>
      <c r="RHN749"/>
      <c r="RHO749"/>
      <c r="RHP749"/>
      <c r="RHQ749"/>
      <c r="RHR749"/>
      <c r="RHS749"/>
      <c r="RHT749"/>
      <c r="RHU749"/>
      <c r="RHV749"/>
      <c r="RHW749"/>
      <c r="RHX749"/>
      <c r="RHY749"/>
      <c r="RHZ749"/>
      <c r="RIA749"/>
      <c r="RIB749"/>
      <c r="RIC749"/>
      <c r="RID749"/>
      <c r="RIE749"/>
      <c r="RIF749"/>
      <c r="RIG749"/>
      <c r="RIH749"/>
      <c r="RII749"/>
      <c r="RIJ749"/>
      <c r="RIK749"/>
      <c r="RIL749"/>
      <c r="RIM749"/>
      <c r="RIN749"/>
      <c r="RIO749"/>
      <c r="RIP749"/>
      <c r="RIQ749"/>
      <c r="RIR749"/>
      <c r="RIS749"/>
      <c r="RIT749"/>
      <c r="RIU749"/>
      <c r="RIV749"/>
      <c r="RIW749"/>
      <c r="RIX749"/>
      <c r="RIY749"/>
      <c r="RIZ749"/>
      <c r="RJA749"/>
      <c r="RJB749"/>
      <c r="RJC749"/>
      <c r="RJD749"/>
      <c r="RJE749"/>
      <c r="RJF749"/>
      <c r="RJG749"/>
      <c r="RJH749"/>
      <c r="RJI749"/>
      <c r="RJJ749"/>
      <c r="RJK749"/>
      <c r="RJL749"/>
      <c r="RJM749"/>
      <c r="RJN749"/>
      <c r="RJO749"/>
      <c r="RJP749"/>
      <c r="RJQ749"/>
      <c r="RJR749"/>
      <c r="RJS749"/>
      <c r="RJT749"/>
      <c r="RJU749"/>
      <c r="RJV749"/>
      <c r="RJW749"/>
      <c r="RJX749"/>
      <c r="RJY749"/>
      <c r="RJZ749"/>
      <c r="RKA749"/>
      <c r="RKB749"/>
      <c r="RKC749"/>
      <c r="RKD749"/>
      <c r="RKE749"/>
      <c r="RKF749"/>
      <c r="RKG749"/>
      <c r="RKH749"/>
      <c r="RKI749"/>
      <c r="RKJ749"/>
      <c r="RKK749"/>
      <c r="RKL749"/>
      <c r="RKM749"/>
      <c r="RKN749"/>
      <c r="RKO749"/>
      <c r="RKP749"/>
      <c r="RKQ749"/>
      <c r="RKR749"/>
      <c r="RKS749"/>
      <c r="RKT749"/>
      <c r="RKU749"/>
      <c r="RKV749"/>
      <c r="RKW749"/>
      <c r="RKX749"/>
      <c r="RKY749"/>
      <c r="RKZ749"/>
      <c r="RLA749"/>
      <c r="RLB749"/>
      <c r="RLC749"/>
      <c r="RLD749"/>
      <c r="RLE749"/>
      <c r="RLF749"/>
      <c r="RLG749"/>
      <c r="RLH749"/>
      <c r="RLI749"/>
      <c r="RLJ749"/>
      <c r="RLK749"/>
      <c r="RLL749"/>
      <c r="RLM749"/>
      <c r="RLN749"/>
      <c r="RLO749"/>
      <c r="RLP749"/>
      <c r="RLQ749"/>
      <c r="RLR749"/>
      <c r="RLS749"/>
      <c r="RLT749"/>
      <c r="RLU749"/>
      <c r="RLV749"/>
      <c r="RLW749"/>
      <c r="RLX749"/>
      <c r="RLY749"/>
      <c r="RLZ749"/>
      <c r="RMA749"/>
      <c r="RMB749"/>
      <c r="RMC749"/>
      <c r="RMD749"/>
      <c r="RME749"/>
      <c r="RMF749"/>
      <c r="RMG749"/>
      <c r="RMH749"/>
      <c r="RMI749"/>
      <c r="RMJ749"/>
      <c r="RMK749"/>
      <c r="RML749"/>
      <c r="RMM749"/>
      <c r="RMN749"/>
      <c r="RMO749"/>
      <c r="RMP749"/>
      <c r="RMQ749"/>
      <c r="RMR749"/>
      <c r="RMS749"/>
      <c r="RMT749"/>
      <c r="RMU749"/>
      <c r="RMV749"/>
      <c r="RMW749"/>
      <c r="RMX749"/>
      <c r="RMY749"/>
      <c r="RMZ749"/>
      <c r="RNA749"/>
      <c r="RNB749"/>
      <c r="RNC749"/>
      <c r="RND749"/>
      <c r="RNE749"/>
      <c r="RNF749"/>
      <c r="RNG749"/>
      <c r="RNH749"/>
      <c r="RNI749"/>
      <c r="RNJ749"/>
      <c r="RNK749"/>
      <c r="RNL749"/>
      <c r="RNM749"/>
      <c r="RNN749"/>
      <c r="RNO749"/>
      <c r="RNP749"/>
      <c r="RNQ749"/>
      <c r="RNR749"/>
      <c r="RNS749"/>
      <c r="RNT749"/>
      <c r="RNU749"/>
      <c r="RNV749"/>
      <c r="RNW749"/>
      <c r="RNX749"/>
      <c r="RNY749"/>
      <c r="RNZ749"/>
      <c r="ROA749"/>
      <c r="ROB749"/>
      <c r="ROC749"/>
      <c r="ROD749"/>
      <c r="ROE749"/>
      <c r="ROF749"/>
      <c r="ROG749"/>
      <c r="ROH749"/>
      <c r="ROI749"/>
      <c r="ROJ749"/>
      <c r="ROK749"/>
      <c r="ROL749"/>
      <c r="ROM749"/>
      <c r="RON749"/>
      <c r="ROO749"/>
      <c r="ROP749"/>
      <c r="ROQ749"/>
      <c r="ROR749"/>
      <c r="ROS749"/>
      <c r="ROT749"/>
      <c r="ROU749"/>
      <c r="ROV749"/>
      <c r="ROW749"/>
      <c r="ROX749"/>
      <c r="ROY749"/>
      <c r="ROZ749"/>
      <c r="RPA749"/>
      <c r="RPB749"/>
      <c r="RPC749"/>
      <c r="RPD749"/>
      <c r="RPE749"/>
      <c r="RPF749"/>
      <c r="RPG749"/>
      <c r="RPH749"/>
      <c r="RPI749"/>
      <c r="RPJ749"/>
      <c r="RPK749"/>
      <c r="RPL749"/>
      <c r="RPM749"/>
      <c r="RPN749"/>
      <c r="RPO749"/>
      <c r="RPP749"/>
      <c r="RPQ749"/>
      <c r="RPR749"/>
      <c r="RPS749"/>
      <c r="RPT749"/>
      <c r="RPU749"/>
      <c r="RPV749"/>
      <c r="RPW749"/>
      <c r="RPX749"/>
      <c r="RPY749"/>
      <c r="RPZ749"/>
      <c r="RQA749"/>
      <c r="RQB749"/>
      <c r="RQC749"/>
      <c r="RQD749"/>
      <c r="RQE749"/>
      <c r="RQF749"/>
      <c r="RQG749"/>
      <c r="RQH749"/>
      <c r="RQI749"/>
      <c r="RQJ749"/>
      <c r="RQK749"/>
      <c r="RQL749"/>
      <c r="RQM749"/>
      <c r="RQN749"/>
      <c r="RQO749"/>
      <c r="RQP749"/>
      <c r="RQQ749"/>
      <c r="RQR749"/>
      <c r="RQS749"/>
      <c r="RQT749"/>
      <c r="RQU749"/>
      <c r="RQV749"/>
      <c r="RQW749"/>
      <c r="RQX749"/>
      <c r="RQY749"/>
      <c r="RQZ749"/>
      <c r="RRA749"/>
      <c r="RRB749"/>
      <c r="RRC749"/>
      <c r="RRD749"/>
      <c r="RRE749"/>
      <c r="RRF749"/>
      <c r="RRG749"/>
      <c r="RRH749"/>
      <c r="RRI749"/>
      <c r="RRJ749"/>
      <c r="RRK749"/>
      <c r="RRL749"/>
      <c r="RRM749"/>
      <c r="RRN749"/>
      <c r="RRO749"/>
      <c r="RRP749"/>
      <c r="RRQ749"/>
      <c r="RRR749"/>
      <c r="RRS749"/>
      <c r="RRT749"/>
      <c r="RRU749"/>
      <c r="RRV749"/>
      <c r="RRW749"/>
      <c r="RRX749"/>
      <c r="RRY749"/>
      <c r="RRZ749"/>
      <c r="RSA749"/>
      <c r="RSB749"/>
      <c r="RSC749"/>
      <c r="RSD749"/>
      <c r="RSE749"/>
      <c r="RSF749"/>
      <c r="RSG749"/>
      <c r="RSH749"/>
      <c r="RSI749"/>
      <c r="RSJ749"/>
      <c r="RSK749"/>
      <c r="RSL749"/>
      <c r="RSM749"/>
      <c r="RSN749"/>
      <c r="RSO749"/>
      <c r="RSP749"/>
      <c r="RSQ749"/>
      <c r="RSR749"/>
      <c r="RSS749"/>
      <c r="RST749"/>
      <c r="RSU749"/>
      <c r="RSV749"/>
      <c r="RSW749"/>
      <c r="RSX749"/>
      <c r="RSY749"/>
      <c r="RSZ749"/>
      <c r="RTA749"/>
      <c r="RTB749"/>
      <c r="RTC749"/>
      <c r="RTD749"/>
      <c r="RTE749"/>
      <c r="RTF749"/>
      <c r="RTG749"/>
      <c r="RTH749"/>
      <c r="RTI749"/>
      <c r="RTJ749"/>
      <c r="RTK749"/>
      <c r="RTL749"/>
      <c r="RTM749"/>
      <c r="RTN749"/>
      <c r="RTO749"/>
      <c r="RTP749"/>
      <c r="RTQ749"/>
      <c r="RTR749"/>
      <c r="RTS749"/>
      <c r="RTT749"/>
      <c r="RTU749"/>
      <c r="RTV749"/>
      <c r="RTW749"/>
      <c r="RTX749"/>
      <c r="RTY749"/>
      <c r="RTZ749"/>
      <c r="RUA749"/>
      <c r="RUB749"/>
      <c r="RUC749"/>
      <c r="RUD749"/>
      <c r="RUE749"/>
      <c r="RUF749"/>
      <c r="RUG749"/>
      <c r="RUH749"/>
      <c r="RUI749"/>
      <c r="RUJ749"/>
      <c r="RUK749"/>
      <c r="RUL749"/>
      <c r="RUM749"/>
      <c r="RUN749"/>
      <c r="RUO749"/>
      <c r="RUP749"/>
      <c r="RUQ749"/>
      <c r="RUR749"/>
      <c r="RUS749"/>
      <c r="RUT749"/>
      <c r="RUU749"/>
      <c r="RUV749"/>
      <c r="RUW749"/>
      <c r="RUX749"/>
      <c r="RUY749"/>
      <c r="RUZ749"/>
      <c r="RVA749"/>
      <c r="RVB749"/>
      <c r="RVC749"/>
      <c r="RVD749"/>
      <c r="RVE749"/>
      <c r="RVF749"/>
      <c r="RVG749"/>
      <c r="RVH749"/>
      <c r="RVI749"/>
      <c r="RVJ749"/>
      <c r="RVK749"/>
      <c r="RVL749"/>
      <c r="RVM749"/>
      <c r="RVN749"/>
      <c r="RVO749"/>
      <c r="RVP749"/>
      <c r="RVQ749"/>
      <c r="RVR749"/>
      <c r="RVS749"/>
      <c r="RVT749"/>
      <c r="RVU749"/>
      <c r="RVV749"/>
      <c r="RVW749"/>
      <c r="RVX749"/>
      <c r="RVY749"/>
      <c r="RVZ749"/>
      <c r="RWA749"/>
      <c r="RWB749"/>
      <c r="RWC749"/>
      <c r="RWD749"/>
      <c r="RWE749"/>
      <c r="RWF749"/>
      <c r="RWG749"/>
      <c r="RWH749"/>
      <c r="RWI749"/>
      <c r="RWJ749"/>
      <c r="RWK749"/>
      <c r="RWL749"/>
      <c r="RWM749"/>
      <c r="RWN749"/>
      <c r="RWO749"/>
      <c r="RWP749"/>
      <c r="RWQ749"/>
      <c r="RWR749"/>
      <c r="RWS749"/>
      <c r="RWT749"/>
      <c r="RWU749"/>
      <c r="RWV749"/>
      <c r="RWW749"/>
      <c r="RWX749"/>
      <c r="RWY749"/>
      <c r="RWZ749"/>
      <c r="RXA749"/>
      <c r="RXB749"/>
      <c r="RXC749"/>
      <c r="RXD749"/>
      <c r="RXE749"/>
      <c r="RXF749"/>
      <c r="RXG749"/>
      <c r="RXH749"/>
      <c r="RXI749"/>
      <c r="RXJ749"/>
      <c r="RXK749"/>
      <c r="RXL749"/>
      <c r="RXM749"/>
      <c r="RXN749"/>
      <c r="RXO749"/>
      <c r="RXP749"/>
      <c r="RXQ749"/>
      <c r="RXR749"/>
      <c r="RXS749"/>
      <c r="RXT749"/>
      <c r="RXU749"/>
      <c r="RXV749"/>
      <c r="RXW749"/>
      <c r="RXX749"/>
      <c r="RXY749"/>
      <c r="RXZ749"/>
      <c r="RYA749"/>
      <c r="RYB749"/>
      <c r="RYC749"/>
      <c r="RYD749"/>
      <c r="RYE749"/>
      <c r="RYF749"/>
      <c r="RYG749"/>
      <c r="RYH749"/>
      <c r="RYI749"/>
      <c r="RYJ749"/>
      <c r="RYK749"/>
      <c r="RYL749"/>
      <c r="RYM749"/>
      <c r="RYN749"/>
      <c r="RYO749"/>
      <c r="RYP749"/>
      <c r="RYQ749"/>
      <c r="RYR749"/>
      <c r="RYS749"/>
      <c r="RYT749"/>
      <c r="RYU749"/>
      <c r="RYV749"/>
      <c r="RYW749"/>
      <c r="RYX749"/>
      <c r="RYY749"/>
      <c r="RYZ749"/>
      <c r="RZA749"/>
      <c r="RZB749"/>
      <c r="RZC749"/>
      <c r="RZD749"/>
      <c r="RZE749"/>
      <c r="RZF749"/>
      <c r="RZG749"/>
      <c r="RZH749"/>
      <c r="RZI749"/>
      <c r="RZJ749"/>
      <c r="RZK749"/>
      <c r="RZL749"/>
      <c r="RZM749"/>
      <c r="RZN749"/>
      <c r="RZO749"/>
      <c r="RZP749"/>
      <c r="RZQ749"/>
      <c r="RZR749"/>
      <c r="RZS749"/>
      <c r="RZT749"/>
      <c r="RZU749"/>
      <c r="RZV749"/>
      <c r="RZW749"/>
      <c r="RZX749"/>
      <c r="RZY749"/>
      <c r="RZZ749"/>
      <c r="SAA749"/>
      <c r="SAB749"/>
      <c r="SAC749"/>
      <c r="SAD749"/>
      <c r="SAE749"/>
      <c r="SAF749"/>
      <c r="SAG749"/>
      <c r="SAH749"/>
      <c r="SAI749"/>
      <c r="SAJ749"/>
      <c r="SAK749"/>
      <c r="SAL749"/>
      <c r="SAM749"/>
      <c r="SAN749"/>
      <c r="SAO749"/>
      <c r="SAP749"/>
      <c r="SAQ749"/>
      <c r="SAR749"/>
      <c r="SAS749"/>
      <c r="SAT749"/>
      <c r="SAU749"/>
      <c r="SAV749"/>
      <c r="SAW749"/>
      <c r="SAX749"/>
      <c r="SAY749"/>
      <c r="SAZ749"/>
      <c r="SBA749"/>
      <c r="SBB749"/>
      <c r="SBC749"/>
      <c r="SBD749"/>
      <c r="SBE749"/>
      <c r="SBF749"/>
      <c r="SBG749"/>
      <c r="SBH749"/>
      <c r="SBI749"/>
      <c r="SBJ749"/>
      <c r="SBK749"/>
      <c r="SBL749"/>
      <c r="SBM749"/>
      <c r="SBN749"/>
      <c r="SBO749"/>
      <c r="SBP749"/>
      <c r="SBQ749"/>
      <c r="SBR749"/>
      <c r="SBS749"/>
      <c r="SBT749"/>
      <c r="SBU749"/>
      <c r="SBV749"/>
      <c r="SBW749"/>
      <c r="SBX749"/>
      <c r="SBY749"/>
      <c r="SBZ749"/>
      <c r="SCA749"/>
      <c r="SCB749"/>
      <c r="SCC749"/>
      <c r="SCD749"/>
      <c r="SCE749"/>
      <c r="SCF749"/>
      <c r="SCG749"/>
      <c r="SCH749"/>
      <c r="SCI749"/>
      <c r="SCJ749"/>
      <c r="SCK749"/>
      <c r="SCL749"/>
      <c r="SCM749"/>
      <c r="SCN749"/>
      <c r="SCO749"/>
      <c r="SCP749"/>
      <c r="SCQ749"/>
      <c r="SCR749"/>
      <c r="SCS749"/>
      <c r="SCT749"/>
      <c r="SCU749"/>
      <c r="SCV749"/>
      <c r="SCW749"/>
      <c r="SCX749"/>
      <c r="SCY749"/>
      <c r="SCZ749"/>
      <c r="SDA749"/>
      <c r="SDB749"/>
      <c r="SDC749"/>
      <c r="SDD749"/>
      <c r="SDE749"/>
      <c r="SDF749"/>
      <c r="SDG749"/>
      <c r="SDH749"/>
      <c r="SDI749"/>
      <c r="SDJ749"/>
      <c r="SDK749"/>
      <c r="SDL749"/>
      <c r="SDM749"/>
      <c r="SDN749"/>
      <c r="SDO749"/>
      <c r="SDP749"/>
      <c r="SDQ749"/>
      <c r="SDR749"/>
      <c r="SDS749"/>
      <c r="SDT749"/>
      <c r="SDU749"/>
      <c r="SDV749"/>
      <c r="SDW749"/>
      <c r="SDX749"/>
      <c r="SDY749"/>
      <c r="SDZ749"/>
      <c r="SEA749"/>
      <c r="SEB749"/>
      <c r="SEC749"/>
      <c r="SED749"/>
      <c r="SEE749"/>
      <c r="SEF749"/>
      <c r="SEG749"/>
      <c r="SEH749"/>
      <c r="SEI749"/>
      <c r="SEJ749"/>
      <c r="SEK749"/>
      <c r="SEL749"/>
      <c r="SEM749"/>
      <c r="SEN749"/>
      <c r="SEO749"/>
      <c r="SEP749"/>
      <c r="SEQ749"/>
      <c r="SER749"/>
      <c r="SES749"/>
      <c r="SET749"/>
      <c r="SEU749"/>
      <c r="SEV749"/>
      <c r="SEW749"/>
      <c r="SEX749"/>
      <c r="SEY749"/>
      <c r="SEZ749"/>
      <c r="SFA749"/>
      <c r="SFB749"/>
      <c r="SFC749"/>
      <c r="SFD749"/>
      <c r="SFE749"/>
      <c r="SFF749"/>
      <c r="SFG749"/>
      <c r="SFH749"/>
      <c r="SFI749"/>
      <c r="SFJ749"/>
      <c r="SFK749"/>
      <c r="SFL749"/>
      <c r="SFM749"/>
      <c r="SFN749"/>
      <c r="SFO749"/>
      <c r="SFP749"/>
      <c r="SFQ749"/>
      <c r="SFR749"/>
      <c r="SFS749"/>
      <c r="SFT749"/>
      <c r="SFU749"/>
      <c r="SFV749"/>
      <c r="SFW749"/>
      <c r="SFX749"/>
      <c r="SFY749"/>
      <c r="SFZ749"/>
      <c r="SGA749"/>
      <c r="SGB749"/>
      <c r="SGC749"/>
      <c r="SGD749"/>
      <c r="SGE749"/>
      <c r="SGF749"/>
      <c r="SGG749"/>
      <c r="SGH749"/>
      <c r="SGI749"/>
      <c r="SGJ749"/>
      <c r="SGK749"/>
      <c r="SGL749"/>
      <c r="SGM749"/>
      <c r="SGN749"/>
      <c r="SGO749"/>
      <c r="SGP749"/>
      <c r="SGQ749"/>
      <c r="SGR749"/>
      <c r="SGS749"/>
      <c r="SGT749"/>
      <c r="SGU749"/>
      <c r="SGV749"/>
      <c r="SGW749"/>
      <c r="SGX749"/>
      <c r="SGY749"/>
      <c r="SGZ749"/>
      <c r="SHA749"/>
      <c r="SHB749"/>
      <c r="SHC749"/>
      <c r="SHD749"/>
      <c r="SHE749"/>
      <c r="SHF749"/>
      <c r="SHG749"/>
      <c r="SHH749"/>
      <c r="SHI749"/>
      <c r="SHJ749"/>
      <c r="SHK749"/>
      <c r="SHL749"/>
      <c r="SHM749"/>
      <c r="SHN749"/>
      <c r="SHO749"/>
      <c r="SHP749"/>
      <c r="SHQ749"/>
      <c r="SHR749"/>
      <c r="SHS749"/>
      <c r="SHT749"/>
      <c r="SHU749"/>
      <c r="SHV749"/>
      <c r="SHW749"/>
      <c r="SHX749"/>
      <c r="SHY749"/>
      <c r="SHZ749"/>
      <c r="SIA749"/>
      <c r="SIB749"/>
      <c r="SIC749"/>
      <c r="SID749"/>
      <c r="SIE749"/>
      <c r="SIF749"/>
      <c r="SIG749"/>
      <c r="SIH749"/>
      <c r="SII749"/>
      <c r="SIJ749"/>
      <c r="SIK749"/>
      <c r="SIL749"/>
      <c r="SIM749"/>
      <c r="SIN749"/>
      <c r="SIO749"/>
      <c r="SIP749"/>
      <c r="SIQ749"/>
      <c r="SIR749"/>
      <c r="SIS749"/>
      <c r="SIT749"/>
      <c r="SIU749"/>
      <c r="SIV749"/>
      <c r="SIW749"/>
      <c r="SIX749"/>
      <c r="SIY749"/>
      <c r="SIZ749"/>
      <c r="SJA749"/>
      <c r="SJB749"/>
      <c r="SJC749"/>
      <c r="SJD749"/>
      <c r="SJE749"/>
      <c r="SJF749"/>
      <c r="SJG749"/>
      <c r="SJH749"/>
      <c r="SJI749"/>
      <c r="SJJ749"/>
      <c r="SJK749"/>
      <c r="SJL749"/>
      <c r="SJM749"/>
      <c r="SJN749"/>
      <c r="SJO749"/>
      <c r="SJP749"/>
      <c r="SJQ749"/>
      <c r="SJR749"/>
      <c r="SJS749"/>
      <c r="SJT749"/>
      <c r="SJU749"/>
      <c r="SJV749"/>
      <c r="SJW749"/>
      <c r="SJX749"/>
      <c r="SJY749"/>
      <c r="SJZ749"/>
      <c r="SKA749"/>
      <c r="SKB749"/>
      <c r="SKC749"/>
      <c r="SKD749"/>
      <c r="SKE749"/>
      <c r="SKF749"/>
      <c r="SKG749"/>
      <c r="SKH749"/>
      <c r="SKI749"/>
      <c r="SKJ749"/>
      <c r="SKK749"/>
      <c r="SKL749"/>
      <c r="SKM749"/>
      <c r="SKN749"/>
      <c r="SKO749"/>
      <c r="SKP749"/>
      <c r="SKQ749"/>
      <c r="SKR749"/>
      <c r="SKS749"/>
      <c r="SKT749"/>
      <c r="SKU749"/>
      <c r="SKV749"/>
      <c r="SKW749"/>
      <c r="SKX749"/>
      <c r="SKY749"/>
      <c r="SKZ749"/>
      <c r="SLA749"/>
      <c r="SLB749"/>
      <c r="SLC749"/>
      <c r="SLD749"/>
      <c r="SLE749"/>
      <c r="SLF749"/>
      <c r="SLG749"/>
      <c r="SLH749"/>
      <c r="SLI749"/>
      <c r="SLJ749"/>
      <c r="SLK749"/>
      <c r="SLL749"/>
      <c r="SLM749"/>
      <c r="SLN749"/>
      <c r="SLO749"/>
      <c r="SLP749"/>
      <c r="SLQ749"/>
      <c r="SLR749"/>
      <c r="SLS749"/>
      <c r="SLT749"/>
      <c r="SLU749"/>
      <c r="SLV749"/>
      <c r="SLW749"/>
      <c r="SLX749"/>
      <c r="SLY749"/>
      <c r="SLZ749"/>
      <c r="SMA749"/>
      <c r="SMB749"/>
      <c r="SMC749"/>
      <c r="SMD749"/>
      <c r="SME749"/>
      <c r="SMF749"/>
      <c r="SMG749"/>
      <c r="SMH749"/>
      <c r="SMI749"/>
      <c r="SMJ749"/>
      <c r="SMK749"/>
      <c r="SML749"/>
      <c r="SMM749"/>
      <c r="SMN749"/>
      <c r="SMO749"/>
      <c r="SMP749"/>
      <c r="SMQ749"/>
      <c r="SMR749"/>
      <c r="SMS749"/>
      <c r="SMT749"/>
      <c r="SMU749"/>
      <c r="SMV749"/>
      <c r="SMW749"/>
      <c r="SMX749"/>
      <c r="SMY749"/>
      <c r="SMZ749"/>
      <c r="SNA749"/>
      <c r="SNB749"/>
      <c r="SNC749"/>
      <c r="SND749"/>
      <c r="SNE749"/>
      <c r="SNF749"/>
      <c r="SNG749"/>
      <c r="SNH749"/>
      <c r="SNI749"/>
      <c r="SNJ749"/>
      <c r="SNK749"/>
      <c r="SNL749"/>
      <c r="SNM749"/>
      <c r="SNN749"/>
      <c r="SNO749"/>
      <c r="SNP749"/>
      <c r="SNQ749"/>
      <c r="SNR749"/>
      <c r="SNS749"/>
      <c r="SNT749"/>
      <c r="SNU749"/>
      <c r="SNV749"/>
      <c r="SNW749"/>
      <c r="SNX749"/>
      <c r="SNY749"/>
      <c r="SNZ749"/>
      <c r="SOA749"/>
      <c r="SOB749"/>
      <c r="SOC749"/>
      <c r="SOD749"/>
      <c r="SOE749"/>
      <c r="SOF749"/>
      <c r="SOG749"/>
      <c r="SOH749"/>
      <c r="SOI749"/>
      <c r="SOJ749"/>
      <c r="SOK749"/>
      <c r="SOL749"/>
      <c r="SOM749"/>
      <c r="SON749"/>
      <c r="SOO749"/>
      <c r="SOP749"/>
      <c r="SOQ749"/>
      <c r="SOR749"/>
      <c r="SOS749"/>
      <c r="SOT749"/>
      <c r="SOU749"/>
      <c r="SOV749"/>
      <c r="SOW749"/>
      <c r="SOX749"/>
      <c r="SOY749"/>
      <c r="SOZ749"/>
      <c r="SPA749"/>
      <c r="SPB749"/>
      <c r="SPC749"/>
      <c r="SPD749"/>
      <c r="SPE749"/>
      <c r="SPF749"/>
      <c r="SPG749"/>
      <c r="SPH749"/>
      <c r="SPI749"/>
      <c r="SPJ749"/>
      <c r="SPK749"/>
      <c r="SPL749"/>
      <c r="SPM749"/>
      <c r="SPN749"/>
      <c r="SPO749"/>
      <c r="SPP749"/>
      <c r="SPQ749"/>
      <c r="SPR749"/>
      <c r="SPS749"/>
      <c r="SPT749"/>
      <c r="SPU749"/>
      <c r="SPV749"/>
      <c r="SPW749"/>
      <c r="SPX749"/>
      <c r="SPY749"/>
      <c r="SPZ749"/>
      <c r="SQA749"/>
      <c r="SQB749"/>
      <c r="SQC749"/>
      <c r="SQD749"/>
      <c r="SQE749"/>
      <c r="SQF749"/>
      <c r="SQG749"/>
      <c r="SQH749"/>
      <c r="SQI749"/>
      <c r="SQJ749"/>
      <c r="SQK749"/>
      <c r="SQL749"/>
      <c r="SQM749"/>
      <c r="SQN749"/>
      <c r="SQO749"/>
      <c r="SQP749"/>
      <c r="SQQ749"/>
      <c r="SQR749"/>
      <c r="SQS749"/>
      <c r="SQT749"/>
      <c r="SQU749"/>
      <c r="SQV749"/>
      <c r="SQW749"/>
      <c r="SQX749"/>
      <c r="SQY749"/>
      <c r="SQZ749"/>
      <c r="SRA749"/>
      <c r="SRB749"/>
      <c r="SRC749"/>
      <c r="SRD749"/>
      <c r="SRE749"/>
      <c r="SRF749"/>
      <c r="SRG749"/>
      <c r="SRH749"/>
      <c r="SRI749"/>
      <c r="SRJ749"/>
      <c r="SRK749"/>
      <c r="SRL749"/>
      <c r="SRM749"/>
      <c r="SRN749"/>
      <c r="SRO749"/>
      <c r="SRP749"/>
      <c r="SRQ749"/>
      <c r="SRR749"/>
      <c r="SRS749"/>
      <c r="SRT749"/>
      <c r="SRU749"/>
      <c r="SRV749"/>
      <c r="SRW749"/>
      <c r="SRX749"/>
      <c r="SRY749"/>
      <c r="SRZ749"/>
      <c r="SSA749"/>
      <c r="SSB749"/>
      <c r="SSC749"/>
      <c r="SSD749"/>
      <c r="SSE749"/>
      <c r="SSF749"/>
      <c r="SSG749"/>
      <c r="SSH749"/>
      <c r="SSI749"/>
      <c r="SSJ749"/>
      <c r="SSK749"/>
      <c r="SSL749"/>
      <c r="SSM749"/>
      <c r="SSN749"/>
      <c r="SSO749"/>
      <c r="SSP749"/>
      <c r="SSQ749"/>
      <c r="SSR749"/>
      <c r="SSS749"/>
      <c r="SST749"/>
      <c r="SSU749"/>
      <c r="SSV749"/>
      <c r="SSW749"/>
      <c r="SSX749"/>
      <c r="SSY749"/>
      <c r="SSZ749"/>
      <c r="STA749"/>
      <c r="STB749"/>
      <c r="STC749"/>
      <c r="STD749"/>
      <c r="STE749"/>
      <c r="STF749"/>
      <c r="STG749"/>
      <c r="STH749"/>
      <c r="STI749"/>
      <c r="STJ749"/>
      <c r="STK749"/>
      <c r="STL749"/>
      <c r="STM749"/>
      <c r="STN749"/>
      <c r="STO749"/>
      <c r="STP749"/>
      <c r="STQ749"/>
      <c r="STR749"/>
      <c r="STS749"/>
      <c r="STT749"/>
      <c r="STU749"/>
      <c r="STV749"/>
      <c r="STW749"/>
      <c r="STX749"/>
      <c r="STY749"/>
      <c r="STZ749"/>
      <c r="SUA749"/>
      <c r="SUB749"/>
      <c r="SUC749"/>
      <c r="SUD749"/>
      <c r="SUE749"/>
      <c r="SUF749"/>
      <c r="SUG749"/>
      <c r="SUH749"/>
      <c r="SUI749"/>
      <c r="SUJ749"/>
      <c r="SUK749"/>
      <c r="SUL749"/>
      <c r="SUM749"/>
      <c r="SUN749"/>
      <c r="SUO749"/>
      <c r="SUP749"/>
      <c r="SUQ749"/>
      <c r="SUR749"/>
      <c r="SUS749"/>
      <c r="SUT749"/>
      <c r="SUU749"/>
      <c r="SUV749"/>
      <c r="SUW749"/>
      <c r="SUX749"/>
      <c r="SUY749"/>
      <c r="SUZ749"/>
      <c r="SVA749"/>
      <c r="SVB749"/>
      <c r="SVC749"/>
      <c r="SVD749"/>
      <c r="SVE749"/>
      <c r="SVF749"/>
      <c r="SVG749"/>
      <c r="SVH749"/>
      <c r="SVI749"/>
      <c r="SVJ749"/>
      <c r="SVK749"/>
      <c r="SVL749"/>
      <c r="SVM749"/>
      <c r="SVN749"/>
      <c r="SVO749"/>
      <c r="SVP749"/>
      <c r="SVQ749"/>
      <c r="SVR749"/>
      <c r="SVS749"/>
      <c r="SVT749"/>
      <c r="SVU749"/>
      <c r="SVV749"/>
      <c r="SVW749"/>
      <c r="SVX749"/>
      <c r="SVY749"/>
      <c r="SVZ749"/>
      <c r="SWA749"/>
      <c r="SWB749"/>
      <c r="SWC749"/>
      <c r="SWD749"/>
      <c r="SWE749"/>
      <c r="SWF749"/>
      <c r="SWG749"/>
      <c r="SWH749"/>
      <c r="SWI749"/>
      <c r="SWJ749"/>
      <c r="SWK749"/>
      <c r="SWL749"/>
      <c r="SWM749"/>
      <c r="SWN749"/>
      <c r="SWO749"/>
      <c r="SWP749"/>
      <c r="SWQ749"/>
      <c r="SWR749"/>
      <c r="SWS749"/>
      <c r="SWT749"/>
      <c r="SWU749"/>
      <c r="SWV749"/>
      <c r="SWW749"/>
      <c r="SWX749"/>
      <c r="SWY749"/>
      <c r="SWZ749"/>
      <c r="SXA749"/>
      <c r="SXB749"/>
      <c r="SXC749"/>
      <c r="SXD749"/>
      <c r="SXE749"/>
      <c r="SXF749"/>
      <c r="SXG749"/>
      <c r="SXH749"/>
      <c r="SXI749"/>
      <c r="SXJ749"/>
      <c r="SXK749"/>
      <c r="SXL749"/>
      <c r="SXM749"/>
      <c r="SXN749"/>
      <c r="SXO749"/>
      <c r="SXP749"/>
      <c r="SXQ749"/>
      <c r="SXR749"/>
      <c r="SXS749"/>
      <c r="SXT749"/>
      <c r="SXU749"/>
      <c r="SXV749"/>
      <c r="SXW749"/>
      <c r="SXX749"/>
      <c r="SXY749"/>
      <c r="SXZ749"/>
      <c r="SYA749"/>
      <c r="SYB749"/>
      <c r="SYC749"/>
      <c r="SYD749"/>
      <c r="SYE749"/>
      <c r="SYF749"/>
      <c r="SYG749"/>
      <c r="SYH749"/>
      <c r="SYI749"/>
      <c r="SYJ749"/>
      <c r="SYK749"/>
      <c r="SYL749"/>
      <c r="SYM749"/>
      <c r="SYN749"/>
      <c r="SYO749"/>
      <c r="SYP749"/>
      <c r="SYQ749"/>
      <c r="SYR749"/>
      <c r="SYS749"/>
      <c r="SYT749"/>
      <c r="SYU749"/>
      <c r="SYV749"/>
      <c r="SYW749"/>
      <c r="SYX749"/>
      <c r="SYY749"/>
      <c r="SYZ749"/>
      <c r="SZA749"/>
      <c r="SZB749"/>
      <c r="SZC749"/>
      <c r="SZD749"/>
      <c r="SZE749"/>
      <c r="SZF749"/>
      <c r="SZG749"/>
      <c r="SZH749"/>
      <c r="SZI749"/>
      <c r="SZJ749"/>
      <c r="SZK749"/>
      <c r="SZL749"/>
      <c r="SZM749"/>
      <c r="SZN749"/>
      <c r="SZO749"/>
      <c r="SZP749"/>
      <c r="SZQ749"/>
      <c r="SZR749"/>
      <c r="SZS749"/>
      <c r="SZT749"/>
      <c r="SZU749"/>
      <c r="SZV749"/>
      <c r="SZW749"/>
      <c r="SZX749"/>
      <c r="SZY749"/>
      <c r="SZZ749"/>
      <c r="TAA749"/>
      <c r="TAB749"/>
      <c r="TAC749"/>
      <c r="TAD749"/>
      <c r="TAE749"/>
      <c r="TAF749"/>
      <c r="TAG749"/>
      <c r="TAH749"/>
      <c r="TAI749"/>
      <c r="TAJ749"/>
      <c r="TAK749"/>
      <c r="TAL749"/>
      <c r="TAM749"/>
      <c r="TAN749"/>
      <c r="TAO749"/>
      <c r="TAP749"/>
      <c r="TAQ749"/>
      <c r="TAR749"/>
      <c r="TAS749"/>
      <c r="TAT749"/>
      <c r="TAU749"/>
      <c r="TAV749"/>
      <c r="TAW749"/>
      <c r="TAX749"/>
      <c r="TAY749"/>
      <c r="TAZ749"/>
      <c r="TBA749"/>
      <c r="TBB749"/>
      <c r="TBC749"/>
      <c r="TBD749"/>
      <c r="TBE749"/>
      <c r="TBF749"/>
      <c r="TBG749"/>
      <c r="TBH749"/>
      <c r="TBI749"/>
      <c r="TBJ749"/>
      <c r="TBK749"/>
      <c r="TBL749"/>
      <c r="TBM749"/>
      <c r="TBN749"/>
      <c r="TBO749"/>
      <c r="TBP749"/>
      <c r="TBQ749"/>
      <c r="TBR749"/>
      <c r="TBS749"/>
      <c r="TBT749"/>
      <c r="TBU749"/>
      <c r="TBV749"/>
      <c r="TBW749"/>
      <c r="TBX749"/>
      <c r="TBY749"/>
      <c r="TBZ749"/>
      <c r="TCA749"/>
      <c r="TCB749"/>
      <c r="TCC749"/>
      <c r="TCD749"/>
      <c r="TCE749"/>
      <c r="TCF749"/>
      <c r="TCG749"/>
      <c r="TCH749"/>
      <c r="TCI749"/>
      <c r="TCJ749"/>
      <c r="TCK749"/>
      <c r="TCL749"/>
      <c r="TCM749"/>
      <c r="TCN749"/>
      <c r="TCO749"/>
      <c r="TCP749"/>
      <c r="TCQ749"/>
      <c r="TCR749"/>
      <c r="TCS749"/>
      <c r="TCT749"/>
      <c r="TCU749"/>
      <c r="TCV749"/>
      <c r="TCW749"/>
      <c r="TCX749"/>
      <c r="TCY749"/>
      <c r="TCZ749"/>
      <c r="TDA749"/>
      <c r="TDB749"/>
      <c r="TDC749"/>
      <c r="TDD749"/>
      <c r="TDE749"/>
      <c r="TDF749"/>
      <c r="TDG749"/>
      <c r="TDH749"/>
      <c r="TDI749"/>
      <c r="TDJ749"/>
      <c r="TDK749"/>
      <c r="TDL749"/>
      <c r="TDM749"/>
      <c r="TDN749"/>
      <c r="TDO749"/>
      <c r="TDP749"/>
      <c r="TDQ749"/>
      <c r="TDR749"/>
      <c r="TDS749"/>
      <c r="TDT749"/>
      <c r="TDU749"/>
      <c r="TDV749"/>
      <c r="TDW749"/>
      <c r="TDX749"/>
      <c r="TDY749"/>
      <c r="TDZ749"/>
      <c r="TEA749"/>
      <c r="TEB749"/>
      <c r="TEC749"/>
      <c r="TED749"/>
      <c r="TEE749"/>
      <c r="TEF749"/>
      <c r="TEG749"/>
      <c r="TEH749"/>
      <c r="TEI749"/>
      <c r="TEJ749"/>
      <c r="TEK749"/>
      <c r="TEL749"/>
      <c r="TEM749"/>
      <c r="TEN749"/>
      <c r="TEO749"/>
      <c r="TEP749"/>
      <c r="TEQ749"/>
      <c r="TER749"/>
      <c r="TES749"/>
      <c r="TET749"/>
      <c r="TEU749"/>
      <c r="TEV749"/>
      <c r="TEW749"/>
      <c r="TEX749"/>
      <c r="TEY749"/>
      <c r="TEZ749"/>
      <c r="TFA749"/>
      <c r="TFB749"/>
      <c r="TFC749"/>
      <c r="TFD749"/>
      <c r="TFE749"/>
      <c r="TFF749"/>
      <c r="TFG749"/>
      <c r="TFH749"/>
      <c r="TFI749"/>
      <c r="TFJ749"/>
      <c r="TFK749"/>
      <c r="TFL749"/>
      <c r="TFM749"/>
      <c r="TFN749"/>
      <c r="TFO749"/>
      <c r="TFP749"/>
      <c r="TFQ749"/>
      <c r="TFR749"/>
      <c r="TFS749"/>
      <c r="TFT749"/>
      <c r="TFU749"/>
      <c r="TFV749"/>
      <c r="TFW749"/>
      <c r="TFX749"/>
      <c r="TFY749"/>
      <c r="TFZ749"/>
      <c r="TGA749"/>
      <c r="TGB749"/>
      <c r="TGC749"/>
      <c r="TGD749"/>
      <c r="TGE749"/>
      <c r="TGF749"/>
      <c r="TGG749"/>
      <c r="TGH749"/>
      <c r="TGI749"/>
      <c r="TGJ749"/>
      <c r="TGK749"/>
      <c r="TGL749"/>
      <c r="TGM749"/>
      <c r="TGN749"/>
      <c r="TGO749"/>
      <c r="TGP749"/>
      <c r="TGQ749"/>
      <c r="TGR749"/>
      <c r="TGS749"/>
      <c r="TGT749"/>
      <c r="TGU749"/>
      <c r="TGV749"/>
      <c r="TGW749"/>
      <c r="TGX749"/>
      <c r="TGY749"/>
      <c r="TGZ749"/>
      <c r="THA749"/>
      <c r="THB749"/>
      <c r="THC749"/>
      <c r="THD749"/>
      <c r="THE749"/>
      <c r="THF749"/>
      <c r="THG749"/>
      <c r="THH749"/>
      <c r="THI749"/>
      <c r="THJ749"/>
      <c r="THK749"/>
      <c r="THL749"/>
      <c r="THM749"/>
      <c r="THN749"/>
      <c r="THO749"/>
      <c r="THP749"/>
      <c r="THQ749"/>
      <c r="THR749"/>
      <c r="THS749"/>
      <c r="THT749"/>
      <c r="THU749"/>
      <c r="THV749"/>
      <c r="THW749"/>
      <c r="THX749"/>
      <c r="THY749"/>
      <c r="THZ749"/>
      <c r="TIA749"/>
      <c r="TIB749"/>
      <c r="TIC749"/>
      <c r="TID749"/>
      <c r="TIE749"/>
      <c r="TIF749"/>
      <c r="TIG749"/>
      <c r="TIH749"/>
      <c r="TII749"/>
      <c r="TIJ749"/>
      <c r="TIK749"/>
      <c r="TIL749"/>
      <c r="TIM749"/>
      <c r="TIN749"/>
      <c r="TIO749"/>
      <c r="TIP749"/>
      <c r="TIQ749"/>
      <c r="TIR749"/>
      <c r="TIS749"/>
      <c r="TIT749"/>
      <c r="TIU749"/>
      <c r="TIV749"/>
      <c r="TIW749"/>
      <c r="TIX749"/>
      <c r="TIY749"/>
      <c r="TIZ749"/>
      <c r="TJA749"/>
      <c r="TJB749"/>
      <c r="TJC749"/>
      <c r="TJD749"/>
      <c r="TJE749"/>
      <c r="TJF749"/>
      <c r="TJG749"/>
      <c r="TJH749"/>
      <c r="TJI749"/>
      <c r="TJJ749"/>
      <c r="TJK749"/>
      <c r="TJL749"/>
      <c r="TJM749"/>
      <c r="TJN749"/>
      <c r="TJO749"/>
      <c r="TJP749"/>
      <c r="TJQ749"/>
      <c r="TJR749"/>
      <c r="TJS749"/>
      <c r="TJT749"/>
      <c r="TJU749"/>
      <c r="TJV749"/>
      <c r="TJW749"/>
      <c r="TJX749"/>
      <c r="TJY749"/>
      <c r="TJZ749"/>
      <c r="TKA749"/>
      <c r="TKB749"/>
      <c r="TKC749"/>
      <c r="TKD749"/>
      <c r="TKE749"/>
      <c r="TKF749"/>
      <c r="TKG749"/>
      <c r="TKH749"/>
      <c r="TKI749"/>
      <c r="TKJ749"/>
      <c r="TKK749"/>
      <c r="TKL749"/>
      <c r="TKM749"/>
      <c r="TKN749"/>
      <c r="TKO749"/>
      <c r="TKP749"/>
      <c r="TKQ749"/>
      <c r="TKR749"/>
      <c r="TKS749"/>
      <c r="TKT749"/>
      <c r="TKU749"/>
      <c r="TKV749"/>
      <c r="TKW749"/>
      <c r="TKX749"/>
      <c r="TKY749"/>
      <c r="TKZ749"/>
      <c r="TLA749"/>
      <c r="TLB749"/>
      <c r="TLC749"/>
      <c r="TLD749"/>
      <c r="TLE749"/>
      <c r="TLF749"/>
      <c r="TLG749"/>
      <c r="TLH749"/>
      <c r="TLI749"/>
      <c r="TLJ749"/>
      <c r="TLK749"/>
      <c r="TLL749"/>
      <c r="TLM749"/>
      <c r="TLN749"/>
      <c r="TLO749"/>
      <c r="TLP749"/>
      <c r="TLQ749"/>
      <c r="TLR749"/>
      <c r="TLS749"/>
      <c r="TLT749"/>
      <c r="TLU749"/>
      <c r="TLV749"/>
      <c r="TLW749"/>
      <c r="TLX749"/>
      <c r="TLY749"/>
      <c r="TLZ749"/>
      <c r="TMA749"/>
      <c r="TMB749"/>
      <c r="TMC749"/>
      <c r="TMD749"/>
      <c r="TME749"/>
      <c r="TMF749"/>
      <c r="TMG749"/>
      <c r="TMH749"/>
      <c r="TMI749"/>
      <c r="TMJ749"/>
      <c r="TMK749"/>
      <c r="TML749"/>
      <c r="TMM749"/>
      <c r="TMN749"/>
      <c r="TMO749"/>
      <c r="TMP749"/>
      <c r="TMQ749"/>
      <c r="TMR749"/>
      <c r="TMS749"/>
      <c r="TMT749"/>
      <c r="TMU749"/>
      <c r="TMV749"/>
      <c r="TMW749"/>
      <c r="TMX749"/>
      <c r="TMY749"/>
      <c r="TMZ749"/>
      <c r="TNA749"/>
      <c r="TNB749"/>
      <c r="TNC749"/>
      <c r="TND749"/>
      <c r="TNE749"/>
      <c r="TNF749"/>
      <c r="TNG749"/>
      <c r="TNH749"/>
      <c r="TNI749"/>
      <c r="TNJ749"/>
      <c r="TNK749"/>
      <c r="TNL749"/>
      <c r="TNM749"/>
      <c r="TNN749"/>
      <c r="TNO749"/>
      <c r="TNP749"/>
      <c r="TNQ749"/>
      <c r="TNR749"/>
      <c r="TNS749"/>
      <c r="TNT749"/>
      <c r="TNU749"/>
      <c r="TNV749"/>
      <c r="TNW749"/>
      <c r="TNX749"/>
      <c r="TNY749"/>
      <c r="TNZ749"/>
      <c r="TOA749"/>
      <c r="TOB749"/>
      <c r="TOC749"/>
      <c r="TOD749"/>
      <c r="TOE749"/>
      <c r="TOF749"/>
      <c r="TOG749"/>
      <c r="TOH749"/>
      <c r="TOI749"/>
      <c r="TOJ749"/>
      <c r="TOK749"/>
      <c r="TOL749"/>
      <c r="TOM749"/>
      <c r="TON749"/>
      <c r="TOO749"/>
      <c r="TOP749"/>
      <c r="TOQ749"/>
      <c r="TOR749"/>
      <c r="TOS749"/>
      <c r="TOT749"/>
      <c r="TOU749"/>
      <c r="TOV749"/>
      <c r="TOW749"/>
      <c r="TOX749"/>
      <c r="TOY749"/>
      <c r="TOZ749"/>
      <c r="TPA749"/>
      <c r="TPB749"/>
      <c r="TPC749"/>
      <c r="TPD749"/>
      <c r="TPE749"/>
      <c r="TPF749"/>
      <c r="TPG749"/>
      <c r="TPH749"/>
      <c r="TPI749"/>
      <c r="TPJ749"/>
      <c r="TPK749"/>
      <c r="TPL749"/>
      <c r="TPM749"/>
      <c r="TPN749"/>
      <c r="TPO749"/>
      <c r="TPP749"/>
      <c r="TPQ749"/>
      <c r="TPR749"/>
      <c r="TPS749"/>
      <c r="TPT749"/>
      <c r="TPU749"/>
      <c r="TPV749"/>
      <c r="TPW749"/>
      <c r="TPX749"/>
      <c r="TPY749"/>
      <c r="TPZ749"/>
      <c r="TQA749"/>
      <c r="TQB749"/>
      <c r="TQC749"/>
      <c r="TQD749"/>
      <c r="TQE749"/>
      <c r="TQF749"/>
      <c r="TQG749"/>
      <c r="TQH749"/>
      <c r="TQI749"/>
      <c r="TQJ749"/>
      <c r="TQK749"/>
      <c r="TQL749"/>
      <c r="TQM749"/>
      <c r="TQN749"/>
      <c r="TQO749"/>
      <c r="TQP749"/>
      <c r="TQQ749"/>
      <c r="TQR749"/>
      <c r="TQS749"/>
      <c r="TQT749"/>
      <c r="TQU749"/>
      <c r="TQV749"/>
      <c r="TQW749"/>
      <c r="TQX749"/>
      <c r="TQY749"/>
      <c r="TQZ749"/>
      <c r="TRA749"/>
      <c r="TRB749"/>
      <c r="TRC749"/>
      <c r="TRD749"/>
      <c r="TRE749"/>
      <c r="TRF749"/>
      <c r="TRG749"/>
      <c r="TRH749"/>
      <c r="TRI749"/>
      <c r="TRJ749"/>
      <c r="TRK749"/>
      <c r="TRL749"/>
      <c r="TRM749"/>
      <c r="TRN749"/>
      <c r="TRO749"/>
      <c r="TRP749"/>
      <c r="TRQ749"/>
      <c r="TRR749"/>
      <c r="TRS749"/>
      <c r="TRT749"/>
      <c r="TRU749"/>
      <c r="TRV749"/>
      <c r="TRW749"/>
      <c r="TRX749"/>
      <c r="TRY749"/>
      <c r="TRZ749"/>
      <c r="TSA749"/>
      <c r="TSB749"/>
      <c r="TSC749"/>
      <c r="TSD749"/>
      <c r="TSE749"/>
      <c r="TSF749"/>
      <c r="TSG749"/>
      <c r="TSH749"/>
      <c r="TSI749"/>
      <c r="TSJ749"/>
      <c r="TSK749"/>
      <c r="TSL749"/>
      <c r="TSM749"/>
      <c r="TSN749"/>
      <c r="TSO749"/>
      <c r="TSP749"/>
      <c r="TSQ749"/>
      <c r="TSR749"/>
      <c r="TSS749"/>
      <c r="TST749"/>
      <c r="TSU749"/>
      <c r="TSV749"/>
      <c r="TSW749"/>
      <c r="TSX749"/>
      <c r="TSY749"/>
      <c r="TSZ749"/>
      <c r="TTA749"/>
      <c r="TTB749"/>
      <c r="TTC749"/>
      <c r="TTD749"/>
      <c r="TTE749"/>
      <c r="TTF749"/>
      <c r="TTG749"/>
      <c r="TTH749"/>
      <c r="TTI749"/>
      <c r="TTJ749"/>
      <c r="TTK749"/>
      <c r="TTL749"/>
      <c r="TTM749"/>
      <c r="TTN749"/>
      <c r="TTO749"/>
      <c r="TTP749"/>
      <c r="TTQ749"/>
      <c r="TTR749"/>
      <c r="TTS749"/>
      <c r="TTT749"/>
      <c r="TTU749"/>
      <c r="TTV749"/>
      <c r="TTW749"/>
      <c r="TTX749"/>
      <c r="TTY749"/>
      <c r="TTZ749"/>
      <c r="TUA749"/>
      <c r="TUB749"/>
      <c r="TUC749"/>
      <c r="TUD749"/>
      <c r="TUE749"/>
      <c r="TUF749"/>
      <c r="TUG749"/>
      <c r="TUH749"/>
      <c r="TUI749"/>
      <c r="TUJ749"/>
      <c r="TUK749"/>
      <c r="TUL749"/>
      <c r="TUM749"/>
      <c r="TUN749"/>
      <c r="TUO749"/>
      <c r="TUP749"/>
      <c r="TUQ749"/>
      <c r="TUR749"/>
      <c r="TUS749"/>
      <c r="TUT749"/>
      <c r="TUU749"/>
      <c r="TUV749"/>
      <c r="TUW749"/>
      <c r="TUX749"/>
      <c r="TUY749"/>
      <c r="TUZ749"/>
      <c r="TVA749"/>
      <c r="TVB749"/>
      <c r="TVC749"/>
      <c r="TVD749"/>
      <c r="TVE749"/>
      <c r="TVF749"/>
      <c r="TVG749"/>
      <c r="TVH749"/>
      <c r="TVI749"/>
      <c r="TVJ749"/>
      <c r="TVK749"/>
      <c r="TVL749"/>
      <c r="TVM749"/>
      <c r="TVN749"/>
      <c r="TVO749"/>
      <c r="TVP749"/>
      <c r="TVQ749"/>
      <c r="TVR749"/>
      <c r="TVS749"/>
      <c r="TVT749"/>
      <c r="TVU749"/>
      <c r="TVV749"/>
      <c r="TVW749"/>
      <c r="TVX749"/>
      <c r="TVY749"/>
      <c r="TVZ749"/>
      <c r="TWA749"/>
      <c r="TWB749"/>
      <c r="TWC749"/>
      <c r="TWD749"/>
      <c r="TWE749"/>
      <c r="TWF749"/>
      <c r="TWG749"/>
      <c r="TWH749"/>
      <c r="TWI749"/>
      <c r="TWJ749"/>
      <c r="TWK749"/>
      <c r="TWL749"/>
      <c r="TWM749"/>
      <c r="TWN749"/>
      <c r="TWO749"/>
      <c r="TWP749"/>
      <c r="TWQ749"/>
      <c r="TWR749"/>
      <c r="TWS749"/>
      <c r="TWT749"/>
      <c r="TWU749"/>
      <c r="TWV749"/>
      <c r="TWW749"/>
      <c r="TWX749"/>
      <c r="TWY749"/>
      <c r="TWZ749"/>
      <c r="TXA749"/>
      <c r="TXB749"/>
      <c r="TXC749"/>
      <c r="TXD749"/>
      <c r="TXE749"/>
      <c r="TXF749"/>
      <c r="TXG749"/>
      <c r="TXH749"/>
      <c r="TXI749"/>
      <c r="TXJ749"/>
      <c r="TXK749"/>
      <c r="TXL749"/>
      <c r="TXM749"/>
      <c r="TXN749"/>
      <c r="TXO749"/>
      <c r="TXP749"/>
      <c r="TXQ749"/>
      <c r="TXR749"/>
      <c r="TXS749"/>
      <c r="TXT749"/>
      <c r="TXU749"/>
      <c r="TXV749"/>
      <c r="TXW749"/>
      <c r="TXX749"/>
      <c r="TXY749"/>
      <c r="TXZ749"/>
      <c r="TYA749"/>
      <c r="TYB749"/>
      <c r="TYC749"/>
      <c r="TYD749"/>
      <c r="TYE749"/>
      <c r="TYF749"/>
      <c r="TYG749"/>
      <c r="TYH749"/>
      <c r="TYI749"/>
      <c r="TYJ749"/>
      <c r="TYK749"/>
      <c r="TYL749"/>
      <c r="TYM749"/>
      <c r="TYN749"/>
      <c r="TYO749"/>
      <c r="TYP749"/>
      <c r="TYQ749"/>
      <c r="TYR749"/>
      <c r="TYS749"/>
      <c r="TYT749"/>
      <c r="TYU749"/>
      <c r="TYV749"/>
      <c r="TYW749"/>
      <c r="TYX749"/>
      <c r="TYY749"/>
      <c r="TYZ749"/>
      <c r="TZA749"/>
      <c r="TZB749"/>
      <c r="TZC749"/>
      <c r="TZD749"/>
      <c r="TZE749"/>
      <c r="TZF749"/>
      <c r="TZG749"/>
      <c r="TZH749"/>
      <c r="TZI749"/>
      <c r="TZJ749"/>
      <c r="TZK749"/>
      <c r="TZL749"/>
      <c r="TZM749"/>
      <c r="TZN749"/>
      <c r="TZO749"/>
      <c r="TZP749"/>
      <c r="TZQ749"/>
      <c r="TZR749"/>
      <c r="TZS749"/>
      <c r="TZT749"/>
      <c r="TZU749"/>
      <c r="TZV749"/>
      <c r="TZW749"/>
      <c r="TZX749"/>
      <c r="TZY749"/>
      <c r="TZZ749"/>
      <c r="UAA749"/>
      <c r="UAB749"/>
      <c r="UAC749"/>
      <c r="UAD749"/>
      <c r="UAE749"/>
      <c r="UAF749"/>
      <c r="UAG749"/>
      <c r="UAH749"/>
      <c r="UAI749"/>
      <c r="UAJ749"/>
      <c r="UAK749"/>
      <c r="UAL749"/>
      <c r="UAM749"/>
      <c r="UAN749"/>
      <c r="UAO749"/>
      <c r="UAP749"/>
      <c r="UAQ749"/>
      <c r="UAR749"/>
      <c r="UAS749"/>
      <c r="UAT749"/>
      <c r="UAU749"/>
      <c r="UAV749"/>
      <c r="UAW749"/>
      <c r="UAX749"/>
      <c r="UAY749"/>
      <c r="UAZ749"/>
      <c r="UBA749"/>
      <c r="UBB749"/>
      <c r="UBC749"/>
      <c r="UBD749"/>
      <c r="UBE749"/>
      <c r="UBF749"/>
      <c r="UBG749"/>
      <c r="UBH749"/>
      <c r="UBI749"/>
      <c r="UBJ749"/>
      <c r="UBK749"/>
      <c r="UBL749"/>
      <c r="UBM749"/>
      <c r="UBN749"/>
      <c r="UBO749"/>
      <c r="UBP749"/>
      <c r="UBQ749"/>
      <c r="UBR749"/>
      <c r="UBS749"/>
      <c r="UBT749"/>
      <c r="UBU749"/>
      <c r="UBV749"/>
      <c r="UBW749"/>
      <c r="UBX749"/>
      <c r="UBY749"/>
      <c r="UBZ749"/>
      <c r="UCA749"/>
      <c r="UCB749"/>
      <c r="UCC749"/>
      <c r="UCD749"/>
      <c r="UCE749"/>
      <c r="UCF749"/>
      <c r="UCG749"/>
      <c r="UCH749"/>
      <c r="UCI749"/>
      <c r="UCJ749"/>
      <c r="UCK749"/>
      <c r="UCL749"/>
      <c r="UCM749"/>
      <c r="UCN749"/>
      <c r="UCO749"/>
      <c r="UCP749"/>
      <c r="UCQ749"/>
      <c r="UCR749"/>
      <c r="UCS749"/>
      <c r="UCT749"/>
      <c r="UCU749"/>
      <c r="UCV749"/>
      <c r="UCW749"/>
      <c r="UCX749"/>
      <c r="UCY749"/>
      <c r="UCZ749"/>
      <c r="UDA749"/>
      <c r="UDB749"/>
      <c r="UDC749"/>
      <c r="UDD749"/>
      <c r="UDE749"/>
      <c r="UDF749"/>
      <c r="UDG749"/>
      <c r="UDH749"/>
      <c r="UDI749"/>
      <c r="UDJ749"/>
      <c r="UDK749"/>
      <c r="UDL749"/>
      <c r="UDM749"/>
      <c r="UDN749"/>
      <c r="UDO749"/>
      <c r="UDP749"/>
      <c r="UDQ749"/>
      <c r="UDR749"/>
      <c r="UDS749"/>
      <c r="UDT749"/>
      <c r="UDU749"/>
      <c r="UDV749"/>
      <c r="UDW749"/>
      <c r="UDX749"/>
      <c r="UDY749"/>
      <c r="UDZ749"/>
      <c r="UEA749"/>
      <c r="UEB749"/>
      <c r="UEC749"/>
      <c r="UED749"/>
      <c r="UEE749"/>
      <c r="UEF749"/>
      <c r="UEG749"/>
      <c r="UEH749"/>
      <c r="UEI749"/>
      <c r="UEJ749"/>
      <c r="UEK749"/>
      <c r="UEL749"/>
      <c r="UEM749"/>
      <c r="UEN749"/>
      <c r="UEO749"/>
      <c r="UEP749"/>
      <c r="UEQ749"/>
      <c r="UER749"/>
      <c r="UES749"/>
      <c r="UET749"/>
      <c r="UEU749"/>
      <c r="UEV749"/>
      <c r="UEW749"/>
      <c r="UEX749"/>
      <c r="UEY749"/>
      <c r="UEZ749"/>
      <c r="UFA749"/>
      <c r="UFB749"/>
      <c r="UFC749"/>
      <c r="UFD749"/>
      <c r="UFE749"/>
      <c r="UFF749"/>
      <c r="UFG749"/>
      <c r="UFH749"/>
      <c r="UFI749"/>
      <c r="UFJ749"/>
      <c r="UFK749"/>
      <c r="UFL749"/>
      <c r="UFM749"/>
      <c r="UFN749"/>
      <c r="UFO749"/>
      <c r="UFP749"/>
      <c r="UFQ749"/>
      <c r="UFR749"/>
      <c r="UFS749"/>
      <c r="UFT749"/>
      <c r="UFU749"/>
      <c r="UFV749"/>
      <c r="UFW749"/>
      <c r="UFX749"/>
      <c r="UFY749"/>
      <c r="UFZ749"/>
      <c r="UGA749"/>
      <c r="UGB749"/>
      <c r="UGC749"/>
      <c r="UGD749"/>
      <c r="UGE749"/>
      <c r="UGF749"/>
      <c r="UGG749"/>
      <c r="UGH749"/>
      <c r="UGI749"/>
      <c r="UGJ749"/>
      <c r="UGK749"/>
      <c r="UGL749"/>
      <c r="UGM749"/>
      <c r="UGN749"/>
      <c r="UGO749"/>
      <c r="UGP749"/>
      <c r="UGQ749"/>
      <c r="UGR749"/>
      <c r="UGS749"/>
      <c r="UGT749"/>
      <c r="UGU749"/>
      <c r="UGV749"/>
      <c r="UGW749"/>
      <c r="UGX749"/>
      <c r="UGY749"/>
      <c r="UGZ749"/>
      <c r="UHA749"/>
      <c r="UHB749"/>
      <c r="UHC749"/>
      <c r="UHD749"/>
      <c r="UHE749"/>
      <c r="UHF749"/>
      <c r="UHG749"/>
      <c r="UHH749"/>
      <c r="UHI749"/>
      <c r="UHJ749"/>
      <c r="UHK749"/>
      <c r="UHL749"/>
      <c r="UHM749"/>
      <c r="UHN749"/>
      <c r="UHO749"/>
      <c r="UHP749"/>
      <c r="UHQ749"/>
      <c r="UHR749"/>
      <c r="UHS749"/>
      <c r="UHT749"/>
      <c r="UHU749"/>
      <c r="UHV749"/>
      <c r="UHW749"/>
      <c r="UHX749"/>
      <c r="UHY749"/>
      <c r="UHZ749"/>
      <c r="UIA749"/>
      <c r="UIB749"/>
      <c r="UIC749"/>
      <c r="UID749"/>
      <c r="UIE749"/>
      <c r="UIF749"/>
      <c r="UIG749"/>
      <c r="UIH749"/>
      <c r="UII749"/>
      <c r="UIJ749"/>
      <c r="UIK749"/>
      <c r="UIL749"/>
      <c r="UIM749"/>
      <c r="UIN749"/>
      <c r="UIO749"/>
      <c r="UIP749"/>
      <c r="UIQ749"/>
      <c r="UIR749"/>
      <c r="UIS749"/>
      <c r="UIT749"/>
      <c r="UIU749"/>
      <c r="UIV749"/>
      <c r="UIW749"/>
      <c r="UIX749"/>
      <c r="UIY749"/>
      <c r="UIZ749"/>
      <c r="UJA749"/>
      <c r="UJB749"/>
      <c r="UJC749"/>
      <c r="UJD749"/>
      <c r="UJE749"/>
      <c r="UJF749"/>
      <c r="UJG749"/>
      <c r="UJH749"/>
      <c r="UJI749"/>
      <c r="UJJ749"/>
      <c r="UJK749"/>
      <c r="UJL749"/>
      <c r="UJM749"/>
      <c r="UJN749"/>
      <c r="UJO749"/>
      <c r="UJP749"/>
      <c r="UJQ749"/>
      <c r="UJR749"/>
      <c r="UJS749"/>
      <c r="UJT749"/>
      <c r="UJU749"/>
      <c r="UJV749"/>
      <c r="UJW749"/>
      <c r="UJX749"/>
      <c r="UJY749"/>
      <c r="UJZ749"/>
      <c r="UKA749"/>
      <c r="UKB749"/>
      <c r="UKC749"/>
      <c r="UKD749"/>
      <c r="UKE749"/>
      <c r="UKF749"/>
      <c r="UKG749"/>
      <c r="UKH749"/>
      <c r="UKI749"/>
      <c r="UKJ749"/>
      <c r="UKK749"/>
      <c r="UKL749"/>
      <c r="UKM749"/>
      <c r="UKN749"/>
      <c r="UKO749"/>
      <c r="UKP749"/>
      <c r="UKQ749"/>
      <c r="UKR749"/>
      <c r="UKS749"/>
      <c r="UKT749"/>
      <c r="UKU749"/>
      <c r="UKV749"/>
      <c r="UKW749"/>
      <c r="UKX749"/>
      <c r="UKY749"/>
      <c r="UKZ749"/>
      <c r="ULA749"/>
      <c r="ULB749"/>
      <c r="ULC749"/>
      <c r="ULD749"/>
      <c r="ULE749"/>
      <c r="ULF749"/>
      <c r="ULG749"/>
      <c r="ULH749"/>
      <c r="ULI749"/>
      <c r="ULJ749"/>
      <c r="ULK749"/>
      <c r="ULL749"/>
      <c r="ULM749"/>
      <c r="ULN749"/>
      <c r="ULO749"/>
      <c r="ULP749"/>
      <c r="ULQ749"/>
      <c r="ULR749"/>
      <c r="ULS749"/>
      <c r="ULT749"/>
      <c r="ULU749"/>
      <c r="ULV749"/>
      <c r="ULW749"/>
      <c r="ULX749"/>
      <c r="ULY749"/>
      <c r="ULZ749"/>
      <c r="UMA749"/>
      <c r="UMB749"/>
      <c r="UMC749"/>
      <c r="UMD749"/>
      <c r="UME749"/>
      <c r="UMF749"/>
      <c r="UMG749"/>
      <c r="UMH749"/>
      <c r="UMI749"/>
      <c r="UMJ749"/>
      <c r="UMK749"/>
      <c r="UML749"/>
      <c r="UMM749"/>
      <c r="UMN749"/>
      <c r="UMO749"/>
      <c r="UMP749"/>
      <c r="UMQ749"/>
      <c r="UMR749"/>
      <c r="UMS749"/>
      <c r="UMT749"/>
      <c r="UMU749"/>
      <c r="UMV749"/>
      <c r="UMW749"/>
      <c r="UMX749"/>
      <c r="UMY749"/>
      <c r="UMZ749"/>
      <c r="UNA749"/>
      <c r="UNB749"/>
      <c r="UNC749"/>
      <c r="UND749"/>
      <c r="UNE749"/>
      <c r="UNF749"/>
      <c r="UNG749"/>
      <c r="UNH749"/>
      <c r="UNI749"/>
      <c r="UNJ749"/>
      <c r="UNK749"/>
      <c r="UNL749"/>
      <c r="UNM749"/>
      <c r="UNN749"/>
      <c r="UNO749"/>
      <c r="UNP749"/>
      <c r="UNQ749"/>
      <c r="UNR749"/>
      <c r="UNS749"/>
      <c r="UNT749"/>
      <c r="UNU749"/>
      <c r="UNV749"/>
      <c r="UNW749"/>
      <c r="UNX749"/>
      <c r="UNY749"/>
      <c r="UNZ749"/>
      <c r="UOA749"/>
      <c r="UOB749"/>
      <c r="UOC749"/>
      <c r="UOD749"/>
      <c r="UOE749"/>
      <c r="UOF749"/>
      <c r="UOG749"/>
      <c r="UOH749"/>
      <c r="UOI749"/>
      <c r="UOJ749"/>
      <c r="UOK749"/>
      <c r="UOL749"/>
      <c r="UOM749"/>
      <c r="UON749"/>
      <c r="UOO749"/>
      <c r="UOP749"/>
      <c r="UOQ749"/>
      <c r="UOR749"/>
      <c r="UOS749"/>
      <c r="UOT749"/>
      <c r="UOU749"/>
      <c r="UOV749"/>
      <c r="UOW749"/>
      <c r="UOX749"/>
      <c r="UOY749"/>
      <c r="UOZ749"/>
      <c r="UPA749"/>
      <c r="UPB749"/>
      <c r="UPC749"/>
      <c r="UPD749"/>
      <c r="UPE749"/>
      <c r="UPF749"/>
      <c r="UPG749"/>
      <c r="UPH749"/>
      <c r="UPI749"/>
      <c r="UPJ749"/>
      <c r="UPK749"/>
      <c r="UPL749"/>
      <c r="UPM749"/>
      <c r="UPN749"/>
      <c r="UPO749"/>
      <c r="UPP749"/>
      <c r="UPQ749"/>
      <c r="UPR749"/>
      <c r="UPS749"/>
      <c r="UPT749"/>
      <c r="UPU749"/>
      <c r="UPV749"/>
      <c r="UPW749"/>
      <c r="UPX749"/>
      <c r="UPY749"/>
      <c r="UPZ749"/>
      <c r="UQA749"/>
      <c r="UQB749"/>
      <c r="UQC749"/>
      <c r="UQD749"/>
      <c r="UQE749"/>
      <c r="UQF749"/>
      <c r="UQG749"/>
      <c r="UQH749"/>
      <c r="UQI749"/>
      <c r="UQJ749"/>
      <c r="UQK749"/>
      <c r="UQL749"/>
      <c r="UQM749"/>
      <c r="UQN749"/>
      <c r="UQO749"/>
      <c r="UQP749"/>
      <c r="UQQ749"/>
      <c r="UQR749"/>
      <c r="UQS749"/>
      <c r="UQT749"/>
      <c r="UQU749"/>
      <c r="UQV749"/>
      <c r="UQW749"/>
      <c r="UQX749"/>
      <c r="UQY749"/>
      <c r="UQZ749"/>
      <c r="URA749"/>
      <c r="URB749"/>
      <c r="URC749"/>
      <c r="URD749"/>
      <c r="URE749"/>
      <c r="URF749"/>
      <c r="URG749"/>
      <c r="URH749"/>
      <c r="URI749"/>
      <c r="URJ749"/>
      <c r="URK749"/>
      <c r="URL749"/>
      <c r="URM749"/>
      <c r="URN749"/>
      <c r="URO749"/>
      <c r="URP749"/>
      <c r="URQ749"/>
      <c r="URR749"/>
      <c r="URS749"/>
      <c r="URT749"/>
      <c r="URU749"/>
      <c r="URV749"/>
      <c r="URW749"/>
      <c r="URX749"/>
      <c r="URY749"/>
      <c r="URZ749"/>
      <c r="USA749"/>
      <c r="USB749"/>
      <c r="USC749"/>
      <c r="USD749"/>
      <c r="USE749"/>
      <c r="USF749"/>
      <c r="USG749"/>
      <c r="USH749"/>
      <c r="USI749"/>
      <c r="USJ749"/>
      <c r="USK749"/>
      <c r="USL749"/>
      <c r="USM749"/>
      <c r="USN749"/>
      <c r="USO749"/>
      <c r="USP749"/>
      <c r="USQ749"/>
      <c r="USR749"/>
      <c r="USS749"/>
      <c r="UST749"/>
      <c r="USU749"/>
      <c r="USV749"/>
      <c r="USW749"/>
      <c r="USX749"/>
      <c r="USY749"/>
      <c r="USZ749"/>
      <c r="UTA749"/>
      <c r="UTB749"/>
      <c r="UTC749"/>
      <c r="UTD749"/>
      <c r="UTE749"/>
      <c r="UTF749"/>
      <c r="UTG749"/>
      <c r="UTH749"/>
      <c r="UTI749"/>
      <c r="UTJ749"/>
      <c r="UTK749"/>
      <c r="UTL749"/>
      <c r="UTM749"/>
      <c r="UTN749"/>
      <c r="UTO749"/>
      <c r="UTP749"/>
      <c r="UTQ749"/>
      <c r="UTR749"/>
      <c r="UTS749"/>
      <c r="UTT749"/>
      <c r="UTU749"/>
      <c r="UTV749"/>
      <c r="UTW749"/>
      <c r="UTX749"/>
      <c r="UTY749"/>
      <c r="UTZ749"/>
      <c r="UUA749"/>
      <c r="UUB749"/>
      <c r="UUC749"/>
      <c r="UUD749"/>
      <c r="UUE749"/>
      <c r="UUF749"/>
      <c r="UUG749"/>
      <c r="UUH749"/>
      <c r="UUI749"/>
      <c r="UUJ749"/>
      <c r="UUK749"/>
      <c r="UUL749"/>
      <c r="UUM749"/>
      <c r="UUN749"/>
      <c r="UUO749"/>
      <c r="UUP749"/>
      <c r="UUQ749"/>
      <c r="UUR749"/>
      <c r="UUS749"/>
      <c r="UUT749"/>
      <c r="UUU749"/>
      <c r="UUV749"/>
      <c r="UUW749"/>
      <c r="UUX749"/>
      <c r="UUY749"/>
      <c r="UUZ749"/>
      <c r="UVA749"/>
      <c r="UVB749"/>
      <c r="UVC749"/>
      <c r="UVD749"/>
      <c r="UVE749"/>
      <c r="UVF749"/>
      <c r="UVG749"/>
      <c r="UVH749"/>
      <c r="UVI749"/>
      <c r="UVJ749"/>
      <c r="UVK749"/>
      <c r="UVL749"/>
      <c r="UVM749"/>
      <c r="UVN749"/>
      <c r="UVO749"/>
      <c r="UVP749"/>
      <c r="UVQ749"/>
      <c r="UVR749"/>
      <c r="UVS749"/>
      <c r="UVT749"/>
      <c r="UVU749"/>
      <c r="UVV749"/>
      <c r="UVW749"/>
      <c r="UVX749"/>
      <c r="UVY749"/>
      <c r="UVZ749"/>
      <c r="UWA749"/>
      <c r="UWB749"/>
      <c r="UWC749"/>
      <c r="UWD749"/>
      <c r="UWE749"/>
      <c r="UWF749"/>
      <c r="UWG749"/>
      <c r="UWH749"/>
      <c r="UWI749"/>
      <c r="UWJ749"/>
      <c r="UWK749"/>
      <c r="UWL749"/>
      <c r="UWM749"/>
      <c r="UWN749"/>
      <c r="UWO749"/>
      <c r="UWP749"/>
      <c r="UWQ749"/>
      <c r="UWR749"/>
      <c r="UWS749"/>
      <c r="UWT749"/>
      <c r="UWU749"/>
      <c r="UWV749"/>
      <c r="UWW749"/>
      <c r="UWX749"/>
      <c r="UWY749"/>
      <c r="UWZ749"/>
      <c r="UXA749"/>
      <c r="UXB749"/>
      <c r="UXC749"/>
      <c r="UXD749"/>
      <c r="UXE749"/>
      <c r="UXF749"/>
      <c r="UXG749"/>
      <c r="UXH749"/>
      <c r="UXI749"/>
      <c r="UXJ749"/>
      <c r="UXK749"/>
      <c r="UXL749"/>
      <c r="UXM749"/>
      <c r="UXN749"/>
      <c r="UXO749"/>
      <c r="UXP749"/>
      <c r="UXQ749"/>
      <c r="UXR749"/>
      <c r="UXS749"/>
      <c r="UXT749"/>
      <c r="UXU749"/>
      <c r="UXV749"/>
      <c r="UXW749"/>
      <c r="UXX749"/>
      <c r="UXY749"/>
      <c r="UXZ749"/>
      <c r="UYA749"/>
      <c r="UYB749"/>
      <c r="UYC749"/>
      <c r="UYD749"/>
      <c r="UYE749"/>
      <c r="UYF749"/>
      <c r="UYG749"/>
      <c r="UYH749"/>
      <c r="UYI749"/>
      <c r="UYJ749"/>
      <c r="UYK749"/>
      <c r="UYL749"/>
      <c r="UYM749"/>
      <c r="UYN749"/>
      <c r="UYO749"/>
      <c r="UYP749"/>
      <c r="UYQ749"/>
      <c r="UYR749"/>
      <c r="UYS749"/>
      <c r="UYT749"/>
      <c r="UYU749"/>
      <c r="UYV749"/>
      <c r="UYW749"/>
      <c r="UYX749"/>
      <c r="UYY749"/>
      <c r="UYZ749"/>
      <c r="UZA749"/>
      <c r="UZB749"/>
      <c r="UZC749"/>
      <c r="UZD749"/>
      <c r="UZE749"/>
      <c r="UZF749"/>
      <c r="UZG749"/>
      <c r="UZH749"/>
      <c r="UZI749"/>
      <c r="UZJ749"/>
      <c r="UZK749"/>
      <c r="UZL749"/>
      <c r="UZM749"/>
      <c r="UZN749"/>
      <c r="UZO749"/>
      <c r="UZP749"/>
      <c r="UZQ749"/>
      <c r="UZR749"/>
      <c r="UZS749"/>
      <c r="UZT749"/>
      <c r="UZU749"/>
      <c r="UZV749"/>
      <c r="UZW749"/>
      <c r="UZX749"/>
      <c r="UZY749"/>
      <c r="UZZ749"/>
      <c r="VAA749"/>
      <c r="VAB749"/>
      <c r="VAC749"/>
      <c r="VAD749"/>
      <c r="VAE749"/>
      <c r="VAF749"/>
      <c r="VAG749"/>
      <c r="VAH749"/>
      <c r="VAI749"/>
      <c r="VAJ749"/>
      <c r="VAK749"/>
      <c r="VAL749"/>
      <c r="VAM749"/>
      <c r="VAN749"/>
      <c r="VAO749"/>
      <c r="VAP749"/>
      <c r="VAQ749"/>
      <c r="VAR749"/>
      <c r="VAS749"/>
      <c r="VAT749"/>
      <c r="VAU749"/>
      <c r="VAV749"/>
      <c r="VAW749"/>
      <c r="VAX749"/>
      <c r="VAY749"/>
      <c r="VAZ749"/>
      <c r="VBA749"/>
      <c r="VBB749"/>
      <c r="VBC749"/>
      <c r="VBD749"/>
      <c r="VBE749"/>
      <c r="VBF749"/>
      <c r="VBG749"/>
      <c r="VBH749"/>
      <c r="VBI749"/>
      <c r="VBJ749"/>
      <c r="VBK749"/>
      <c r="VBL749"/>
      <c r="VBM749"/>
      <c r="VBN749"/>
      <c r="VBO749"/>
      <c r="VBP749"/>
      <c r="VBQ749"/>
      <c r="VBR749"/>
      <c r="VBS749"/>
      <c r="VBT749"/>
      <c r="VBU749"/>
      <c r="VBV749"/>
      <c r="VBW749"/>
      <c r="VBX749"/>
      <c r="VBY749"/>
      <c r="VBZ749"/>
      <c r="VCA749"/>
      <c r="VCB749"/>
      <c r="VCC749"/>
      <c r="VCD749"/>
      <c r="VCE749"/>
      <c r="VCF749"/>
      <c r="VCG749"/>
      <c r="VCH749"/>
      <c r="VCI749"/>
      <c r="VCJ749"/>
      <c r="VCK749"/>
      <c r="VCL749"/>
      <c r="VCM749"/>
      <c r="VCN749"/>
      <c r="VCO749"/>
      <c r="VCP749"/>
      <c r="VCQ749"/>
      <c r="VCR749"/>
      <c r="VCS749"/>
      <c r="VCT749"/>
      <c r="VCU749"/>
      <c r="VCV749"/>
      <c r="VCW749"/>
      <c r="VCX749"/>
      <c r="VCY749"/>
      <c r="VCZ749"/>
      <c r="VDA749"/>
      <c r="VDB749"/>
      <c r="VDC749"/>
      <c r="VDD749"/>
      <c r="VDE749"/>
      <c r="VDF749"/>
      <c r="VDG749"/>
      <c r="VDH749"/>
      <c r="VDI749"/>
      <c r="VDJ749"/>
      <c r="VDK749"/>
      <c r="VDL749"/>
      <c r="VDM749"/>
      <c r="VDN749"/>
      <c r="VDO749"/>
      <c r="VDP749"/>
      <c r="VDQ749"/>
      <c r="VDR749"/>
      <c r="VDS749"/>
      <c r="VDT749"/>
      <c r="VDU749"/>
      <c r="VDV749"/>
      <c r="VDW749"/>
      <c r="VDX749"/>
      <c r="VDY749"/>
      <c r="VDZ749"/>
      <c r="VEA749"/>
      <c r="VEB749"/>
      <c r="VEC749"/>
      <c r="VED749"/>
      <c r="VEE749"/>
      <c r="VEF749"/>
      <c r="VEG749"/>
      <c r="VEH749"/>
      <c r="VEI749"/>
      <c r="VEJ749"/>
      <c r="VEK749"/>
      <c r="VEL749"/>
      <c r="VEM749"/>
      <c r="VEN749"/>
      <c r="VEO749"/>
      <c r="VEP749"/>
      <c r="VEQ749"/>
      <c r="VER749"/>
      <c r="VES749"/>
      <c r="VET749"/>
      <c r="VEU749"/>
      <c r="VEV749"/>
      <c r="VEW749"/>
      <c r="VEX749"/>
      <c r="VEY749"/>
      <c r="VEZ749"/>
      <c r="VFA749"/>
      <c r="VFB749"/>
      <c r="VFC749"/>
      <c r="VFD749"/>
      <c r="VFE749"/>
      <c r="VFF749"/>
      <c r="VFG749"/>
      <c r="VFH749"/>
      <c r="VFI749"/>
      <c r="VFJ749"/>
      <c r="VFK749"/>
      <c r="VFL749"/>
      <c r="VFM749"/>
      <c r="VFN749"/>
      <c r="VFO749"/>
      <c r="VFP749"/>
      <c r="VFQ749"/>
      <c r="VFR749"/>
      <c r="VFS749"/>
      <c r="VFT749"/>
      <c r="VFU749"/>
      <c r="VFV749"/>
      <c r="VFW749"/>
      <c r="VFX749"/>
      <c r="VFY749"/>
      <c r="VFZ749"/>
      <c r="VGA749"/>
      <c r="VGB749"/>
      <c r="VGC749"/>
      <c r="VGD749"/>
      <c r="VGE749"/>
      <c r="VGF749"/>
      <c r="VGG749"/>
      <c r="VGH749"/>
      <c r="VGI749"/>
      <c r="VGJ749"/>
      <c r="VGK749"/>
      <c r="VGL749"/>
      <c r="VGM749"/>
      <c r="VGN749"/>
      <c r="VGO749"/>
      <c r="VGP749"/>
      <c r="VGQ749"/>
      <c r="VGR749"/>
      <c r="VGS749"/>
      <c r="VGT749"/>
      <c r="VGU749"/>
      <c r="VGV749"/>
      <c r="VGW749"/>
      <c r="VGX749"/>
      <c r="VGY749"/>
      <c r="VGZ749"/>
      <c r="VHA749"/>
      <c r="VHB749"/>
      <c r="VHC749"/>
      <c r="VHD749"/>
      <c r="VHE749"/>
      <c r="VHF749"/>
      <c r="VHG749"/>
      <c r="VHH749"/>
      <c r="VHI749"/>
      <c r="VHJ749"/>
      <c r="VHK749"/>
      <c r="VHL749"/>
      <c r="VHM749"/>
      <c r="VHN749"/>
      <c r="VHO749"/>
      <c r="VHP749"/>
      <c r="VHQ749"/>
      <c r="VHR749"/>
      <c r="VHS749"/>
      <c r="VHT749"/>
      <c r="VHU749"/>
      <c r="VHV749"/>
      <c r="VHW749"/>
      <c r="VHX749"/>
      <c r="VHY749"/>
      <c r="VHZ749"/>
      <c r="VIA749"/>
      <c r="VIB749"/>
      <c r="VIC749"/>
      <c r="VID749"/>
      <c r="VIE749"/>
      <c r="VIF749"/>
      <c r="VIG749"/>
      <c r="VIH749"/>
      <c r="VII749"/>
      <c r="VIJ749"/>
      <c r="VIK749"/>
      <c r="VIL749"/>
      <c r="VIM749"/>
      <c r="VIN749"/>
      <c r="VIO749"/>
      <c r="VIP749"/>
      <c r="VIQ749"/>
      <c r="VIR749"/>
      <c r="VIS749"/>
      <c r="VIT749"/>
      <c r="VIU749"/>
      <c r="VIV749"/>
      <c r="VIW749"/>
      <c r="VIX749"/>
      <c r="VIY749"/>
      <c r="VIZ749"/>
      <c r="VJA749"/>
      <c r="VJB749"/>
      <c r="VJC749"/>
      <c r="VJD749"/>
      <c r="VJE749"/>
      <c r="VJF749"/>
      <c r="VJG749"/>
      <c r="VJH749"/>
      <c r="VJI749"/>
      <c r="VJJ749"/>
      <c r="VJK749"/>
      <c r="VJL749"/>
      <c r="VJM749"/>
      <c r="VJN749"/>
      <c r="VJO749"/>
      <c r="VJP749"/>
      <c r="VJQ749"/>
      <c r="VJR749"/>
      <c r="VJS749"/>
      <c r="VJT749"/>
      <c r="VJU749"/>
      <c r="VJV749"/>
      <c r="VJW749"/>
      <c r="VJX749"/>
      <c r="VJY749"/>
      <c r="VJZ749"/>
      <c r="VKA749"/>
      <c r="VKB749"/>
      <c r="VKC749"/>
      <c r="VKD749"/>
      <c r="VKE749"/>
      <c r="VKF749"/>
      <c r="VKG749"/>
      <c r="VKH749"/>
      <c r="VKI749"/>
      <c r="VKJ749"/>
      <c r="VKK749"/>
      <c r="VKL749"/>
      <c r="VKM749"/>
      <c r="VKN749"/>
      <c r="VKO749"/>
      <c r="VKP749"/>
      <c r="VKQ749"/>
      <c r="VKR749"/>
      <c r="VKS749"/>
      <c r="VKT749"/>
      <c r="VKU749"/>
      <c r="VKV749"/>
      <c r="VKW749"/>
      <c r="VKX749"/>
      <c r="VKY749"/>
      <c r="VKZ749"/>
      <c r="VLA749"/>
      <c r="VLB749"/>
      <c r="VLC749"/>
      <c r="VLD749"/>
      <c r="VLE749"/>
      <c r="VLF749"/>
      <c r="VLG749"/>
      <c r="VLH749"/>
      <c r="VLI749"/>
      <c r="VLJ749"/>
      <c r="VLK749"/>
      <c r="VLL749"/>
      <c r="VLM749"/>
      <c r="VLN749"/>
      <c r="VLO749"/>
      <c r="VLP749"/>
      <c r="VLQ749"/>
      <c r="VLR749"/>
      <c r="VLS749"/>
      <c r="VLT749"/>
      <c r="VLU749"/>
      <c r="VLV749"/>
      <c r="VLW749"/>
      <c r="VLX749"/>
      <c r="VLY749"/>
      <c r="VLZ749"/>
      <c r="VMA749"/>
      <c r="VMB749"/>
      <c r="VMC749"/>
      <c r="VMD749"/>
      <c r="VME749"/>
      <c r="VMF749"/>
      <c r="VMG749"/>
      <c r="VMH749"/>
      <c r="VMI749"/>
      <c r="VMJ749"/>
      <c r="VMK749"/>
      <c r="VML749"/>
      <c r="VMM749"/>
      <c r="VMN749"/>
      <c r="VMO749"/>
      <c r="VMP749"/>
      <c r="VMQ749"/>
      <c r="VMR749"/>
      <c r="VMS749"/>
      <c r="VMT749"/>
      <c r="VMU749"/>
      <c r="VMV749"/>
      <c r="VMW749"/>
      <c r="VMX749"/>
      <c r="VMY749"/>
      <c r="VMZ749"/>
      <c r="VNA749"/>
      <c r="VNB749"/>
      <c r="VNC749"/>
      <c r="VND749"/>
      <c r="VNE749"/>
      <c r="VNF749"/>
      <c r="VNG749"/>
      <c r="VNH749"/>
      <c r="VNI749"/>
      <c r="VNJ749"/>
      <c r="VNK749"/>
      <c r="VNL749"/>
      <c r="VNM749"/>
      <c r="VNN749"/>
      <c r="VNO749"/>
      <c r="VNP749"/>
      <c r="VNQ749"/>
      <c r="VNR749"/>
      <c r="VNS749"/>
      <c r="VNT749"/>
      <c r="VNU749"/>
      <c r="VNV749"/>
      <c r="VNW749"/>
      <c r="VNX749"/>
      <c r="VNY749"/>
      <c r="VNZ749"/>
      <c r="VOA749"/>
      <c r="VOB749"/>
      <c r="VOC749"/>
      <c r="VOD749"/>
      <c r="VOE749"/>
      <c r="VOF749"/>
      <c r="VOG749"/>
      <c r="VOH749"/>
      <c r="VOI749"/>
      <c r="VOJ749"/>
      <c r="VOK749"/>
      <c r="VOL749"/>
      <c r="VOM749"/>
      <c r="VON749"/>
      <c r="VOO749"/>
      <c r="VOP749"/>
      <c r="VOQ749"/>
      <c r="VOR749"/>
      <c r="VOS749"/>
      <c r="VOT749"/>
      <c r="VOU749"/>
      <c r="VOV749"/>
      <c r="VOW749"/>
      <c r="VOX749"/>
      <c r="VOY749"/>
      <c r="VOZ749"/>
      <c r="VPA749"/>
      <c r="VPB749"/>
      <c r="VPC749"/>
      <c r="VPD749"/>
      <c r="VPE749"/>
      <c r="VPF749"/>
      <c r="VPG749"/>
      <c r="VPH749"/>
      <c r="VPI749"/>
      <c r="VPJ749"/>
      <c r="VPK749"/>
      <c r="VPL749"/>
      <c r="VPM749"/>
      <c r="VPN749"/>
      <c r="VPO749"/>
      <c r="VPP749"/>
      <c r="VPQ749"/>
      <c r="VPR749"/>
      <c r="VPS749"/>
      <c r="VPT749"/>
      <c r="VPU749"/>
      <c r="VPV749"/>
      <c r="VPW749"/>
      <c r="VPX749"/>
      <c r="VPY749"/>
      <c r="VPZ749"/>
      <c r="VQA749"/>
      <c r="VQB749"/>
      <c r="VQC749"/>
      <c r="VQD749"/>
      <c r="VQE749"/>
      <c r="VQF749"/>
      <c r="VQG749"/>
      <c r="VQH749"/>
      <c r="VQI749"/>
      <c r="VQJ749"/>
      <c r="VQK749"/>
      <c r="VQL749"/>
      <c r="VQM749"/>
      <c r="VQN749"/>
      <c r="VQO749"/>
      <c r="VQP749"/>
      <c r="VQQ749"/>
      <c r="VQR749"/>
      <c r="VQS749"/>
      <c r="VQT749"/>
      <c r="VQU749"/>
      <c r="VQV749"/>
      <c r="VQW749"/>
      <c r="VQX749"/>
      <c r="VQY749"/>
      <c r="VQZ749"/>
      <c r="VRA749"/>
      <c r="VRB749"/>
      <c r="VRC749"/>
      <c r="VRD749"/>
      <c r="VRE749"/>
      <c r="VRF749"/>
      <c r="VRG749"/>
      <c r="VRH749"/>
      <c r="VRI749"/>
      <c r="VRJ749"/>
      <c r="VRK749"/>
      <c r="VRL749"/>
      <c r="VRM749"/>
      <c r="VRN749"/>
      <c r="VRO749"/>
      <c r="VRP749"/>
      <c r="VRQ749"/>
      <c r="VRR749"/>
      <c r="VRS749"/>
      <c r="VRT749"/>
      <c r="VRU749"/>
      <c r="VRV749"/>
      <c r="VRW749"/>
      <c r="VRX749"/>
      <c r="VRY749"/>
      <c r="VRZ749"/>
      <c r="VSA749"/>
      <c r="VSB749"/>
      <c r="VSC749"/>
      <c r="VSD749"/>
      <c r="VSE749"/>
      <c r="VSF749"/>
      <c r="VSG749"/>
      <c r="VSH749"/>
      <c r="VSI749"/>
      <c r="VSJ749"/>
      <c r="VSK749"/>
      <c r="VSL749"/>
      <c r="VSM749"/>
      <c r="VSN749"/>
      <c r="VSO749"/>
      <c r="VSP749"/>
      <c r="VSQ749"/>
      <c r="VSR749"/>
      <c r="VSS749"/>
      <c r="VST749"/>
      <c r="VSU749"/>
      <c r="VSV749"/>
      <c r="VSW749"/>
      <c r="VSX749"/>
      <c r="VSY749"/>
      <c r="VSZ749"/>
      <c r="VTA749"/>
      <c r="VTB749"/>
      <c r="VTC749"/>
      <c r="VTD749"/>
      <c r="VTE749"/>
      <c r="VTF749"/>
      <c r="VTG749"/>
      <c r="VTH749"/>
      <c r="VTI749"/>
      <c r="VTJ749"/>
      <c r="VTK749"/>
      <c r="VTL749"/>
      <c r="VTM749"/>
      <c r="VTN749"/>
      <c r="VTO749"/>
      <c r="VTP749"/>
      <c r="VTQ749"/>
      <c r="VTR749"/>
      <c r="VTS749"/>
      <c r="VTT749"/>
      <c r="VTU749"/>
      <c r="VTV749"/>
      <c r="VTW749"/>
      <c r="VTX749"/>
      <c r="VTY749"/>
      <c r="VTZ749"/>
      <c r="VUA749"/>
      <c r="VUB749"/>
      <c r="VUC749"/>
      <c r="VUD749"/>
      <c r="VUE749"/>
      <c r="VUF749"/>
      <c r="VUG749"/>
      <c r="VUH749"/>
      <c r="VUI749"/>
      <c r="VUJ749"/>
      <c r="VUK749"/>
      <c r="VUL749"/>
      <c r="VUM749"/>
      <c r="VUN749"/>
      <c r="VUO749"/>
      <c r="VUP749"/>
      <c r="VUQ749"/>
      <c r="VUR749"/>
      <c r="VUS749"/>
      <c r="VUT749"/>
      <c r="VUU749"/>
      <c r="VUV749"/>
      <c r="VUW749"/>
      <c r="VUX749"/>
      <c r="VUY749"/>
      <c r="VUZ749"/>
      <c r="VVA749"/>
      <c r="VVB749"/>
      <c r="VVC749"/>
      <c r="VVD749"/>
      <c r="VVE749"/>
      <c r="VVF749"/>
      <c r="VVG749"/>
      <c r="VVH749"/>
      <c r="VVI749"/>
      <c r="VVJ749"/>
      <c r="VVK749"/>
      <c r="VVL749"/>
      <c r="VVM749"/>
      <c r="VVN749"/>
      <c r="VVO749"/>
      <c r="VVP749"/>
      <c r="VVQ749"/>
      <c r="VVR749"/>
      <c r="VVS749"/>
      <c r="VVT749"/>
      <c r="VVU749"/>
      <c r="VVV749"/>
      <c r="VVW749"/>
      <c r="VVX749"/>
      <c r="VVY749"/>
      <c r="VVZ749"/>
      <c r="VWA749"/>
      <c r="VWB749"/>
      <c r="VWC749"/>
      <c r="VWD749"/>
      <c r="VWE749"/>
      <c r="VWF749"/>
      <c r="VWG749"/>
      <c r="VWH749"/>
      <c r="VWI749"/>
      <c r="VWJ749"/>
      <c r="VWK749"/>
      <c r="VWL749"/>
      <c r="VWM749"/>
      <c r="VWN749"/>
      <c r="VWO749"/>
      <c r="VWP749"/>
      <c r="VWQ749"/>
      <c r="VWR749"/>
      <c r="VWS749"/>
      <c r="VWT749"/>
      <c r="VWU749"/>
      <c r="VWV749"/>
      <c r="VWW749"/>
      <c r="VWX749"/>
      <c r="VWY749"/>
      <c r="VWZ749"/>
      <c r="VXA749"/>
      <c r="VXB749"/>
      <c r="VXC749"/>
      <c r="VXD749"/>
      <c r="VXE749"/>
      <c r="VXF749"/>
      <c r="VXG749"/>
      <c r="VXH749"/>
      <c r="VXI749"/>
      <c r="VXJ749"/>
      <c r="VXK749"/>
      <c r="VXL749"/>
      <c r="VXM749"/>
      <c r="VXN749"/>
      <c r="VXO749"/>
      <c r="VXP749"/>
      <c r="VXQ749"/>
      <c r="VXR749"/>
      <c r="VXS749"/>
      <c r="VXT749"/>
      <c r="VXU749"/>
      <c r="VXV749"/>
      <c r="VXW749"/>
      <c r="VXX749"/>
      <c r="VXY749"/>
      <c r="VXZ749"/>
      <c r="VYA749"/>
      <c r="VYB749"/>
      <c r="VYC749"/>
      <c r="VYD749"/>
      <c r="VYE749"/>
      <c r="VYF749"/>
      <c r="VYG749"/>
      <c r="VYH749"/>
      <c r="VYI749"/>
      <c r="VYJ749"/>
      <c r="VYK749"/>
      <c r="VYL749"/>
      <c r="VYM749"/>
      <c r="VYN749"/>
      <c r="VYO749"/>
      <c r="VYP749"/>
      <c r="VYQ749"/>
      <c r="VYR749"/>
      <c r="VYS749"/>
      <c r="VYT749"/>
      <c r="VYU749"/>
      <c r="VYV749"/>
      <c r="VYW749"/>
      <c r="VYX749"/>
      <c r="VYY749"/>
      <c r="VYZ749"/>
      <c r="VZA749"/>
      <c r="VZB749"/>
      <c r="VZC749"/>
      <c r="VZD749"/>
      <c r="VZE749"/>
      <c r="VZF749"/>
      <c r="VZG749"/>
      <c r="VZH749"/>
      <c r="VZI749"/>
      <c r="VZJ749"/>
      <c r="VZK749"/>
      <c r="VZL749"/>
      <c r="VZM749"/>
      <c r="VZN749"/>
      <c r="VZO749"/>
      <c r="VZP749"/>
      <c r="VZQ749"/>
      <c r="VZR749"/>
      <c r="VZS749"/>
      <c r="VZT749"/>
      <c r="VZU749"/>
      <c r="VZV749"/>
      <c r="VZW749"/>
      <c r="VZX749"/>
      <c r="VZY749"/>
      <c r="VZZ749"/>
      <c r="WAA749"/>
      <c r="WAB749"/>
      <c r="WAC749"/>
      <c r="WAD749"/>
      <c r="WAE749"/>
      <c r="WAF749"/>
      <c r="WAG749"/>
      <c r="WAH749"/>
      <c r="WAI749"/>
      <c r="WAJ749"/>
      <c r="WAK749"/>
      <c r="WAL749"/>
      <c r="WAM749"/>
      <c r="WAN749"/>
      <c r="WAO749"/>
      <c r="WAP749"/>
      <c r="WAQ749"/>
      <c r="WAR749"/>
      <c r="WAS749"/>
      <c r="WAT749"/>
      <c r="WAU749"/>
      <c r="WAV749"/>
      <c r="WAW749"/>
      <c r="WAX749"/>
      <c r="WAY749"/>
      <c r="WAZ749"/>
      <c r="WBA749"/>
      <c r="WBB749"/>
      <c r="WBC749"/>
      <c r="WBD749"/>
      <c r="WBE749"/>
      <c r="WBF749"/>
      <c r="WBG749"/>
      <c r="WBH749"/>
      <c r="WBI749"/>
      <c r="WBJ749"/>
      <c r="WBK749"/>
      <c r="WBL749"/>
      <c r="WBM749"/>
      <c r="WBN749"/>
      <c r="WBO749"/>
      <c r="WBP749"/>
      <c r="WBQ749"/>
      <c r="WBR749"/>
      <c r="WBS749"/>
      <c r="WBT749"/>
      <c r="WBU749"/>
      <c r="WBV749"/>
      <c r="WBW749"/>
      <c r="WBX749"/>
      <c r="WBY749"/>
      <c r="WBZ749"/>
      <c r="WCA749"/>
      <c r="WCB749"/>
      <c r="WCC749"/>
      <c r="WCD749"/>
      <c r="WCE749"/>
      <c r="WCF749"/>
      <c r="WCG749"/>
      <c r="WCH749"/>
      <c r="WCI749"/>
      <c r="WCJ749"/>
      <c r="WCK749"/>
      <c r="WCL749"/>
      <c r="WCM749"/>
      <c r="WCN749"/>
      <c r="WCO749"/>
      <c r="WCP749"/>
      <c r="WCQ749"/>
      <c r="WCR749"/>
      <c r="WCS749"/>
      <c r="WCT749"/>
      <c r="WCU749"/>
      <c r="WCV749"/>
      <c r="WCW749"/>
      <c r="WCX749"/>
      <c r="WCY749"/>
      <c r="WCZ749"/>
      <c r="WDA749"/>
      <c r="WDB749"/>
      <c r="WDC749"/>
      <c r="WDD749"/>
      <c r="WDE749"/>
      <c r="WDF749"/>
      <c r="WDG749"/>
      <c r="WDH749"/>
      <c r="WDI749"/>
      <c r="WDJ749"/>
      <c r="WDK749"/>
      <c r="WDL749"/>
      <c r="WDM749"/>
      <c r="WDN749"/>
      <c r="WDO749"/>
      <c r="WDP749"/>
      <c r="WDQ749"/>
      <c r="WDR749"/>
      <c r="WDS749"/>
      <c r="WDT749"/>
      <c r="WDU749"/>
      <c r="WDV749"/>
      <c r="WDW749"/>
      <c r="WDX749"/>
      <c r="WDY749"/>
      <c r="WDZ749"/>
      <c r="WEA749"/>
      <c r="WEB749"/>
      <c r="WEC749"/>
      <c r="WED749"/>
      <c r="WEE749"/>
      <c r="WEF749"/>
      <c r="WEG749"/>
      <c r="WEH749"/>
      <c r="WEI749"/>
      <c r="WEJ749"/>
      <c r="WEK749"/>
      <c r="WEL749"/>
      <c r="WEM749"/>
      <c r="WEN749"/>
      <c r="WEO749"/>
      <c r="WEP749"/>
      <c r="WEQ749"/>
      <c r="WER749"/>
      <c r="WES749"/>
      <c r="WET749"/>
      <c r="WEU749"/>
      <c r="WEV749"/>
      <c r="WEW749"/>
      <c r="WEX749"/>
      <c r="WEY749"/>
      <c r="WEZ749"/>
      <c r="WFA749"/>
      <c r="WFB749"/>
      <c r="WFC749"/>
      <c r="WFD749"/>
      <c r="WFE749"/>
      <c r="WFF749"/>
      <c r="WFG749"/>
      <c r="WFH749"/>
      <c r="WFI749"/>
      <c r="WFJ749"/>
      <c r="WFK749"/>
      <c r="WFL749"/>
      <c r="WFM749"/>
      <c r="WFN749"/>
      <c r="WFO749"/>
      <c r="WFP749"/>
      <c r="WFQ749"/>
      <c r="WFR749"/>
      <c r="WFS749"/>
      <c r="WFT749"/>
      <c r="WFU749"/>
      <c r="WFV749"/>
      <c r="WFW749"/>
      <c r="WFX749"/>
      <c r="WFY749"/>
      <c r="WFZ749"/>
      <c r="WGA749"/>
      <c r="WGB749"/>
      <c r="WGC749"/>
      <c r="WGD749"/>
      <c r="WGE749"/>
      <c r="WGF749"/>
      <c r="WGG749"/>
      <c r="WGH749"/>
      <c r="WGI749"/>
      <c r="WGJ749"/>
      <c r="WGK749"/>
      <c r="WGL749"/>
      <c r="WGM749"/>
      <c r="WGN749"/>
      <c r="WGO749"/>
      <c r="WGP749"/>
      <c r="WGQ749"/>
      <c r="WGR749"/>
      <c r="WGS749"/>
      <c r="WGT749"/>
      <c r="WGU749"/>
      <c r="WGV749"/>
      <c r="WGW749"/>
      <c r="WGX749"/>
      <c r="WGY749"/>
      <c r="WGZ749"/>
      <c r="WHA749"/>
      <c r="WHB749"/>
      <c r="WHC749"/>
      <c r="WHD749"/>
      <c r="WHE749"/>
      <c r="WHF749"/>
      <c r="WHG749"/>
      <c r="WHH749"/>
      <c r="WHI749"/>
      <c r="WHJ749"/>
      <c r="WHK749"/>
      <c r="WHL749"/>
      <c r="WHM749"/>
      <c r="WHN749"/>
      <c r="WHO749"/>
      <c r="WHP749"/>
      <c r="WHQ749"/>
      <c r="WHR749"/>
      <c r="WHS749"/>
      <c r="WHT749"/>
      <c r="WHU749"/>
      <c r="WHV749"/>
      <c r="WHW749"/>
      <c r="WHX749"/>
      <c r="WHY749"/>
      <c r="WHZ749"/>
      <c r="WIA749"/>
      <c r="WIB749"/>
      <c r="WIC749"/>
      <c r="WID749"/>
      <c r="WIE749"/>
      <c r="WIF749"/>
      <c r="WIG749"/>
      <c r="WIH749"/>
      <c r="WII749"/>
      <c r="WIJ749"/>
      <c r="WIK749"/>
      <c r="WIL749"/>
      <c r="WIM749"/>
      <c r="WIN749"/>
      <c r="WIO749"/>
      <c r="WIP749"/>
      <c r="WIQ749"/>
      <c r="WIR749"/>
      <c r="WIS749"/>
      <c r="WIT749"/>
      <c r="WIU749"/>
      <c r="WIV749"/>
      <c r="WIW749"/>
      <c r="WIX749"/>
      <c r="WIY749"/>
      <c r="WIZ749"/>
      <c r="WJA749"/>
      <c r="WJB749"/>
      <c r="WJC749"/>
      <c r="WJD749"/>
      <c r="WJE749"/>
      <c r="WJF749"/>
      <c r="WJG749"/>
      <c r="WJH749"/>
      <c r="WJI749"/>
      <c r="WJJ749"/>
      <c r="WJK749"/>
      <c r="WJL749"/>
      <c r="WJM749"/>
      <c r="WJN749"/>
      <c r="WJO749"/>
      <c r="WJP749"/>
      <c r="WJQ749"/>
      <c r="WJR749"/>
      <c r="WJS749"/>
      <c r="WJT749"/>
      <c r="WJU749"/>
      <c r="WJV749"/>
      <c r="WJW749"/>
      <c r="WJX749"/>
      <c r="WJY749"/>
      <c r="WJZ749"/>
      <c r="WKA749"/>
      <c r="WKB749"/>
      <c r="WKC749"/>
      <c r="WKD749"/>
      <c r="WKE749"/>
      <c r="WKF749"/>
      <c r="WKG749"/>
      <c r="WKH749"/>
      <c r="WKI749"/>
      <c r="WKJ749"/>
      <c r="WKK749"/>
      <c r="WKL749"/>
      <c r="WKM749"/>
      <c r="WKN749"/>
      <c r="WKO749"/>
      <c r="WKP749"/>
      <c r="WKQ749"/>
      <c r="WKR749"/>
      <c r="WKS749"/>
      <c r="WKT749"/>
      <c r="WKU749"/>
      <c r="WKV749"/>
      <c r="WKW749"/>
      <c r="WKX749"/>
      <c r="WKY749"/>
      <c r="WKZ749"/>
      <c r="WLA749"/>
      <c r="WLB749"/>
      <c r="WLC749"/>
      <c r="WLD749"/>
      <c r="WLE749"/>
      <c r="WLF749"/>
      <c r="WLG749"/>
      <c r="WLH749"/>
      <c r="WLI749"/>
      <c r="WLJ749"/>
      <c r="WLK749"/>
      <c r="WLL749"/>
      <c r="WLM749"/>
      <c r="WLN749"/>
      <c r="WLO749"/>
      <c r="WLP749"/>
      <c r="WLQ749"/>
      <c r="WLR749"/>
      <c r="WLS749"/>
      <c r="WLT749"/>
      <c r="WLU749"/>
      <c r="WLV749"/>
      <c r="WLW749"/>
      <c r="WLX749"/>
      <c r="WLY749"/>
      <c r="WLZ749"/>
      <c r="WMA749"/>
      <c r="WMB749"/>
      <c r="WMC749"/>
      <c r="WMD749"/>
      <c r="WME749"/>
      <c r="WMF749"/>
      <c r="WMG749"/>
      <c r="WMH749"/>
      <c r="WMI749"/>
      <c r="WMJ749"/>
      <c r="WMK749"/>
      <c r="WML749"/>
      <c r="WMM749"/>
      <c r="WMN749"/>
      <c r="WMO749"/>
      <c r="WMP749"/>
      <c r="WMQ749"/>
      <c r="WMR749"/>
      <c r="WMS749"/>
      <c r="WMT749"/>
      <c r="WMU749"/>
      <c r="WMV749"/>
      <c r="WMW749"/>
      <c r="WMX749"/>
      <c r="WMY749"/>
      <c r="WMZ749"/>
      <c r="WNA749"/>
      <c r="WNB749"/>
      <c r="WNC749"/>
      <c r="WND749"/>
      <c r="WNE749"/>
      <c r="WNF749"/>
      <c r="WNG749"/>
      <c r="WNH749"/>
      <c r="WNI749"/>
      <c r="WNJ749"/>
      <c r="WNK749"/>
      <c r="WNL749"/>
      <c r="WNM749"/>
      <c r="WNN749"/>
      <c r="WNO749"/>
      <c r="WNP749"/>
      <c r="WNQ749"/>
      <c r="WNR749"/>
      <c r="WNS749"/>
      <c r="WNT749"/>
      <c r="WNU749"/>
      <c r="WNV749"/>
      <c r="WNW749"/>
      <c r="WNX749"/>
      <c r="WNY749"/>
      <c r="WNZ749"/>
      <c r="WOA749"/>
      <c r="WOB749"/>
      <c r="WOC749"/>
      <c r="WOD749"/>
      <c r="WOE749"/>
      <c r="WOF749"/>
      <c r="WOG749"/>
      <c r="WOH749"/>
      <c r="WOI749"/>
      <c r="WOJ749"/>
      <c r="WOK749"/>
      <c r="WOL749"/>
      <c r="WOM749"/>
      <c r="WON749"/>
      <c r="WOO749"/>
      <c r="WOP749"/>
      <c r="WOQ749"/>
      <c r="WOR749"/>
      <c r="WOS749"/>
      <c r="WOT749"/>
      <c r="WOU749"/>
      <c r="WOV749"/>
      <c r="WOW749"/>
      <c r="WOX749"/>
      <c r="WOY749"/>
      <c r="WOZ749"/>
      <c r="WPA749"/>
      <c r="WPB749"/>
      <c r="WPC749"/>
      <c r="WPD749"/>
      <c r="WPE749"/>
      <c r="WPF749"/>
      <c r="WPG749"/>
      <c r="WPH749"/>
      <c r="WPI749"/>
      <c r="WPJ749"/>
      <c r="WPK749"/>
      <c r="WPL749"/>
      <c r="WPM749"/>
      <c r="WPN749"/>
      <c r="WPO749"/>
      <c r="WPP749"/>
      <c r="WPQ749"/>
      <c r="WPR749"/>
      <c r="WPS749"/>
      <c r="WPT749"/>
      <c r="WPU749"/>
      <c r="WPV749"/>
      <c r="WPW749"/>
      <c r="WPX749"/>
      <c r="WPY749"/>
      <c r="WPZ749"/>
      <c r="WQA749"/>
      <c r="WQB749"/>
      <c r="WQC749"/>
      <c r="WQD749"/>
      <c r="WQE749"/>
      <c r="WQF749"/>
      <c r="WQG749"/>
      <c r="WQH749"/>
      <c r="WQI749"/>
      <c r="WQJ749"/>
      <c r="WQK749"/>
      <c r="WQL749"/>
      <c r="WQM749"/>
      <c r="WQN749"/>
      <c r="WQO749"/>
      <c r="WQP749"/>
      <c r="WQQ749"/>
      <c r="WQR749"/>
      <c r="WQS749"/>
      <c r="WQT749"/>
      <c r="WQU749"/>
      <c r="WQV749"/>
      <c r="WQW749"/>
      <c r="WQX749"/>
      <c r="WQY749"/>
      <c r="WQZ749"/>
      <c r="WRA749"/>
      <c r="WRB749"/>
      <c r="WRC749"/>
      <c r="WRD749"/>
      <c r="WRE749"/>
      <c r="WRF749"/>
      <c r="WRG749"/>
      <c r="WRH749"/>
      <c r="WRI749"/>
      <c r="WRJ749"/>
      <c r="WRK749"/>
      <c r="WRL749"/>
      <c r="WRM749"/>
      <c r="WRN749"/>
      <c r="WRO749"/>
      <c r="WRP749"/>
      <c r="WRQ749"/>
      <c r="WRR749"/>
      <c r="WRS749"/>
      <c r="WRT749"/>
      <c r="WRU749"/>
      <c r="WRV749"/>
      <c r="WRW749"/>
      <c r="WRX749"/>
      <c r="WRY749"/>
      <c r="WRZ749"/>
      <c r="WSA749"/>
      <c r="WSB749"/>
      <c r="WSC749"/>
      <c r="WSD749"/>
      <c r="WSE749"/>
      <c r="WSF749"/>
      <c r="WSG749"/>
      <c r="WSH749"/>
      <c r="WSI749"/>
      <c r="WSJ749"/>
      <c r="WSK749"/>
      <c r="WSL749"/>
      <c r="WSM749"/>
      <c r="WSN749"/>
      <c r="WSO749"/>
      <c r="WSP749"/>
      <c r="WSQ749"/>
      <c r="WSR749"/>
      <c r="WSS749"/>
      <c r="WST749"/>
      <c r="WSU749"/>
      <c r="WSV749"/>
      <c r="WSW749"/>
      <c r="WSX749"/>
      <c r="WSY749"/>
      <c r="WSZ749"/>
      <c r="WTA749"/>
      <c r="WTB749"/>
      <c r="WTC749"/>
      <c r="WTD749"/>
      <c r="WTE749"/>
      <c r="WTF749"/>
      <c r="WTG749"/>
      <c r="WTH749"/>
      <c r="WTI749"/>
      <c r="WTJ749"/>
      <c r="WTK749"/>
      <c r="WTL749"/>
      <c r="WTM749"/>
      <c r="WTN749"/>
      <c r="WTO749"/>
      <c r="WTP749"/>
      <c r="WTQ749"/>
      <c r="WTR749"/>
      <c r="WTS749"/>
      <c r="WTT749"/>
      <c r="WTU749"/>
      <c r="WTV749"/>
      <c r="WTW749"/>
      <c r="WTX749"/>
      <c r="WTY749"/>
      <c r="WTZ749"/>
      <c r="WUA749"/>
      <c r="WUB749"/>
      <c r="WUC749"/>
      <c r="WUD749"/>
      <c r="WUE749"/>
      <c r="WUF749"/>
      <c r="WUG749"/>
      <c r="WUH749"/>
      <c r="WUI749"/>
      <c r="WUJ749"/>
      <c r="WUK749"/>
      <c r="WUL749"/>
      <c r="WUM749"/>
      <c r="WUN749"/>
      <c r="WUO749"/>
      <c r="WUP749"/>
      <c r="WUQ749"/>
      <c r="WUR749"/>
      <c r="WUS749"/>
      <c r="WUT749"/>
      <c r="WUU749"/>
      <c r="WUV749"/>
      <c r="WUW749"/>
      <c r="WUX749"/>
      <c r="WUY749"/>
      <c r="WUZ749"/>
      <c r="WVA749"/>
      <c r="WVB749"/>
      <c r="WVC749"/>
      <c r="WVD749"/>
      <c r="WVE749"/>
      <c r="WVF749"/>
      <c r="WVG749"/>
      <c r="WVH749"/>
      <c r="WVI749"/>
      <c r="WVJ749"/>
      <c r="WVK749"/>
      <c r="WVL749"/>
      <c r="WVM749"/>
      <c r="WVN749"/>
      <c r="WVO749"/>
      <c r="WVP749"/>
      <c r="WVQ749"/>
      <c r="WVR749"/>
      <c r="WVS749"/>
      <c r="WVT749"/>
      <c r="WVU749"/>
      <c r="WVV749"/>
      <c r="WVW749"/>
      <c r="WVX749"/>
      <c r="WVY749"/>
      <c r="WVZ749"/>
      <c r="WWA749"/>
      <c r="WWB749"/>
      <c r="WWC749"/>
      <c r="WWD749"/>
      <c r="WWE749"/>
      <c r="WWF749"/>
      <c r="WWG749"/>
      <c r="WWH749"/>
      <c r="WWI749"/>
      <c r="WWJ749"/>
      <c r="WWK749"/>
      <c r="WWL749"/>
      <c r="WWM749"/>
      <c r="WWN749"/>
      <c r="WWO749"/>
      <c r="WWP749"/>
      <c r="WWQ749"/>
      <c r="WWR749"/>
      <c r="WWS749"/>
      <c r="WWT749"/>
      <c r="WWU749"/>
      <c r="WWV749"/>
      <c r="WWW749"/>
      <c r="WWX749"/>
      <c r="WWY749"/>
      <c r="WWZ749"/>
      <c r="WXA749"/>
      <c r="WXB749"/>
      <c r="WXC749"/>
      <c r="WXD749"/>
      <c r="WXE749"/>
      <c r="WXF749"/>
      <c r="WXG749"/>
      <c r="WXH749"/>
      <c r="WXI749"/>
      <c r="WXJ749"/>
      <c r="WXK749"/>
      <c r="WXL749"/>
      <c r="WXM749"/>
      <c r="WXN749"/>
      <c r="WXO749"/>
      <c r="WXP749"/>
      <c r="WXQ749"/>
      <c r="WXR749"/>
      <c r="WXS749"/>
      <c r="WXT749"/>
      <c r="WXU749"/>
      <c r="WXV749"/>
      <c r="WXW749"/>
      <c r="WXX749"/>
      <c r="WXY749"/>
      <c r="WXZ749"/>
      <c r="WYA749"/>
      <c r="WYB749"/>
      <c r="WYC749"/>
      <c r="WYD749"/>
      <c r="WYE749"/>
      <c r="WYF749"/>
      <c r="WYG749"/>
      <c r="WYH749"/>
      <c r="WYI749"/>
      <c r="WYJ749"/>
      <c r="WYK749"/>
      <c r="WYL749"/>
      <c r="WYM749"/>
      <c r="WYN749"/>
      <c r="WYO749"/>
      <c r="WYP749"/>
      <c r="WYQ749"/>
      <c r="WYR749"/>
      <c r="WYS749"/>
      <c r="WYT749"/>
      <c r="WYU749"/>
      <c r="WYV749"/>
      <c r="WYW749"/>
      <c r="WYX749"/>
      <c r="WYY749"/>
      <c r="WYZ749"/>
      <c r="WZA749"/>
      <c r="WZB749"/>
      <c r="WZC749"/>
      <c r="WZD749"/>
      <c r="WZE749"/>
      <c r="WZF749"/>
      <c r="WZG749"/>
      <c r="WZH749"/>
      <c r="WZI749"/>
      <c r="WZJ749"/>
      <c r="WZK749"/>
      <c r="WZL749"/>
      <c r="WZM749"/>
      <c r="WZN749"/>
      <c r="WZO749"/>
      <c r="WZP749"/>
      <c r="WZQ749"/>
      <c r="WZR749"/>
      <c r="WZS749"/>
      <c r="WZT749"/>
      <c r="WZU749"/>
      <c r="WZV749"/>
      <c r="WZW749"/>
      <c r="WZX749"/>
      <c r="WZY749"/>
      <c r="WZZ749"/>
      <c r="XAA749"/>
      <c r="XAB749"/>
      <c r="XAC749"/>
      <c r="XAD749"/>
      <c r="XAE749"/>
      <c r="XAF749"/>
      <c r="XAG749"/>
      <c r="XAH749"/>
      <c r="XAI749"/>
      <c r="XAJ749"/>
      <c r="XAK749"/>
      <c r="XAL749"/>
      <c r="XAM749"/>
      <c r="XAN749"/>
      <c r="XAO749"/>
      <c r="XAP749"/>
      <c r="XAQ749"/>
      <c r="XAR749"/>
      <c r="XAS749"/>
      <c r="XAT749"/>
      <c r="XAU749"/>
      <c r="XAV749"/>
      <c r="XAW749"/>
      <c r="XAX749"/>
      <c r="XAY749"/>
      <c r="XAZ749"/>
      <c r="XBA749"/>
      <c r="XBB749"/>
      <c r="XBC749"/>
      <c r="XBD749"/>
      <c r="XBE749"/>
      <c r="XBF749"/>
      <c r="XBG749"/>
      <c r="XBH749"/>
      <c r="XBI749"/>
      <c r="XBJ749"/>
      <c r="XBK749"/>
      <c r="XBL749"/>
      <c r="XBM749"/>
      <c r="XBN749"/>
      <c r="XBO749"/>
      <c r="XBP749"/>
      <c r="XBQ749"/>
      <c r="XBR749"/>
      <c r="XBS749"/>
      <c r="XBT749"/>
      <c r="XBU749"/>
      <c r="XBV749"/>
      <c r="XBW749"/>
      <c r="XBX749"/>
      <c r="XBY749"/>
      <c r="XBZ749"/>
      <c r="XCA749"/>
      <c r="XCB749"/>
      <c r="XCC749"/>
      <c r="XCD749"/>
      <c r="XCE749"/>
      <c r="XCF749"/>
      <c r="XCG749"/>
      <c r="XCH749"/>
      <c r="XCI749"/>
      <c r="XCJ749"/>
      <c r="XCK749"/>
      <c r="XCL749"/>
      <c r="XCM749"/>
      <c r="XCN749"/>
      <c r="XCO749"/>
      <c r="XCP749"/>
      <c r="XCQ749"/>
      <c r="XCR749"/>
      <c r="XCS749"/>
      <c r="XCT749"/>
      <c r="XCU749"/>
      <c r="XCV749"/>
      <c r="XCW749"/>
      <c r="XCX749"/>
      <c r="XCY749"/>
      <c r="XCZ749"/>
      <c r="XDA749"/>
      <c r="XDB749"/>
      <c r="XDC749"/>
      <c r="XDD749"/>
      <c r="XDE749"/>
      <c r="XDF749"/>
      <c r="XDG749"/>
      <c r="XDH749"/>
      <c r="XDI749"/>
      <c r="XDJ749"/>
      <c r="XDK749"/>
      <c r="XDL749"/>
      <c r="XDM749"/>
      <c r="XDN749"/>
      <c r="XDO749"/>
      <c r="XDP749"/>
      <c r="XDQ749"/>
      <c r="XDR749"/>
      <c r="XDS749"/>
      <c r="XDT749"/>
      <c r="XDU749"/>
      <c r="XDV749"/>
      <c r="XDW749"/>
      <c r="XDX749"/>
      <c r="XDY749"/>
      <c r="XDZ749"/>
      <c r="XEA749"/>
      <c r="XEB749"/>
      <c r="XEC749"/>
      <c r="XED749"/>
      <c r="XEE749"/>
      <c r="XEF749"/>
      <c r="XEG749"/>
      <c r="XEH749"/>
    </row>
    <row r="750" spans="1:16362" x14ac:dyDescent="0.3">
      <c r="A750" s="276">
        <v>41301455</v>
      </c>
      <c r="B750" s="390" t="s">
        <v>4011</v>
      </c>
      <c r="C750" s="400"/>
      <c r="D750" s="401"/>
      <c r="E750" s="402"/>
      <c r="F750" s="401"/>
      <c r="G750" s="401"/>
      <c r="H750" s="401"/>
      <c r="I750" s="401"/>
      <c r="J750" s="401">
        <v>41301455</v>
      </c>
      <c r="K750" s="390" t="s">
        <v>4011</v>
      </c>
      <c r="L750" s="401"/>
      <c r="M750" s="401"/>
      <c r="N750" s="400"/>
      <c r="O750" s="401"/>
      <c r="P750" s="400"/>
      <c r="Q750" s="401"/>
      <c r="R750" s="400"/>
      <c r="S750" s="401"/>
      <c r="T750" s="401"/>
      <c r="U750" s="415"/>
    </row>
    <row r="751" spans="1:16362" x14ac:dyDescent="0.3">
      <c r="A751" s="276">
        <v>41301480</v>
      </c>
      <c r="B751" s="390" t="s">
        <v>4012</v>
      </c>
      <c r="C751" s="400"/>
      <c r="D751" s="401"/>
      <c r="E751" s="402"/>
      <c r="F751" s="401"/>
      <c r="G751" s="401"/>
      <c r="H751" s="401"/>
      <c r="I751" s="401"/>
      <c r="J751" s="401">
        <v>41301480</v>
      </c>
      <c r="K751" s="390" t="s">
        <v>4012</v>
      </c>
      <c r="L751" s="401"/>
      <c r="M751" s="401"/>
      <c r="N751" s="400"/>
      <c r="O751" s="401"/>
      <c r="P751" s="400"/>
      <c r="Q751" s="401"/>
      <c r="R751" s="400"/>
      <c r="S751" s="401"/>
      <c r="T751" s="401"/>
      <c r="U751" s="415"/>
    </row>
    <row r="752" spans="1:16362" x14ac:dyDescent="0.3">
      <c r="A752" s="276">
        <v>41301510</v>
      </c>
      <c r="B752" s="390" t="s">
        <v>4013</v>
      </c>
      <c r="C752" s="400"/>
      <c r="D752" s="401"/>
      <c r="E752" s="402"/>
      <c r="F752" s="401"/>
      <c r="G752" s="401"/>
      <c r="H752" s="401"/>
      <c r="I752" s="401"/>
      <c r="J752" s="401">
        <v>41301510</v>
      </c>
      <c r="K752" s="390" t="s">
        <v>4013</v>
      </c>
      <c r="L752" s="401"/>
      <c r="M752" s="401"/>
      <c r="N752" s="400"/>
      <c r="O752" s="401"/>
      <c r="P752" s="400"/>
      <c r="Q752" s="401"/>
      <c r="R752" s="400"/>
      <c r="S752" s="401"/>
      <c r="T752" s="401"/>
      <c r="U752" s="415"/>
    </row>
    <row r="753" spans="1:21" x14ac:dyDescent="0.3">
      <c r="A753" s="276">
        <v>41401573</v>
      </c>
      <c r="B753" s="390" t="s">
        <v>4014</v>
      </c>
      <c r="C753" s="400"/>
      <c r="D753" s="401"/>
      <c r="E753" s="402"/>
      <c r="F753" s="401"/>
      <c r="G753" s="401"/>
      <c r="H753" s="401"/>
      <c r="I753" s="401"/>
      <c r="J753" s="401">
        <v>41401573</v>
      </c>
      <c r="K753" s="390" t="s">
        <v>4014</v>
      </c>
      <c r="L753" s="401"/>
      <c r="M753" s="401"/>
      <c r="N753" s="400"/>
      <c r="O753" s="401"/>
      <c r="P753" s="400"/>
      <c r="Q753" s="401"/>
      <c r="R753" s="400"/>
      <c r="S753" s="401"/>
      <c r="T753" s="401"/>
      <c r="U753" s="415"/>
    </row>
    <row r="754" spans="1:21" x14ac:dyDescent="0.3">
      <c r="A754" s="276">
        <v>41401590</v>
      </c>
      <c r="B754" s="390" t="s">
        <v>4015</v>
      </c>
      <c r="C754" s="400"/>
      <c r="D754" s="401"/>
      <c r="E754" s="402"/>
      <c r="F754" s="401"/>
      <c r="G754" s="401"/>
      <c r="H754" s="401"/>
      <c r="I754" s="401"/>
      <c r="J754" s="401">
        <v>41401590</v>
      </c>
      <c r="K754" s="390" t="s">
        <v>4015</v>
      </c>
      <c r="L754" s="401"/>
      <c r="M754" s="401"/>
      <c r="N754" s="400"/>
      <c r="O754" s="401"/>
      <c r="P754" s="400"/>
      <c r="Q754" s="401"/>
      <c r="R754" s="400"/>
      <c r="S754" s="401"/>
      <c r="T754" s="401"/>
      <c r="U754" s="415"/>
    </row>
    <row r="755" spans="1:21" x14ac:dyDescent="0.3">
      <c r="A755" s="276">
        <v>41401603</v>
      </c>
      <c r="B755" s="390" t="s">
        <v>4016</v>
      </c>
      <c r="C755" s="400"/>
      <c r="D755" s="401"/>
      <c r="E755" s="402"/>
      <c r="F755" s="401"/>
      <c r="G755" s="401"/>
      <c r="H755" s="401"/>
      <c r="I755" s="401"/>
      <c r="J755" s="401">
        <v>41401603</v>
      </c>
      <c r="K755" s="390" t="s">
        <v>4016</v>
      </c>
      <c r="L755" s="401"/>
      <c r="M755" s="401"/>
      <c r="N755" s="400"/>
      <c r="O755" s="401"/>
      <c r="P755" s="400"/>
      <c r="Q755" s="401"/>
      <c r="R755" s="400"/>
      <c r="S755" s="401"/>
      <c r="T755" s="401"/>
      <c r="U755" s="415"/>
    </row>
    <row r="756" spans="1:21" x14ac:dyDescent="0.3">
      <c r="A756" s="276">
        <v>41401611</v>
      </c>
      <c r="B756" s="390" t="s">
        <v>4017</v>
      </c>
      <c r="C756" s="400"/>
      <c r="D756" s="401"/>
      <c r="E756" s="402"/>
      <c r="F756" s="401"/>
      <c r="G756" s="401"/>
      <c r="H756" s="401"/>
      <c r="I756" s="401"/>
      <c r="J756" s="401">
        <v>41401611</v>
      </c>
      <c r="K756" s="390" t="s">
        <v>4017</v>
      </c>
      <c r="L756" s="401"/>
      <c r="M756" s="401"/>
      <c r="N756" s="400"/>
      <c r="O756" s="401"/>
      <c r="P756" s="400"/>
      <c r="Q756" s="401"/>
      <c r="R756" s="400"/>
      <c r="S756" s="401"/>
      <c r="T756" s="401"/>
      <c r="U756" s="415"/>
    </row>
    <row r="757" spans="1:21" x14ac:dyDescent="0.3">
      <c r="A757" s="276">
        <v>41401638</v>
      </c>
      <c r="B757" s="390" t="s">
        <v>4018</v>
      </c>
      <c r="C757" s="400"/>
      <c r="D757" s="401"/>
      <c r="E757" s="402"/>
      <c r="F757" s="401"/>
      <c r="G757" s="401"/>
      <c r="H757" s="401"/>
      <c r="I757" s="401"/>
      <c r="J757" s="401">
        <v>41401638</v>
      </c>
      <c r="K757" s="390" t="s">
        <v>4018</v>
      </c>
      <c r="L757" s="401"/>
      <c r="M757" s="401"/>
      <c r="N757" s="400"/>
      <c r="O757" s="401"/>
      <c r="P757" s="400"/>
      <c r="Q757" s="401"/>
      <c r="R757" s="400"/>
      <c r="S757" s="401"/>
      <c r="T757" s="401"/>
      <c r="U757" s="415"/>
    </row>
    <row r="758" spans="1:21" x14ac:dyDescent="0.3">
      <c r="A758" s="276">
        <v>41401689</v>
      </c>
      <c r="B758" s="390" t="s">
        <v>4019</v>
      </c>
      <c r="C758" s="400"/>
      <c r="D758" s="401"/>
      <c r="E758" s="402"/>
      <c r="F758" s="401"/>
      <c r="G758" s="401"/>
      <c r="H758" s="401"/>
      <c r="I758" s="401"/>
      <c r="J758" s="401">
        <v>41401689</v>
      </c>
      <c r="K758" s="390" t="s">
        <v>4019</v>
      </c>
      <c r="L758" s="401"/>
      <c r="M758" s="401"/>
      <c r="N758" s="400"/>
      <c r="O758" s="401"/>
      <c r="P758" s="400"/>
      <c r="Q758" s="401"/>
      <c r="R758" s="400"/>
      <c r="S758" s="401"/>
      <c r="T758" s="401"/>
      <c r="U758" s="415"/>
    </row>
    <row r="759" spans="1:21" x14ac:dyDescent="0.3">
      <c r="A759" s="276">
        <v>41401697</v>
      </c>
      <c r="B759" s="390" t="s">
        <v>4020</v>
      </c>
      <c r="C759" s="400"/>
      <c r="D759" s="401"/>
      <c r="E759" s="402"/>
      <c r="F759" s="401"/>
      <c r="G759" s="401"/>
      <c r="H759" s="401"/>
      <c r="I759" s="401"/>
      <c r="J759" s="401">
        <v>41401697</v>
      </c>
      <c r="K759" s="390" t="s">
        <v>4020</v>
      </c>
      <c r="L759" s="401"/>
      <c r="M759" s="401"/>
      <c r="N759" s="400"/>
      <c r="O759" s="401"/>
      <c r="P759" s="400"/>
      <c r="Q759" s="401"/>
      <c r="R759" s="400"/>
      <c r="S759" s="401"/>
      <c r="T759" s="401"/>
      <c r="U759" s="415"/>
    </row>
    <row r="760" spans="1:21" x14ac:dyDescent="0.3">
      <c r="A760" s="276">
        <v>41401700</v>
      </c>
      <c r="B760" s="390" t="s">
        <v>4021</v>
      </c>
      <c r="C760" s="400"/>
      <c r="D760" s="401"/>
      <c r="E760" s="402"/>
      <c r="F760" s="401"/>
      <c r="G760" s="401"/>
      <c r="H760" s="401"/>
      <c r="I760" s="401"/>
      <c r="J760" s="401">
        <v>41401700</v>
      </c>
      <c r="K760" s="390" t="s">
        <v>4021</v>
      </c>
      <c r="L760" s="401"/>
      <c r="M760" s="401"/>
      <c r="N760" s="400"/>
      <c r="O760" s="401"/>
      <c r="P760" s="400"/>
      <c r="Q760" s="401"/>
      <c r="R760" s="400"/>
      <c r="S760" s="401"/>
      <c r="T760" s="401"/>
      <c r="U760" s="415"/>
    </row>
    <row r="761" spans="1:21" x14ac:dyDescent="0.3">
      <c r="A761" s="276">
        <v>41501217</v>
      </c>
      <c r="B761" s="390" t="s">
        <v>4022</v>
      </c>
      <c r="C761" s="400"/>
      <c r="D761" s="401"/>
      <c r="E761" s="402"/>
      <c r="F761" s="401"/>
      <c r="G761" s="401"/>
      <c r="H761" s="401"/>
      <c r="I761" s="401"/>
      <c r="J761" s="401">
        <v>41501217</v>
      </c>
      <c r="K761" s="390" t="s">
        <v>4022</v>
      </c>
      <c r="L761" s="401"/>
      <c r="M761" s="401"/>
      <c r="N761" s="400"/>
      <c r="O761" s="401"/>
      <c r="P761" s="400"/>
      <c r="Q761" s="401"/>
      <c r="R761" s="400"/>
      <c r="S761" s="401"/>
      <c r="T761" s="401"/>
      <c r="U761" s="415"/>
    </row>
    <row r="762" spans="1:21" x14ac:dyDescent="0.3">
      <c r="A762" s="276">
        <v>41501241</v>
      </c>
      <c r="B762" s="390" t="s">
        <v>4023</v>
      </c>
      <c r="C762" s="400"/>
      <c r="D762" s="401"/>
      <c r="E762" s="402"/>
      <c r="F762" s="401"/>
      <c r="G762" s="401"/>
      <c r="H762" s="401"/>
      <c r="I762" s="401"/>
      <c r="J762" s="401">
        <v>41501241</v>
      </c>
      <c r="K762" s="390" t="s">
        <v>4023</v>
      </c>
      <c r="L762" s="401"/>
      <c r="M762" s="401"/>
      <c r="N762" s="400"/>
      <c r="O762" s="401"/>
      <c r="P762" s="400"/>
      <c r="Q762" s="401"/>
      <c r="R762" s="400"/>
      <c r="S762" s="401"/>
      <c r="T762" s="401"/>
      <c r="U762" s="415"/>
    </row>
    <row r="763" spans="1:21" x14ac:dyDescent="0.3">
      <c r="A763" s="276">
        <v>41501250</v>
      </c>
      <c r="B763" s="390" t="s">
        <v>4024</v>
      </c>
      <c r="C763" s="400"/>
      <c r="D763" s="401"/>
      <c r="E763" s="402"/>
      <c r="F763" s="401"/>
      <c r="G763" s="401"/>
      <c r="H763" s="401"/>
      <c r="I763" s="401"/>
      <c r="J763" s="401">
        <v>41501250</v>
      </c>
      <c r="K763" s="390" t="s">
        <v>4024</v>
      </c>
      <c r="L763" s="401"/>
      <c r="M763" s="401"/>
      <c r="N763" s="400"/>
      <c r="O763" s="401"/>
      <c r="P763" s="400"/>
      <c r="Q763" s="401"/>
      <c r="R763" s="400"/>
      <c r="S763" s="401"/>
      <c r="T763" s="401"/>
      <c r="U763" s="415"/>
    </row>
    <row r="764" spans="1:21" x14ac:dyDescent="0.3">
      <c r="A764" s="276">
        <v>50000020</v>
      </c>
      <c r="B764" s="390" t="s">
        <v>4025</v>
      </c>
      <c r="C764" s="400"/>
      <c r="D764" s="401"/>
      <c r="E764" s="402"/>
      <c r="F764" s="401"/>
      <c r="G764" s="401"/>
      <c r="H764" s="401"/>
      <c r="I764" s="401"/>
      <c r="J764" s="401">
        <v>50000020</v>
      </c>
      <c r="K764" s="390" t="s">
        <v>4025</v>
      </c>
      <c r="L764" s="401"/>
      <c r="M764" s="401"/>
      <c r="N764" s="400"/>
      <c r="O764" s="401"/>
      <c r="P764" s="400"/>
      <c r="Q764" s="401"/>
      <c r="R764" s="400"/>
      <c r="S764" s="401"/>
      <c r="T764" s="401"/>
      <c r="U764" s="415"/>
    </row>
    <row r="765" spans="1:21" x14ac:dyDescent="0.3">
      <c r="A765" s="276">
        <v>50000039</v>
      </c>
      <c r="B765" s="390" t="s">
        <v>4026</v>
      </c>
      <c r="C765" s="400"/>
      <c r="D765" s="401"/>
      <c r="E765" s="402"/>
      <c r="F765" s="401"/>
      <c r="G765" s="401"/>
      <c r="H765" s="401"/>
      <c r="I765" s="401"/>
      <c r="J765" s="401">
        <v>50000039</v>
      </c>
      <c r="K765" s="390" t="s">
        <v>4026</v>
      </c>
      <c r="L765" s="401"/>
      <c r="M765" s="401"/>
      <c r="N765" s="400"/>
      <c r="O765" s="401"/>
      <c r="P765" s="400"/>
      <c r="Q765" s="401"/>
      <c r="R765" s="400"/>
      <c r="S765" s="401"/>
      <c r="T765" s="401"/>
      <c r="U765" s="415"/>
    </row>
    <row r="766" spans="1:21" ht="24" x14ac:dyDescent="0.3">
      <c r="A766" s="276">
        <v>50000250</v>
      </c>
      <c r="B766" s="390" t="s">
        <v>4027</v>
      </c>
      <c r="C766" s="400"/>
      <c r="D766" s="401"/>
      <c r="E766" s="402"/>
      <c r="F766" s="401"/>
      <c r="G766" s="401"/>
      <c r="H766" s="401"/>
      <c r="I766" s="401"/>
      <c r="J766" s="401">
        <v>50000250</v>
      </c>
      <c r="K766" s="390" t="s">
        <v>4027</v>
      </c>
      <c r="L766" s="401"/>
      <c r="M766" s="401"/>
      <c r="N766" s="400"/>
      <c r="O766" s="401"/>
      <c r="P766" s="400"/>
      <c r="Q766" s="401"/>
      <c r="R766" s="400"/>
      <c r="S766" s="401"/>
      <c r="T766" s="401"/>
      <c r="U766" s="415"/>
    </row>
    <row r="767" spans="1:21" ht="24" x14ac:dyDescent="0.3">
      <c r="A767" s="276">
        <v>50000268</v>
      </c>
      <c r="B767" s="390" t="s">
        <v>4028</v>
      </c>
      <c r="C767" s="400"/>
      <c r="D767" s="401"/>
      <c r="E767" s="402"/>
      <c r="F767" s="401"/>
      <c r="G767" s="401"/>
      <c r="H767" s="401"/>
      <c r="I767" s="401"/>
      <c r="J767" s="401">
        <v>50000268</v>
      </c>
      <c r="K767" s="390" t="s">
        <v>4028</v>
      </c>
      <c r="L767" s="401"/>
      <c r="M767" s="401"/>
      <c r="N767" s="400"/>
      <c r="O767" s="401"/>
      <c r="P767" s="400"/>
      <c r="Q767" s="401"/>
      <c r="R767" s="400"/>
      <c r="S767" s="401"/>
      <c r="T767" s="401"/>
      <c r="U767" s="415"/>
    </row>
    <row r="768" spans="1:21" ht="24" x14ac:dyDescent="0.3">
      <c r="A768" s="276">
        <v>50000276</v>
      </c>
      <c r="B768" s="390" t="s">
        <v>4029</v>
      </c>
      <c r="C768" s="400"/>
      <c r="D768" s="401"/>
      <c r="E768" s="402"/>
      <c r="F768" s="401"/>
      <c r="G768" s="401"/>
      <c r="H768" s="401"/>
      <c r="I768" s="401"/>
      <c r="J768" s="401">
        <v>50000276</v>
      </c>
      <c r="K768" s="390" t="s">
        <v>4029</v>
      </c>
      <c r="L768" s="401"/>
      <c r="M768" s="401"/>
      <c r="N768" s="400"/>
      <c r="O768" s="401"/>
      <c r="P768" s="400"/>
      <c r="Q768" s="401"/>
      <c r="R768" s="400"/>
      <c r="S768" s="401"/>
      <c r="T768" s="401"/>
      <c r="U768" s="415"/>
    </row>
    <row r="769" spans="1:21" ht="24" x14ac:dyDescent="0.3">
      <c r="A769" s="276">
        <v>50000284</v>
      </c>
      <c r="B769" s="390" t="s">
        <v>4030</v>
      </c>
      <c r="C769" s="400"/>
      <c r="D769" s="401"/>
      <c r="E769" s="402"/>
      <c r="F769" s="401"/>
      <c r="G769" s="401"/>
      <c r="H769" s="401"/>
      <c r="I769" s="401"/>
      <c r="J769" s="401">
        <v>50000284</v>
      </c>
      <c r="K769" s="390" t="s">
        <v>4030</v>
      </c>
      <c r="L769" s="401"/>
      <c r="M769" s="401"/>
      <c r="N769" s="400"/>
      <c r="O769" s="401"/>
      <c r="P769" s="400"/>
      <c r="Q769" s="401"/>
      <c r="R769" s="400"/>
      <c r="S769" s="401"/>
      <c r="T769" s="401"/>
      <c r="U769" s="415"/>
    </row>
    <row r="770" spans="1:21" ht="24" x14ac:dyDescent="0.3">
      <c r="A770" s="276">
        <v>50000292</v>
      </c>
      <c r="B770" s="390" t="s">
        <v>4031</v>
      </c>
      <c r="C770" s="400"/>
      <c r="D770" s="401"/>
      <c r="E770" s="402"/>
      <c r="F770" s="401"/>
      <c r="G770" s="401"/>
      <c r="H770" s="401"/>
      <c r="I770" s="401"/>
      <c r="J770" s="401">
        <v>50000292</v>
      </c>
      <c r="K770" s="390" t="s">
        <v>4031</v>
      </c>
      <c r="L770" s="401"/>
      <c r="M770" s="401"/>
      <c r="N770" s="400"/>
      <c r="O770" s="401"/>
      <c r="P770" s="400"/>
      <c r="Q770" s="401"/>
      <c r="R770" s="400"/>
      <c r="S770" s="401"/>
      <c r="T770" s="401"/>
      <c r="U770" s="415"/>
    </row>
    <row r="771" spans="1:21" ht="24" x14ac:dyDescent="0.3">
      <c r="A771" s="276">
        <v>50000306</v>
      </c>
      <c r="B771" s="390" t="s">
        <v>4032</v>
      </c>
      <c r="C771" s="400"/>
      <c r="D771" s="401"/>
      <c r="E771" s="402"/>
      <c r="F771" s="401"/>
      <c r="G771" s="401"/>
      <c r="H771" s="401"/>
      <c r="I771" s="401"/>
      <c r="J771" s="401">
        <v>50000306</v>
      </c>
      <c r="K771" s="390" t="s">
        <v>4032</v>
      </c>
      <c r="L771" s="401"/>
      <c r="M771" s="401"/>
      <c r="N771" s="400"/>
      <c r="O771" s="401"/>
      <c r="P771" s="400"/>
      <c r="Q771" s="401"/>
      <c r="R771" s="400"/>
      <c r="S771" s="401"/>
      <c r="T771" s="401"/>
      <c r="U771" s="415"/>
    </row>
    <row r="772" spans="1:21" ht="24" x14ac:dyDescent="0.3">
      <c r="A772" s="276">
        <v>50000314</v>
      </c>
      <c r="B772" s="390" t="s">
        <v>4033</v>
      </c>
      <c r="C772" s="400"/>
      <c r="D772" s="401"/>
      <c r="E772" s="402"/>
      <c r="F772" s="401"/>
      <c r="G772" s="401"/>
      <c r="H772" s="401"/>
      <c r="I772" s="401"/>
      <c r="J772" s="401">
        <v>50000314</v>
      </c>
      <c r="K772" s="390" t="s">
        <v>4033</v>
      </c>
      <c r="L772" s="401"/>
      <c r="M772" s="401"/>
      <c r="N772" s="400"/>
      <c r="O772" s="401"/>
      <c r="P772" s="400"/>
      <c r="Q772" s="401"/>
      <c r="R772" s="400"/>
      <c r="S772" s="401"/>
      <c r="T772" s="401"/>
      <c r="U772" s="415"/>
    </row>
    <row r="773" spans="1:21" ht="24" x14ac:dyDescent="0.3">
      <c r="A773" s="276">
        <v>50000322</v>
      </c>
      <c r="B773" s="390" t="s">
        <v>4034</v>
      </c>
      <c r="C773" s="400"/>
      <c r="D773" s="401"/>
      <c r="E773" s="402"/>
      <c r="F773" s="401"/>
      <c r="G773" s="401"/>
      <c r="H773" s="401"/>
      <c r="I773" s="401"/>
      <c r="J773" s="401">
        <v>50000322</v>
      </c>
      <c r="K773" s="390" t="s">
        <v>4034</v>
      </c>
      <c r="L773" s="401"/>
      <c r="M773" s="401"/>
      <c r="N773" s="400"/>
      <c r="O773" s="401"/>
      <c r="P773" s="400"/>
      <c r="Q773" s="401"/>
      <c r="R773" s="400"/>
      <c r="S773" s="401"/>
      <c r="T773" s="401"/>
      <c r="U773" s="415"/>
    </row>
    <row r="774" spans="1:21" ht="36" x14ac:dyDescent="0.3">
      <c r="A774" s="276">
        <v>50000330</v>
      </c>
      <c r="B774" s="390" t="s">
        <v>4035</v>
      </c>
      <c r="C774" s="400"/>
      <c r="D774" s="401"/>
      <c r="E774" s="402"/>
      <c r="F774" s="401"/>
      <c r="G774" s="401"/>
      <c r="H774" s="401"/>
      <c r="I774" s="401"/>
      <c r="J774" s="401">
        <v>50000330</v>
      </c>
      <c r="K774" s="390" t="s">
        <v>4035</v>
      </c>
      <c r="L774" s="401"/>
      <c r="M774" s="401"/>
      <c r="N774" s="400"/>
      <c r="O774" s="401"/>
      <c r="P774" s="400"/>
      <c r="Q774" s="401"/>
      <c r="R774" s="400"/>
      <c r="S774" s="401"/>
      <c r="T774" s="401"/>
      <c r="U774" s="415"/>
    </row>
    <row r="775" spans="1:21" x14ac:dyDescent="0.3">
      <c r="A775" s="276">
        <v>50000446</v>
      </c>
      <c r="B775" s="390" t="s">
        <v>4036</v>
      </c>
      <c r="C775" s="400"/>
      <c r="D775" s="401" t="s">
        <v>18</v>
      </c>
      <c r="E775" s="402"/>
      <c r="F775" s="401"/>
      <c r="G775" s="401"/>
      <c r="H775" s="401"/>
      <c r="I775" s="401"/>
      <c r="J775" s="401">
        <v>50000446</v>
      </c>
      <c r="K775" s="390" t="s">
        <v>4036</v>
      </c>
      <c r="L775" s="401"/>
      <c r="M775" s="401"/>
      <c r="N775" s="400"/>
      <c r="O775" s="401"/>
      <c r="P775" s="400"/>
      <c r="Q775" s="401"/>
      <c r="R775" s="400"/>
      <c r="S775" s="401"/>
      <c r="T775" s="401"/>
      <c r="U775" s="415"/>
    </row>
    <row r="776" spans="1:21" x14ac:dyDescent="0.3">
      <c r="A776" s="276">
        <v>50000667</v>
      </c>
      <c r="B776" s="390" t="s">
        <v>4037</v>
      </c>
      <c r="C776" s="400"/>
      <c r="D776" s="401"/>
      <c r="E776" s="402"/>
      <c r="F776" s="401"/>
      <c r="G776" s="401"/>
      <c r="H776" s="401"/>
      <c r="I776" s="401"/>
      <c r="J776" s="401">
        <v>50000667</v>
      </c>
      <c r="K776" s="390" t="s">
        <v>4037</v>
      </c>
      <c r="L776" s="401"/>
      <c r="M776" s="401"/>
      <c r="N776" s="400"/>
      <c r="O776" s="401"/>
      <c r="P776" s="400"/>
      <c r="Q776" s="401"/>
      <c r="R776" s="400"/>
      <c r="S776" s="401"/>
      <c r="T776" s="401"/>
      <c r="U776" s="415"/>
    </row>
    <row r="777" spans="1:21" x14ac:dyDescent="0.3">
      <c r="A777" s="276">
        <v>50000837</v>
      </c>
      <c r="B777" s="390" t="s">
        <v>4038</v>
      </c>
      <c r="C777" s="400"/>
      <c r="D777" s="401"/>
      <c r="E777" s="402"/>
      <c r="F777" s="401"/>
      <c r="G777" s="401"/>
      <c r="H777" s="401"/>
      <c r="I777" s="401"/>
      <c r="J777" s="401">
        <v>50000837</v>
      </c>
      <c r="K777" s="390" t="s">
        <v>4038</v>
      </c>
      <c r="L777" s="401"/>
      <c r="M777" s="401"/>
      <c r="N777" s="400"/>
      <c r="O777" s="401"/>
      <c r="P777" s="400"/>
      <c r="Q777" s="401"/>
      <c r="R777" s="400"/>
      <c r="S777" s="401"/>
      <c r="T777" s="401"/>
      <c r="U777" s="415"/>
    </row>
    <row r="778" spans="1:21" x14ac:dyDescent="0.3">
      <c r="A778" s="276">
        <v>50000845</v>
      </c>
      <c r="B778" s="390" t="s">
        <v>4039</v>
      </c>
      <c r="C778" s="400"/>
      <c r="D778" s="401"/>
      <c r="E778" s="402"/>
      <c r="F778" s="401"/>
      <c r="G778" s="401"/>
      <c r="H778" s="401"/>
      <c r="I778" s="401"/>
      <c r="J778" s="401">
        <v>50000845</v>
      </c>
      <c r="K778" s="390" t="s">
        <v>4039</v>
      </c>
      <c r="L778" s="401"/>
      <c r="M778" s="401"/>
      <c r="N778" s="400"/>
      <c r="O778" s="401"/>
      <c r="P778" s="400"/>
      <c r="Q778" s="401"/>
      <c r="R778" s="400"/>
      <c r="S778" s="401"/>
      <c r="T778" s="401"/>
      <c r="U778" s="415"/>
    </row>
    <row r="779" spans="1:21" x14ac:dyDescent="0.3">
      <c r="A779" s="276">
        <v>50000853</v>
      </c>
      <c r="B779" s="390" t="s">
        <v>4040</v>
      </c>
      <c r="C779" s="400"/>
      <c r="D779" s="401"/>
      <c r="E779" s="402"/>
      <c r="F779" s="401"/>
      <c r="G779" s="401"/>
      <c r="H779" s="401"/>
      <c r="I779" s="401"/>
      <c r="J779" s="401">
        <v>50000853</v>
      </c>
      <c r="K779" s="390" t="s">
        <v>4040</v>
      </c>
      <c r="L779" s="401"/>
      <c r="M779" s="401"/>
      <c r="N779" s="400"/>
      <c r="O779" s="401"/>
      <c r="P779" s="400"/>
      <c r="Q779" s="401"/>
      <c r="R779" s="400"/>
      <c r="S779" s="401"/>
      <c r="T779" s="401"/>
      <c r="U779" s="415"/>
    </row>
    <row r="780" spans="1:21" x14ac:dyDescent="0.3">
      <c r="A780" s="276">
        <v>50000861</v>
      </c>
      <c r="B780" s="390" t="s">
        <v>4041</v>
      </c>
      <c r="C780" s="400"/>
      <c r="D780" s="401"/>
      <c r="E780" s="402"/>
      <c r="F780" s="401"/>
      <c r="G780" s="401"/>
      <c r="H780" s="401"/>
      <c r="I780" s="401"/>
      <c r="J780" s="401">
        <v>50000861</v>
      </c>
      <c r="K780" s="390" t="s">
        <v>4041</v>
      </c>
      <c r="L780" s="401"/>
      <c r="M780" s="401"/>
      <c r="N780" s="400"/>
      <c r="O780" s="401"/>
      <c r="P780" s="400"/>
      <c r="Q780" s="401"/>
      <c r="R780" s="400"/>
      <c r="S780" s="401"/>
      <c r="T780" s="401"/>
      <c r="U780" s="415"/>
    </row>
    <row r="781" spans="1:21" x14ac:dyDescent="0.3">
      <c r="A781" s="276">
        <v>50000870</v>
      </c>
      <c r="B781" s="390" t="s">
        <v>4042</v>
      </c>
      <c r="C781" s="400"/>
      <c r="D781" s="401"/>
      <c r="E781" s="402"/>
      <c r="F781" s="401"/>
      <c r="G781" s="401"/>
      <c r="H781" s="401"/>
      <c r="I781" s="401"/>
      <c r="J781" s="401">
        <v>50000870</v>
      </c>
      <c r="K781" s="390" t="s">
        <v>4042</v>
      </c>
      <c r="L781" s="401"/>
      <c r="M781" s="401"/>
      <c r="N781" s="400"/>
      <c r="O781" s="401"/>
      <c r="P781" s="400"/>
      <c r="Q781" s="401"/>
      <c r="R781" s="400"/>
      <c r="S781" s="401"/>
      <c r="T781" s="401"/>
      <c r="U781" s="415"/>
    </row>
    <row r="782" spans="1:21" x14ac:dyDescent="0.3">
      <c r="A782" s="276">
        <v>50000888</v>
      </c>
      <c r="B782" s="390" t="s">
        <v>4043</v>
      </c>
      <c r="C782" s="400"/>
      <c r="D782" s="401"/>
      <c r="E782" s="402"/>
      <c r="F782" s="401"/>
      <c r="G782" s="401"/>
      <c r="H782" s="401"/>
      <c r="I782" s="401"/>
      <c r="J782" s="401">
        <v>50000888</v>
      </c>
      <c r="K782" s="390" t="s">
        <v>4043</v>
      </c>
      <c r="L782" s="401"/>
      <c r="M782" s="401"/>
      <c r="N782" s="400"/>
      <c r="O782" s="401"/>
      <c r="P782" s="400"/>
      <c r="Q782" s="401"/>
      <c r="R782" s="400"/>
      <c r="S782" s="401"/>
      <c r="T782" s="401"/>
      <c r="U782" s="415"/>
    </row>
    <row r="783" spans="1:21" x14ac:dyDescent="0.3">
      <c r="A783" s="276">
        <v>50000896</v>
      </c>
      <c r="B783" s="390" t="s">
        <v>4044</v>
      </c>
      <c r="C783" s="400"/>
      <c r="D783" s="401"/>
      <c r="E783" s="402"/>
      <c r="F783" s="401"/>
      <c r="G783" s="401"/>
      <c r="H783" s="401"/>
      <c r="I783" s="401"/>
      <c r="J783" s="401">
        <v>50000896</v>
      </c>
      <c r="K783" s="390" t="s">
        <v>4044</v>
      </c>
      <c r="L783" s="401"/>
      <c r="M783" s="401"/>
      <c r="N783" s="400"/>
      <c r="O783" s="401"/>
      <c r="P783" s="400"/>
      <c r="Q783" s="401"/>
      <c r="R783" s="400"/>
      <c r="S783" s="401"/>
      <c r="T783" s="401"/>
      <c r="U783" s="415"/>
    </row>
    <row r="784" spans="1:21" x14ac:dyDescent="0.3">
      <c r="A784" s="276">
        <v>50000918</v>
      </c>
      <c r="B784" s="390" t="s">
        <v>4045</v>
      </c>
      <c r="C784" s="400"/>
      <c r="D784" s="401"/>
      <c r="E784" s="402"/>
      <c r="F784" s="401"/>
      <c r="G784" s="401"/>
      <c r="H784" s="401"/>
      <c r="I784" s="401"/>
      <c r="J784" s="401">
        <v>50000918</v>
      </c>
      <c r="K784" s="390" t="s">
        <v>4045</v>
      </c>
      <c r="L784" s="401"/>
      <c r="M784" s="401"/>
      <c r="N784" s="400"/>
      <c r="O784" s="401"/>
      <c r="P784" s="400"/>
      <c r="Q784" s="401"/>
      <c r="R784" s="400"/>
      <c r="S784" s="401"/>
      <c r="T784" s="401"/>
      <c r="U784" s="415"/>
    </row>
    <row r="785" spans="1:21" ht="15" thickBot="1" x14ac:dyDescent="0.35">
      <c r="A785" s="277">
        <v>50001167</v>
      </c>
      <c r="B785" s="364" t="s">
        <v>4046</v>
      </c>
      <c r="C785" s="403"/>
      <c r="D785" s="142"/>
      <c r="E785" s="404"/>
      <c r="F785" s="142"/>
      <c r="G785" s="142"/>
      <c r="H785" s="142"/>
      <c r="I785" s="142"/>
      <c r="J785" s="142">
        <v>50001167</v>
      </c>
      <c r="K785" s="364" t="s">
        <v>4046</v>
      </c>
      <c r="L785" s="142"/>
      <c r="M785" s="142"/>
      <c r="N785" s="403"/>
      <c r="O785" s="142"/>
      <c r="P785" s="403"/>
      <c r="Q785" s="142"/>
      <c r="R785" s="403"/>
      <c r="S785" s="142"/>
      <c r="T785" s="142"/>
      <c r="U785" s="416"/>
    </row>
    <row r="786" spans="1:21" ht="15.6" thickTop="1" thickBot="1" x14ac:dyDescent="0.35">
      <c r="E786" s="396"/>
    </row>
    <row r="787" spans="1:21" ht="37.200000000000003" thickTop="1" thickBot="1" x14ac:dyDescent="0.35">
      <c r="A787" s="385" t="s">
        <v>4047</v>
      </c>
      <c r="B787" s="391" t="s">
        <v>4048</v>
      </c>
      <c r="E787" s="396"/>
    </row>
    <row r="788" spans="1:21" ht="15" thickTop="1" x14ac:dyDescent="0.3">
      <c r="E788" s="396"/>
    </row>
    <row r="789" spans="1:21" x14ac:dyDescent="0.3">
      <c r="E789" s="396"/>
    </row>
    <row r="790" spans="1:21" x14ac:dyDescent="0.3">
      <c r="E790" s="396"/>
    </row>
    <row r="791" spans="1:21" x14ac:dyDescent="0.3">
      <c r="E791" s="396"/>
    </row>
    <row r="792" spans="1:21" x14ac:dyDescent="0.3">
      <c r="E792" s="396"/>
    </row>
    <row r="793" spans="1:21" x14ac:dyDescent="0.3">
      <c r="E793" s="396"/>
    </row>
    <row r="794" spans="1:21" x14ac:dyDescent="0.3">
      <c r="E794" s="396"/>
    </row>
    <row r="795" spans="1:21" x14ac:dyDescent="0.3">
      <c r="E795" s="396"/>
    </row>
    <row r="796" spans="1:21" x14ac:dyDescent="0.3">
      <c r="E796" s="396"/>
    </row>
    <row r="797" spans="1:21" x14ac:dyDescent="0.3">
      <c r="E797" s="396"/>
    </row>
    <row r="798" spans="1:21" x14ac:dyDescent="0.3">
      <c r="E798" s="396"/>
    </row>
    <row r="799" spans="1:21" x14ac:dyDescent="0.3">
      <c r="E799" s="396"/>
    </row>
    <row r="800" spans="1:21" x14ac:dyDescent="0.3">
      <c r="E800" s="396"/>
    </row>
    <row r="801" spans="5:5" x14ac:dyDescent="0.3">
      <c r="E801" s="396"/>
    </row>
    <row r="802" spans="5:5" x14ac:dyDescent="0.3">
      <c r="E802" s="396"/>
    </row>
    <row r="803" spans="5:5" x14ac:dyDescent="0.3">
      <c r="E803" s="396"/>
    </row>
    <row r="804" spans="5:5" x14ac:dyDescent="0.3">
      <c r="E804" s="396"/>
    </row>
    <row r="805" spans="5:5" x14ac:dyDescent="0.3">
      <c r="E805" s="396"/>
    </row>
    <row r="806" spans="5:5" x14ac:dyDescent="0.3">
      <c r="E806" s="396"/>
    </row>
    <row r="807" spans="5:5" x14ac:dyDescent="0.3">
      <c r="E807" s="396"/>
    </row>
    <row r="808" spans="5:5" x14ac:dyDescent="0.3">
      <c r="E808" s="396"/>
    </row>
    <row r="809" spans="5:5" x14ac:dyDescent="0.3">
      <c r="E809" s="396"/>
    </row>
    <row r="810" spans="5:5" x14ac:dyDescent="0.3">
      <c r="E810" s="396"/>
    </row>
    <row r="811" spans="5:5" x14ac:dyDescent="0.3">
      <c r="E811" s="396"/>
    </row>
    <row r="812" spans="5:5" x14ac:dyDescent="0.3">
      <c r="E812" s="396"/>
    </row>
    <row r="813" spans="5:5" x14ac:dyDescent="0.3">
      <c r="E813" s="396"/>
    </row>
    <row r="814" spans="5:5" x14ac:dyDescent="0.3">
      <c r="E814" s="396"/>
    </row>
    <row r="815" spans="5:5" x14ac:dyDescent="0.3">
      <c r="E815" s="396"/>
    </row>
    <row r="816" spans="5:5" x14ac:dyDescent="0.3">
      <c r="E816" s="396"/>
    </row>
    <row r="817" spans="5:5" x14ac:dyDescent="0.3">
      <c r="E817" s="396"/>
    </row>
    <row r="818" spans="5:5" x14ac:dyDescent="0.3">
      <c r="E818" s="396"/>
    </row>
    <row r="819" spans="5:5" x14ac:dyDescent="0.3">
      <c r="E819" s="396"/>
    </row>
    <row r="820" spans="5:5" x14ac:dyDescent="0.3">
      <c r="E820" s="396"/>
    </row>
    <row r="821" spans="5:5" x14ac:dyDescent="0.3">
      <c r="E821" s="396"/>
    </row>
    <row r="822" spans="5:5" x14ac:dyDescent="0.3">
      <c r="E822" s="396"/>
    </row>
    <row r="823" spans="5:5" x14ac:dyDescent="0.3">
      <c r="E823" s="396"/>
    </row>
    <row r="824" spans="5:5" x14ac:dyDescent="0.3">
      <c r="E824" s="396"/>
    </row>
    <row r="825" spans="5:5" x14ac:dyDescent="0.3">
      <c r="E825" s="396"/>
    </row>
    <row r="826" spans="5:5" x14ac:dyDescent="0.3">
      <c r="E826" s="396"/>
    </row>
    <row r="827" spans="5:5" x14ac:dyDescent="0.3">
      <c r="E827" s="396"/>
    </row>
    <row r="828" spans="5:5" x14ac:dyDescent="0.3">
      <c r="E828" s="396"/>
    </row>
    <row r="829" spans="5:5" x14ac:dyDescent="0.3">
      <c r="E829" s="396"/>
    </row>
    <row r="830" spans="5:5" x14ac:dyDescent="0.3">
      <c r="E830" s="396"/>
    </row>
    <row r="831" spans="5:5" x14ac:dyDescent="0.3">
      <c r="E831" s="396"/>
    </row>
    <row r="832" spans="5:5" x14ac:dyDescent="0.3">
      <c r="E832" s="396"/>
    </row>
    <row r="833" spans="5:5" x14ac:dyDescent="0.3">
      <c r="E833" s="396"/>
    </row>
    <row r="834" spans="5:5" x14ac:dyDescent="0.3">
      <c r="E834" s="396"/>
    </row>
    <row r="835" spans="5:5" x14ac:dyDescent="0.3">
      <c r="E835" s="396"/>
    </row>
    <row r="836" spans="5:5" x14ac:dyDescent="0.3">
      <c r="E836" s="396"/>
    </row>
    <row r="837" spans="5:5" x14ac:dyDescent="0.3">
      <c r="E837" s="396"/>
    </row>
    <row r="838" spans="5:5" x14ac:dyDescent="0.3">
      <c r="E838" s="396"/>
    </row>
    <row r="839" spans="5:5" x14ac:dyDescent="0.3">
      <c r="E839" s="396"/>
    </row>
    <row r="840" spans="5:5" x14ac:dyDescent="0.3">
      <c r="E840" s="396"/>
    </row>
    <row r="841" spans="5:5" x14ac:dyDescent="0.3">
      <c r="E841" s="396"/>
    </row>
    <row r="842" spans="5:5" x14ac:dyDescent="0.3">
      <c r="E842" s="396"/>
    </row>
    <row r="843" spans="5:5" x14ac:dyDescent="0.3">
      <c r="E843" s="396"/>
    </row>
    <row r="844" spans="5:5" x14ac:dyDescent="0.3">
      <c r="E844" s="396"/>
    </row>
    <row r="845" spans="5:5" x14ac:dyDescent="0.3">
      <c r="E845" s="396"/>
    </row>
    <row r="846" spans="5:5" x14ac:dyDescent="0.3">
      <c r="E846" s="396"/>
    </row>
    <row r="847" spans="5:5" x14ac:dyDescent="0.3">
      <c r="E847" s="396"/>
    </row>
    <row r="848" spans="5:5" x14ac:dyDescent="0.3">
      <c r="E848" s="396"/>
    </row>
    <row r="849" spans="5:5" x14ac:dyDescent="0.3">
      <c r="E849" s="396"/>
    </row>
    <row r="850" spans="5:5" x14ac:dyDescent="0.3">
      <c r="E850" s="396"/>
    </row>
    <row r="851" spans="5:5" x14ac:dyDescent="0.3">
      <c r="E851" s="396"/>
    </row>
    <row r="852" spans="5:5" x14ac:dyDescent="0.3">
      <c r="E852" s="396"/>
    </row>
    <row r="853" spans="5:5" x14ac:dyDescent="0.3">
      <c r="E853" s="396"/>
    </row>
    <row r="854" spans="5:5" x14ac:dyDescent="0.3">
      <c r="E854" s="396"/>
    </row>
    <row r="855" spans="5:5" x14ac:dyDescent="0.3">
      <c r="E855" s="396"/>
    </row>
    <row r="856" spans="5:5" x14ac:dyDescent="0.3">
      <c r="E856" s="396"/>
    </row>
    <row r="857" spans="5:5" x14ac:dyDescent="0.3">
      <c r="E857" s="396"/>
    </row>
    <row r="858" spans="5:5" x14ac:dyDescent="0.3">
      <c r="E858" s="396"/>
    </row>
    <row r="859" spans="5:5" x14ac:dyDescent="0.3">
      <c r="E859" s="396"/>
    </row>
    <row r="860" spans="5:5" x14ac:dyDescent="0.3">
      <c r="E860" s="396"/>
    </row>
    <row r="861" spans="5:5" x14ac:dyDescent="0.3">
      <c r="E861" s="396"/>
    </row>
    <row r="862" spans="5:5" x14ac:dyDescent="0.3">
      <c r="E862" s="396"/>
    </row>
    <row r="863" spans="5:5" x14ac:dyDescent="0.3">
      <c r="E863" s="396"/>
    </row>
    <row r="864" spans="5:5" x14ac:dyDescent="0.3">
      <c r="E864" s="396"/>
    </row>
    <row r="865" spans="5:5" x14ac:dyDescent="0.3">
      <c r="E865" s="396"/>
    </row>
    <row r="866" spans="5:5" x14ac:dyDescent="0.3">
      <c r="E866" s="396"/>
    </row>
    <row r="867" spans="5:5" x14ac:dyDescent="0.3">
      <c r="E867" s="396"/>
    </row>
    <row r="868" spans="5:5" x14ac:dyDescent="0.3">
      <c r="E868" s="396"/>
    </row>
    <row r="869" spans="5:5" x14ac:dyDescent="0.3">
      <c r="E869" s="396"/>
    </row>
    <row r="870" spans="5:5" x14ac:dyDescent="0.3">
      <c r="E870" s="396"/>
    </row>
    <row r="871" spans="5:5" x14ac:dyDescent="0.3">
      <c r="E871" s="396"/>
    </row>
    <row r="872" spans="5:5" x14ac:dyDescent="0.3">
      <c r="E872" s="396"/>
    </row>
    <row r="873" spans="5:5" x14ac:dyDescent="0.3">
      <c r="E873" s="396"/>
    </row>
    <row r="874" spans="5:5" x14ac:dyDescent="0.3">
      <c r="E874" s="396"/>
    </row>
    <row r="875" spans="5:5" x14ac:dyDescent="0.3">
      <c r="E875" s="396"/>
    </row>
    <row r="876" spans="5:5" x14ac:dyDescent="0.3">
      <c r="E876" s="396"/>
    </row>
    <row r="877" spans="5:5" x14ac:dyDescent="0.3">
      <c r="E877" s="396"/>
    </row>
    <row r="878" spans="5:5" x14ac:dyDescent="0.3">
      <c r="E878" s="396"/>
    </row>
    <row r="879" spans="5:5" x14ac:dyDescent="0.3">
      <c r="E879" s="396"/>
    </row>
    <row r="880" spans="5:5" x14ac:dyDescent="0.3">
      <c r="E880" s="396"/>
    </row>
    <row r="881" spans="5:5" x14ac:dyDescent="0.3">
      <c r="E881" s="396"/>
    </row>
    <row r="882" spans="5:5" x14ac:dyDescent="0.3">
      <c r="E882" s="396"/>
    </row>
    <row r="883" spans="5:5" x14ac:dyDescent="0.3">
      <c r="E883" s="396"/>
    </row>
    <row r="884" spans="5:5" x14ac:dyDescent="0.3">
      <c r="E884" s="396"/>
    </row>
    <row r="885" spans="5:5" x14ac:dyDescent="0.3">
      <c r="E885" s="396"/>
    </row>
    <row r="886" spans="5:5" x14ac:dyDescent="0.3">
      <c r="E886" s="396"/>
    </row>
    <row r="887" spans="5:5" x14ac:dyDescent="0.3">
      <c r="E887" s="396"/>
    </row>
    <row r="888" spans="5:5" x14ac:dyDescent="0.3">
      <c r="E888" s="396"/>
    </row>
    <row r="889" spans="5:5" x14ac:dyDescent="0.3">
      <c r="E889" s="396"/>
    </row>
    <row r="890" spans="5:5" x14ac:dyDescent="0.3">
      <c r="E890" s="396"/>
    </row>
    <row r="891" spans="5:5" x14ac:dyDescent="0.3">
      <c r="E891" s="396"/>
    </row>
    <row r="892" spans="5:5" x14ac:dyDescent="0.3">
      <c r="E892" s="396"/>
    </row>
    <row r="893" spans="5:5" x14ac:dyDescent="0.3">
      <c r="E893" s="396"/>
    </row>
    <row r="894" spans="5:5" x14ac:dyDescent="0.3">
      <c r="E894" s="396"/>
    </row>
    <row r="895" spans="5:5" x14ac:dyDescent="0.3">
      <c r="E895" s="396"/>
    </row>
    <row r="896" spans="5:5" x14ac:dyDescent="0.3">
      <c r="E896" s="396"/>
    </row>
    <row r="897" spans="5:5" x14ac:dyDescent="0.3">
      <c r="E897" s="396"/>
    </row>
    <row r="898" spans="5:5" x14ac:dyDescent="0.3">
      <c r="E898" s="396"/>
    </row>
    <row r="899" spans="5:5" x14ac:dyDescent="0.3">
      <c r="E899" s="396"/>
    </row>
    <row r="900" spans="5:5" x14ac:dyDescent="0.3">
      <c r="E900" s="396"/>
    </row>
    <row r="901" spans="5:5" x14ac:dyDescent="0.3">
      <c r="E901" s="396"/>
    </row>
    <row r="902" spans="5:5" x14ac:dyDescent="0.3">
      <c r="E902" s="396"/>
    </row>
    <row r="903" spans="5:5" x14ac:dyDescent="0.3">
      <c r="E903" s="396"/>
    </row>
    <row r="904" spans="5:5" x14ac:dyDescent="0.3">
      <c r="E904" s="396"/>
    </row>
    <row r="905" spans="5:5" x14ac:dyDescent="0.3">
      <c r="E905" s="396"/>
    </row>
    <row r="906" spans="5:5" x14ac:dyDescent="0.3">
      <c r="E906" s="396"/>
    </row>
    <row r="907" spans="5:5" x14ac:dyDescent="0.3">
      <c r="E907" s="396"/>
    </row>
    <row r="908" spans="5:5" x14ac:dyDescent="0.3">
      <c r="E908" s="396"/>
    </row>
    <row r="909" spans="5:5" x14ac:dyDescent="0.3">
      <c r="E909" s="396"/>
    </row>
    <row r="910" spans="5:5" x14ac:dyDescent="0.3">
      <c r="E910" s="396"/>
    </row>
    <row r="911" spans="5:5" x14ac:dyDescent="0.3">
      <c r="E911" s="396"/>
    </row>
    <row r="912" spans="5:5" x14ac:dyDescent="0.3">
      <c r="E912" s="396"/>
    </row>
    <row r="913" spans="5:5" x14ac:dyDescent="0.3">
      <c r="E913" s="396"/>
    </row>
    <row r="914" spans="5:5" x14ac:dyDescent="0.3">
      <c r="E914" s="396"/>
    </row>
    <row r="915" spans="5:5" x14ac:dyDescent="0.3">
      <c r="E915" s="396"/>
    </row>
    <row r="916" spans="5:5" x14ac:dyDescent="0.3">
      <c r="E916" s="396"/>
    </row>
    <row r="917" spans="5:5" x14ac:dyDescent="0.3">
      <c r="E917" s="396"/>
    </row>
    <row r="918" spans="5:5" x14ac:dyDescent="0.3">
      <c r="E918" s="396"/>
    </row>
    <row r="919" spans="5:5" x14ac:dyDescent="0.3">
      <c r="E919" s="396"/>
    </row>
    <row r="920" spans="5:5" x14ac:dyDescent="0.3">
      <c r="E920" s="396"/>
    </row>
    <row r="921" spans="5:5" x14ac:dyDescent="0.3">
      <c r="E921" s="396"/>
    </row>
    <row r="922" spans="5:5" x14ac:dyDescent="0.3">
      <c r="E922" s="396"/>
    </row>
    <row r="923" spans="5:5" x14ac:dyDescent="0.3">
      <c r="E923" s="396"/>
    </row>
    <row r="924" spans="5:5" x14ac:dyDescent="0.3">
      <c r="E924" s="396"/>
    </row>
    <row r="925" spans="5:5" x14ac:dyDescent="0.3">
      <c r="E925" s="396"/>
    </row>
    <row r="926" spans="5:5" x14ac:dyDescent="0.3">
      <c r="E926" s="396"/>
    </row>
    <row r="927" spans="5:5" x14ac:dyDescent="0.3">
      <c r="E927" s="396"/>
    </row>
    <row r="928" spans="5:5" x14ac:dyDescent="0.3">
      <c r="E928" s="396"/>
    </row>
    <row r="929" spans="5:5" x14ac:dyDescent="0.3">
      <c r="E929" s="396"/>
    </row>
    <row r="930" spans="5:5" x14ac:dyDescent="0.3">
      <c r="E930" s="396"/>
    </row>
    <row r="931" spans="5:5" x14ac:dyDescent="0.3">
      <c r="E931" s="396"/>
    </row>
    <row r="932" spans="5:5" x14ac:dyDescent="0.3">
      <c r="E932" s="396"/>
    </row>
    <row r="933" spans="5:5" x14ac:dyDescent="0.3">
      <c r="E933" s="396"/>
    </row>
    <row r="934" spans="5:5" x14ac:dyDescent="0.3">
      <c r="E934" s="396"/>
    </row>
    <row r="935" spans="5:5" x14ac:dyDescent="0.3">
      <c r="E935" s="396"/>
    </row>
    <row r="936" spans="5:5" x14ac:dyDescent="0.3">
      <c r="E936" s="396"/>
    </row>
    <row r="937" spans="5:5" x14ac:dyDescent="0.3">
      <c r="E937" s="396"/>
    </row>
    <row r="938" spans="5:5" x14ac:dyDescent="0.3">
      <c r="E938" s="396"/>
    </row>
    <row r="939" spans="5:5" x14ac:dyDescent="0.3">
      <c r="E939" s="396"/>
    </row>
    <row r="940" spans="5:5" x14ac:dyDescent="0.3">
      <c r="E940" s="396"/>
    </row>
    <row r="941" spans="5:5" x14ac:dyDescent="0.3">
      <c r="E941" s="396"/>
    </row>
    <row r="942" spans="5:5" x14ac:dyDescent="0.3">
      <c r="E942" s="396"/>
    </row>
    <row r="943" spans="5:5" x14ac:dyDescent="0.3">
      <c r="E943" s="396"/>
    </row>
    <row r="944" spans="5:5" x14ac:dyDescent="0.3">
      <c r="E944" s="396"/>
    </row>
    <row r="945" spans="5:5" x14ac:dyDescent="0.3">
      <c r="E945" s="396"/>
    </row>
    <row r="946" spans="5:5" x14ac:dyDescent="0.3">
      <c r="E946" s="396"/>
    </row>
    <row r="947" spans="5:5" x14ac:dyDescent="0.3">
      <c r="E947" s="396"/>
    </row>
  </sheetData>
  <sheetProtection algorithmName="SHA-512" hashValue="gHOJIifojZA60JCd0jCj0wOabwz+tWT4Ez8AZ1piYNSJbtkgAOSiKiBzuJrHlRNjIiT3T9lpu+A29mMdZnd44A==" saltValue="tGJm8dimbO15v2JvO2EI3Q==" spinCount="100000" sheet="1" objects="1" scenarios="1"/>
  <sortState ref="A224:B785">
    <sortCondition ref="A224"/>
  </sortState>
  <pageMargins left="0.511811024" right="0.511811024" top="0.78740157499999996" bottom="0.78740157499999996" header="0.31496062000000002" footer="0.31496062000000002"/>
  <pageSetup paperSize="9" orientation="portrait" horizontalDpi="4294967294" verticalDpi="429496729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1"/>
  <sheetViews>
    <sheetView showGridLines="0" workbookViewId="0"/>
  </sheetViews>
  <sheetFormatPr defaultRowHeight="14.4" x14ac:dyDescent="0.3"/>
  <cols>
    <col min="1" max="1" width="2.44140625" style="61" customWidth="1"/>
    <col min="2" max="2" width="120.6640625" style="61" customWidth="1"/>
    <col min="3" max="3" width="15.6640625" style="63" customWidth="1"/>
  </cols>
  <sheetData>
    <row r="1" spans="1:3" ht="15" thickBot="1" x14ac:dyDescent="0.35">
      <c r="B1" s="62"/>
    </row>
    <row r="2" spans="1:3" ht="16.8" thickBot="1" x14ac:dyDescent="0.35">
      <c r="A2" s="62"/>
      <c r="B2" s="64" t="s">
        <v>4049</v>
      </c>
    </row>
    <row r="3" spans="1:3" ht="15" thickBot="1" x14ac:dyDescent="0.35">
      <c r="B3" s="62"/>
    </row>
    <row r="4" spans="1:3" x14ac:dyDescent="0.3">
      <c r="B4" s="325" t="s">
        <v>4050</v>
      </c>
      <c r="C4" s="66"/>
    </row>
    <row r="5" spans="1:3" x14ac:dyDescent="0.3">
      <c r="B5" s="326" t="s">
        <v>4051</v>
      </c>
      <c r="C5" s="66"/>
    </row>
    <row r="6" spans="1:3" ht="15" thickBot="1" x14ac:dyDescent="0.35">
      <c r="B6" s="327" t="s">
        <v>4052</v>
      </c>
      <c r="C6" s="66"/>
    </row>
    <row r="7" spans="1:3" ht="15" thickBot="1" x14ac:dyDescent="0.35"/>
    <row r="8" spans="1:3" ht="15" thickBot="1" x14ac:dyDescent="0.35">
      <c r="B8" s="69" t="s">
        <v>4050</v>
      </c>
    </row>
    <row r="9" spans="1:3" x14ac:dyDescent="0.3">
      <c r="B9" s="70" t="s">
        <v>4053</v>
      </c>
    </row>
    <row r="10" spans="1:3" ht="52.8" x14ac:dyDescent="0.3">
      <c r="B10" s="67" t="s">
        <v>4054</v>
      </c>
    </row>
    <row r="11" spans="1:3" x14ac:dyDescent="0.3">
      <c r="B11" s="71"/>
    </row>
    <row r="12" spans="1:3" x14ac:dyDescent="0.3">
      <c r="B12" s="71" t="s">
        <v>4055</v>
      </c>
    </row>
    <row r="13" spans="1:3" x14ac:dyDescent="0.3">
      <c r="B13" s="67"/>
    </row>
    <row r="14" spans="1:3" x14ac:dyDescent="0.3">
      <c r="B14" s="71" t="s">
        <v>4056</v>
      </c>
    </row>
    <row r="15" spans="1:3" x14ac:dyDescent="0.3">
      <c r="B15" s="67"/>
    </row>
    <row r="16" spans="1:3" x14ac:dyDescent="0.3">
      <c r="B16" s="71" t="s">
        <v>4057</v>
      </c>
    </row>
    <row r="17" spans="2:2" x14ac:dyDescent="0.3">
      <c r="B17" s="67"/>
    </row>
    <row r="18" spans="2:2" x14ac:dyDescent="0.3">
      <c r="B18" s="72" t="s">
        <v>4058</v>
      </c>
    </row>
    <row r="19" spans="2:2" x14ac:dyDescent="0.3">
      <c r="B19" s="73" t="s">
        <v>4059</v>
      </c>
    </row>
    <row r="20" spans="2:2" x14ac:dyDescent="0.3">
      <c r="B20" s="73"/>
    </row>
    <row r="21" spans="2:2" x14ac:dyDescent="0.3">
      <c r="B21" s="73" t="s">
        <v>4060</v>
      </c>
    </row>
    <row r="22" spans="2:2" x14ac:dyDescent="0.3">
      <c r="B22" s="72"/>
    </row>
    <row r="23" spans="2:2" x14ac:dyDescent="0.3">
      <c r="B23" s="73" t="s">
        <v>4061</v>
      </c>
    </row>
    <row r="24" spans="2:2" x14ac:dyDescent="0.3">
      <c r="B24" s="73"/>
    </row>
    <row r="25" spans="2:2" x14ac:dyDescent="0.3">
      <c r="B25" s="73" t="s">
        <v>4062</v>
      </c>
    </row>
    <row r="26" spans="2:2" x14ac:dyDescent="0.3">
      <c r="B26" s="67" t="s">
        <v>4063</v>
      </c>
    </row>
    <row r="27" spans="2:2" x14ac:dyDescent="0.3">
      <c r="B27" s="71" t="s">
        <v>4064</v>
      </c>
    </row>
    <row r="28" spans="2:2" x14ac:dyDescent="0.3">
      <c r="B28" s="67" t="s">
        <v>4065</v>
      </c>
    </row>
    <row r="29" spans="2:2" x14ac:dyDescent="0.3">
      <c r="B29" s="71" t="s">
        <v>4066</v>
      </c>
    </row>
    <row r="30" spans="2:2" x14ac:dyDescent="0.3">
      <c r="B30" s="73" t="s">
        <v>4067</v>
      </c>
    </row>
    <row r="31" spans="2:2" x14ac:dyDescent="0.3">
      <c r="B31" s="73" t="s">
        <v>4068</v>
      </c>
    </row>
    <row r="32" spans="2:2" x14ac:dyDescent="0.3">
      <c r="B32" s="67" t="s">
        <v>4069</v>
      </c>
    </row>
    <row r="33" spans="2:2" x14ac:dyDescent="0.3">
      <c r="B33" s="73" t="s">
        <v>4070</v>
      </c>
    </row>
    <row r="34" spans="2:2" x14ac:dyDescent="0.3">
      <c r="B34" s="71" t="s">
        <v>4071</v>
      </c>
    </row>
    <row r="35" spans="2:2" x14ac:dyDescent="0.3">
      <c r="B35" s="72" t="s">
        <v>4072</v>
      </c>
    </row>
    <row r="36" spans="2:2" x14ac:dyDescent="0.3">
      <c r="B36" s="73" t="s">
        <v>4073</v>
      </c>
    </row>
    <row r="37" spans="2:2" x14ac:dyDescent="0.3">
      <c r="B37" s="67" t="s">
        <v>4074</v>
      </c>
    </row>
    <row r="38" spans="2:2" x14ac:dyDescent="0.3">
      <c r="B38" s="71" t="s">
        <v>4075</v>
      </c>
    </row>
    <row r="39" spans="2:2" x14ac:dyDescent="0.3">
      <c r="B39" s="73" t="s">
        <v>4076</v>
      </c>
    </row>
    <row r="40" spans="2:2" x14ac:dyDescent="0.3">
      <c r="B40" s="67" t="s">
        <v>4077</v>
      </c>
    </row>
    <row r="41" spans="2:2" x14ac:dyDescent="0.3">
      <c r="B41" s="73" t="s">
        <v>4078</v>
      </c>
    </row>
    <row r="42" spans="2:2" x14ac:dyDescent="0.3">
      <c r="B42" s="73" t="s">
        <v>4079</v>
      </c>
    </row>
    <row r="43" spans="2:2" x14ac:dyDescent="0.3">
      <c r="B43" s="73" t="s">
        <v>4080</v>
      </c>
    </row>
    <row r="44" spans="2:2" ht="15" thickBot="1" x14ac:dyDescent="0.35">
      <c r="B44" s="68" t="s">
        <v>4081</v>
      </c>
    </row>
    <row r="45" spans="2:2" ht="15" thickBot="1" x14ac:dyDescent="0.35">
      <c r="B45" s="74"/>
    </row>
    <row r="46" spans="2:2" ht="15" thickBot="1" x14ac:dyDescent="0.35">
      <c r="B46" s="69" t="s">
        <v>4082</v>
      </c>
    </row>
    <row r="47" spans="2:2" x14ac:dyDescent="0.3">
      <c r="B47" s="65" t="s">
        <v>4083</v>
      </c>
    </row>
    <row r="48" spans="2:2" x14ac:dyDescent="0.3">
      <c r="B48" s="67" t="s">
        <v>4084</v>
      </c>
    </row>
    <row r="49" spans="2:2" x14ac:dyDescent="0.3">
      <c r="B49" s="67"/>
    </row>
    <row r="50" spans="2:2" x14ac:dyDescent="0.3">
      <c r="B50" s="67"/>
    </row>
    <row r="51" spans="2:2" x14ac:dyDescent="0.3">
      <c r="B51" s="67"/>
    </row>
    <row r="52" spans="2:2" x14ac:dyDescent="0.3">
      <c r="B52" s="67"/>
    </row>
    <row r="53" spans="2:2" x14ac:dyDescent="0.3">
      <c r="B53" s="67"/>
    </row>
    <row r="54" spans="2:2" x14ac:dyDescent="0.3">
      <c r="B54" s="67"/>
    </row>
    <row r="55" spans="2:2" x14ac:dyDescent="0.3">
      <c r="B55" s="67"/>
    </row>
    <row r="56" spans="2:2" x14ac:dyDescent="0.3">
      <c r="B56" s="67"/>
    </row>
    <row r="57" spans="2:2" x14ac:dyDescent="0.3">
      <c r="B57" s="67"/>
    </row>
    <row r="58" spans="2:2" x14ac:dyDescent="0.3">
      <c r="B58" s="67"/>
    </row>
    <row r="59" spans="2:2" x14ac:dyDescent="0.3">
      <c r="B59" s="67"/>
    </row>
    <row r="60" spans="2:2" x14ac:dyDescent="0.3">
      <c r="B60" s="67"/>
    </row>
    <row r="61" spans="2:2" x14ac:dyDescent="0.3">
      <c r="B61" s="67"/>
    </row>
    <row r="62" spans="2:2" x14ac:dyDescent="0.3">
      <c r="B62" s="67"/>
    </row>
    <row r="63" spans="2:2" x14ac:dyDescent="0.3">
      <c r="B63" s="67" t="s">
        <v>4085</v>
      </c>
    </row>
    <row r="64" spans="2:2" x14ac:dyDescent="0.3">
      <c r="B64" s="67"/>
    </row>
    <row r="65" spans="2:2" x14ac:dyDescent="0.3">
      <c r="B65" s="67" t="s">
        <v>4086</v>
      </c>
    </row>
    <row r="66" spans="2:2" x14ac:dyDescent="0.3">
      <c r="B66" s="67" t="s">
        <v>4087</v>
      </c>
    </row>
    <row r="67" spans="2:2" x14ac:dyDescent="0.3">
      <c r="B67" s="67" t="s">
        <v>4088</v>
      </c>
    </row>
    <row r="68" spans="2:2" x14ac:dyDescent="0.3">
      <c r="B68" s="67" t="s">
        <v>4089</v>
      </c>
    </row>
    <row r="69" spans="2:2" x14ac:dyDescent="0.3">
      <c r="B69" s="67" t="s">
        <v>4090</v>
      </c>
    </row>
    <row r="70" spans="2:2" x14ac:dyDescent="0.3">
      <c r="B70" s="67" t="s">
        <v>4091</v>
      </c>
    </row>
    <row r="71" spans="2:2" x14ac:dyDescent="0.3">
      <c r="B71" s="67" t="s">
        <v>4092</v>
      </c>
    </row>
    <row r="72" spans="2:2" x14ac:dyDescent="0.3">
      <c r="B72" s="67" t="s">
        <v>4093</v>
      </c>
    </row>
    <row r="73" spans="2:2" x14ac:dyDescent="0.3">
      <c r="B73" s="67" t="s">
        <v>4094</v>
      </c>
    </row>
    <row r="74" spans="2:2" x14ac:dyDescent="0.3">
      <c r="B74" s="67" t="s">
        <v>4095</v>
      </c>
    </row>
    <row r="75" spans="2:2" x14ac:dyDescent="0.3">
      <c r="B75" s="67" t="s">
        <v>4096</v>
      </c>
    </row>
    <row r="76" spans="2:2" x14ac:dyDescent="0.3">
      <c r="B76" s="67" t="s">
        <v>4097</v>
      </c>
    </row>
    <row r="77" spans="2:2" x14ac:dyDescent="0.3">
      <c r="B77" s="67" t="s">
        <v>4098</v>
      </c>
    </row>
    <row r="78" spans="2:2" x14ac:dyDescent="0.3">
      <c r="B78" s="67" t="s">
        <v>4099</v>
      </c>
    </row>
    <row r="79" spans="2:2" ht="15" thickBot="1" x14ac:dyDescent="0.35">
      <c r="B79" s="75" t="s">
        <v>4100</v>
      </c>
    </row>
    <row r="80" spans="2:2" ht="15" thickBot="1" x14ac:dyDescent="0.35">
      <c r="B80" s="74"/>
    </row>
    <row r="81" spans="2:2" ht="15" thickBot="1" x14ac:dyDescent="0.35">
      <c r="B81" s="69" t="s">
        <v>4052</v>
      </c>
    </row>
    <row r="82" spans="2:2" ht="39.6" x14ac:dyDescent="0.3">
      <c r="B82" s="76" t="s">
        <v>4101</v>
      </c>
    </row>
    <row r="83" spans="2:2" x14ac:dyDescent="0.3">
      <c r="B83" s="67" t="s">
        <v>4102</v>
      </c>
    </row>
    <row r="84" spans="2:2" x14ac:dyDescent="0.3">
      <c r="B84" s="67" t="s">
        <v>4103</v>
      </c>
    </row>
    <row r="85" spans="2:2" x14ac:dyDescent="0.3">
      <c r="B85" s="67" t="s">
        <v>4104</v>
      </c>
    </row>
    <row r="86" spans="2:2" x14ac:dyDescent="0.3">
      <c r="B86" s="67" t="s">
        <v>4105</v>
      </c>
    </row>
    <row r="87" spans="2:2" x14ac:dyDescent="0.3">
      <c r="B87" s="67" t="s">
        <v>4106</v>
      </c>
    </row>
    <row r="88" spans="2:2" x14ac:dyDescent="0.3">
      <c r="B88" s="67" t="s">
        <v>4107</v>
      </c>
    </row>
    <row r="89" spans="2:2" ht="15" thickBot="1" x14ac:dyDescent="0.35">
      <c r="B89" s="75" t="s">
        <v>4108</v>
      </c>
    </row>
    <row r="90" spans="2:2" x14ac:dyDescent="0.3">
      <c r="B90" s="77"/>
    </row>
    <row r="91" spans="2:2" x14ac:dyDescent="0.3">
      <c r="B91" s="78" t="s">
        <v>4109</v>
      </c>
    </row>
  </sheetData>
  <hyperlinks>
    <hyperlink ref="B4" location="'Diretrizes Clínicas'!B8" display="1. CONSULTA DE AVALIAÇÃO AMPLIADA EM GERIATRIA "/>
    <hyperlink ref="B5" location="'Diretrizes Clínicas'!B46" display="2. CONSULTA – PUERICULTURA"/>
    <hyperlink ref="B6" location="'Diretrizes Clínicas'!B81" display="3. TRATAMENTO CIRÚRGICO DA HÉRNIA DE DISCO LOMBAR"/>
  </hyperlinks>
  <pageMargins left="0.511811024" right="0.511811024" top="0.78740157499999996" bottom="0.78740157499999996" header="0.31496062000000002" footer="0.31496062000000002"/>
  <pageSetup paperSize="9" orientation="portrait" horizontalDpi="4294967294" verticalDpi="4294967294"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7"/>
  <sheetViews>
    <sheetView showGridLines="0" workbookViewId="0"/>
  </sheetViews>
  <sheetFormatPr defaultRowHeight="14.4" x14ac:dyDescent="0.3"/>
  <cols>
    <col min="1" max="1" width="2.6640625" style="61" customWidth="1"/>
    <col min="2" max="2" width="120.6640625" style="61" customWidth="1"/>
    <col min="3" max="3" width="15.6640625" style="63" customWidth="1"/>
  </cols>
  <sheetData>
    <row r="1" spans="1:3" ht="15" thickBot="1" x14ac:dyDescent="0.35">
      <c r="B1" s="62"/>
    </row>
    <row r="2" spans="1:3" ht="16.8" thickBot="1" x14ac:dyDescent="0.35">
      <c r="A2" s="62"/>
      <c r="B2" s="64" t="s">
        <v>4110</v>
      </c>
    </row>
    <row r="3" spans="1:3" ht="16.8" thickBot="1" x14ac:dyDescent="0.35">
      <c r="B3" s="79"/>
    </row>
    <row r="4" spans="1:3" ht="27" thickBot="1" x14ac:dyDescent="0.35">
      <c r="B4" s="328" t="s">
        <v>4111</v>
      </c>
      <c r="C4" s="66"/>
    </row>
    <row r="5" spans="1:3" ht="15" thickBot="1" x14ac:dyDescent="0.35"/>
    <row r="6" spans="1:3" ht="27" thickBot="1" x14ac:dyDescent="0.35">
      <c r="B6" s="69" t="s">
        <v>4111</v>
      </c>
    </row>
    <row r="7" spans="1:3" x14ac:dyDescent="0.3">
      <c r="B7" s="65" t="s">
        <v>4112</v>
      </c>
    </row>
    <row r="8" spans="1:3" x14ac:dyDescent="0.3">
      <c r="B8" s="80" t="s">
        <v>4113</v>
      </c>
    </row>
    <row r="9" spans="1:3" ht="26.4" x14ac:dyDescent="0.3">
      <c r="B9" s="80" t="s">
        <v>4114</v>
      </c>
    </row>
    <row r="10" spans="1:3" ht="26.4" x14ac:dyDescent="0.3">
      <c r="B10" s="80" t="s">
        <v>4115</v>
      </c>
    </row>
    <row r="11" spans="1:3" ht="26.4" x14ac:dyDescent="0.3">
      <c r="B11" s="81" t="s">
        <v>4116</v>
      </c>
    </row>
    <row r="12" spans="1:3" ht="26.4" x14ac:dyDescent="0.3">
      <c r="B12" s="80" t="s">
        <v>4117</v>
      </c>
    </row>
    <row r="13" spans="1:3" ht="52.8" x14ac:dyDescent="0.3">
      <c r="B13" s="81" t="s">
        <v>4118</v>
      </c>
    </row>
    <row r="14" spans="1:3" ht="26.4" x14ac:dyDescent="0.3">
      <c r="B14" s="80" t="s">
        <v>4119</v>
      </c>
    </row>
    <row r="15" spans="1:3" ht="26.4" x14ac:dyDescent="0.3">
      <c r="B15" s="80" t="s">
        <v>4120</v>
      </c>
    </row>
    <row r="16" spans="1:3" ht="66" x14ac:dyDescent="0.3">
      <c r="B16" s="81" t="s">
        <v>4121</v>
      </c>
    </row>
    <row r="17" spans="2:2" ht="26.4" x14ac:dyDescent="0.3">
      <c r="B17" s="80" t="s">
        <v>4122</v>
      </c>
    </row>
    <row r="18" spans="2:2" ht="39.6" x14ac:dyDescent="0.3">
      <c r="B18" s="81" t="s">
        <v>4123</v>
      </c>
    </row>
    <row r="19" spans="2:2" x14ac:dyDescent="0.3">
      <c r="B19" s="80" t="s">
        <v>4124</v>
      </c>
    </row>
    <row r="20" spans="2:2" ht="39.6" x14ac:dyDescent="0.3">
      <c r="B20" s="81" t="s">
        <v>4125</v>
      </c>
    </row>
    <row r="21" spans="2:2" x14ac:dyDescent="0.3">
      <c r="B21" s="80" t="s">
        <v>4126</v>
      </c>
    </row>
    <row r="22" spans="2:2" x14ac:dyDescent="0.3">
      <c r="B22" s="82" t="s">
        <v>4127</v>
      </c>
    </row>
    <row r="23" spans="2:2" ht="26.4" x14ac:dyDescent="0.3">
      <c r="B23" s="81" t="s">
        <v>4128</v>
      </c>
    </row>
    <row r="24" spans="2:2" x14ac:dyDescent="0.3">
      <c r="B24" s="82" t="s">
        <v>4129</v>
      </c>
    </row>
    <row r="25" spans="2:2" ht="39.6" x14ac:dyDescent="0.3">
      <c r="B25" s="81" t="s">
        <v>4130</v>
      </c>
    </row>
    <row r="26" spans="2:2" x14ac:dyDescent="0.3">
      <c r="B26" s="82" t="s">
        <v>4131</v>
      </c>
    </row>
    <row r="27" spans="2:2" ht="39.6" x14ac:dyDescent="0.3">
      <c r="B27" s="81" t="s">
        <v>4132</v>
      </c>
    </row>
    <row r="28" spans="2:2" x14ac:dyDescent="0.3">
      <c r="B28" s="82" t="s">
        <v>4133</v>
      </c>
    </row>
    <row r="29" spans="2:2" ht="39.6" x14ac:dyDescent="0.3">
      <c r="B29" s="81" t="s">
        <v>4134</v>
      </c>
    </row>
    <row r="30" spans="2:2" x14ac:dyDescent="0.3">
      <c r="B30" s="82" t="s">
        <v>4135</v>
      </c>
    </row>
    <row r="31" spans="2:2" ht="39.6" x14ac:dyDescent="0.3">
      <c r="B31" s="81" t="s">
        <v>4136</v>
      </c>
    </row>
    <row r="32" spans="2:2" x14ac:dyDescent="0.3">
      <c r="B32" s="82" t="s">
        <v>4137</v>
      </c>
    </row>
    <row r="33" spans="2:2" ht="26.4" x14ac:dyDescent="0.3">
      <c r="B33" s="81" t="s">
        <v>4138</v>
      </c>
    </row>
    <row r="34" spans="2:2" x14ac:dyDescent="0.3">
      <c r="B34" s="82" t="s">
        <v>4139</v>
      </c>
    </row>
    <row r="35" spans="2:2" ht="40.200000000000003" thickBot="1" x14ac:dyDescent="0.35">
      <c r="B35" s="83" t="s">
        <v>4140</v>
      </c>
    </row>
    <row r="37" spans="2:2" x14ac:dyDescent="0.3">
      <c r="B37" s="78" t="s">
        <v>4141</v>
      </c>
    </row>
  </sheetData>
  <hyperlinks>
    <hyperlink ref="B4" location="'Protocolo de Utilização'!B6" display="1. FORNECIMENTO DE EQUIPAMENTOS COLETORES E ADJUVANTES PARA COLOSTOMIA, ILEOSTOMIA E UROSTOMIA, SONDA VESICAL DE DEMORA E COLETOR DE URINA"/>
  </hyperlinks>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594"/>
  <sheetViews>
    <sheetView showGridLines="0" workbookViewId="0"/>
  </sheetViews>
  <sheetFormatPr defaultRowHeight="14.4" x14ac:dyDescent="0.3"/>
  <cols>
    <col min="1" max="1" width="3" style="179" customWidth="1"/>
    <col min="2" max="2" width="127.6640625" style="179" customWidth="1"/>
    <col min="3" max="3" width="15.6640625" style="179" customWidth="1"/>
    <col min="4" max="12" width="9.109375" style="179" customWidth="1"/>
    <col min="13" max="18" width="8" style="179" customWidth="1"/>
  </cols>
  <sheetData>
    <row r="1" spans="1:18" ht="15.6" thickTop="1" thickBot="1" x14ac:dyDescent="0.35">
      <c r="A1" s="6"/>
      <c r="B1" s="170" t="s">
        <v>4142</v>
      </c>
      <c r="C1" s="169"/>
      <c r="D1" s="6"/>
      <c r="E1" s="6"/>
      <c r="F1" s="6"/>
      <c r="G1" s="6"/>
      <c r="H1" s="6"/>
      <c r="I1" s="6"/>
      <c r="J1" s="6"/>
      <c r="K1" s="6"/>
      <c r="L1" s="6"/>
      <c r="M1" s="6"/>
      <c r="N1" s="6"/>
      <c r="O1" s="6"/>
      <c r="P1" s="6"/>
      <c r="Q1" s="6"/>
      <c r="R1" s="6"/>
    </row>
    <row r="2" spans="1:18" ht="27" thickTop="1" x14ac:dyDescent="0.3">
      <c r="A2" s="6"/>
      <c r="B2" s="330" t="s">
        <v>4143</v>
      </c>
      <c r="C2" s="171"/>
      <c r="D2" s="6"/>
      <c r="E2" s="6"/>
      <c r="F2" s="6"/>
      <c r="G2" s="6"/>
      <c r="H2" s="6"/>
      <c r="I2" s="6"/>
      <c r="J2" s="6"/>
      <c r="K2" s="6"/>
      <c r="L2" s="6"/>
      <c r="M2" s="6"/>
      <c r="N2" s="6"/>
      <c r="O2" s="6"/>
      <c r="P2" s="6"/>
      <c r="Q2" s="6"/>
      <c r="R2" s="6"/>
    </row>
    <row r="3" spans="1:18" x14ac:dyDescent="0.3">
      <c r="A3" s="6"/>
      <c r="B3" s="329" t="s">
        <v>4144</v>
      </c>
      <c r="C3" s="171"/>
      <c r="D3" s="6"/>
      <c r="E3" s="6"/>
      <c r="F3" s="6"/>
      <c r="G3" s="6"/>
      <c r="H3" s="6"/>
      <c r="I3" s="6"/>
      <c r="J3" s="6"/>
      <c r="K3" s="6"/>
      <c r="L3" s="6"/>
      <c r="M3" s="6"/>
      <c r="N3" s="6"/>
      <c r="O3" s="6"/>
      <c r="P3" s="6"/>
      <c r="Q3" s="6"/>
      <c r="R3" s="6"/>
    </row>
    <row r="4" spans="1:18" x14ac:dyDescent="0.3">
      <c r="A4" s="6"/>
      <c r="B4" s="331" t="s">
        <v>4145</v>
      </c>
      <c r="C4" s="171"/>
      <c r="D4" s="6"/>
      <c r="E4" s="6"/>
      <c r="F4" s="6"/>
      <c r="G4" s="6"/>
      <c r="H4" s="6"/>
      <c r="I4" s="6"/>
      <c r="J4" s="6"/>
      <c r="K4" s="6"/>
      <c r="L4" s="6"/>
      <c r="M4" s="6"/>
      <c r="N4" s="6"/>
      <c r="O4" s="6"/>
      <c r="P4" s="6"/>
      <c r="Q4" s="6"/>
      <c r="R4" s="6"/>
    </row>
    <row r="5" spans="1:18" x14ac:dyDescent="0.3">
      <c r="A5" s="6"/>
      <c r="B5" s="332" t="s">
        <v>4146</v>
      </c>
      <c r="C5" s="171"/>
      <c r="D5" s="6"/>
      <c r="E5" s="6"/>
      <c r="F5" s="6"/>
      <c r="G5" s="6"/>
      <c r="H5" s="6"/>
      <c r="I5" s="6"/>
      <c r="J5" s="6"/>
      <c r="K5" s="6"/>
      <c r="L5" s="6"/>
      <c r="M5" s="6"/>
      <c r="N5" s="6"/>
      <c r="O5" s="6"/>
      <c r="P5" s="6"/>
      <c r="Q5" s="6"/>
      <c r="R5" s="6"/>
    </row>
    <row r="6" spans="1:18" x14ac:dyDescent="0.3">
      <c r="A6" s="6"/>
      <c r="B6" s="332" t="s">
        <v>4147</v>
      </c>
      <c r="C6" s="171"/>
      <c r="D6" s="6"/>
      <c r="E6" s="6"/>
      <c r="F6" s="6"/>
      <c r="G6" s="6"/>
      <c r="H6" s="6"/>
      <c r="I6" s="6"/>
      <c r="J6" s="6"/>
      <c r="K6" s="6"/>
      <c r="L6" s="6"/>
      <c r="M6" s="6"/>
      <c r="N6" s="6"/>
      <c r="O6" s="6"/>
      <c r="P6" s="6"/>
      <c r="Q6" s="6"/>
      <c r="R6" s="6"/>
    </row>
    <row r="7" spans="1:18" x14ac:dyDescent="0.3">
      <c r="A7" s="6"/>
      <c r="B7" s="332" t="s">
        <v>4148</v>
      </c>
      <c r="C7" s="171"/>
      <c r="D7" s="6"/>
      <c r="E7" s="6"/>
      <c r="F7" s="6"/>
      <c r="G7" s="6"/>
      <c r="H7" s="6"/>
      <c r="I7" s="6"/>
      <c r="J7" s="6"/>
      <c r="K7" s="6"/>
      <c r="L7" s="6"/>
      <c r="M7" s="6"/>
      <c r="N7" s="6"/>
      <c r="O7" s="6"/>
      <c r="P7" s="6"/>
      <c r="Q7" s="6"/>
      <c r="R7" s="6"/>
    </row>
    <row r="8" spans="1:18" x14ac:dyDescent="0.3">
      <c r="A8" s="6"/>
      <c r="B8" s="332" t="s">
        <v>4149</v>
      </c>
      <c r="C8" s="171"/>
      <c r="D8" s="6"/>
      <c r="E8" s="6"/>
      <c r="F8" s="6"/>
      <c r="G8" s="6"/>
      <c r="H8" s="6"/>
      <c r="I8" s="6"/>
      <c r="J8" s="6"/>
      <c r="K8" s="6"/>
      <c r="L8" s="6"/>
      <c r="M8" s="6"/>
      <c r="N8" s="6"/>
      <c r="O8" s="6"/>
      <c r="P8" s="6"/>
      <c r="Q8" s="6"/>
      <c r="R8" s="6"/>
    </row>
    <row r="9" spans="1:18" x14ac:dyDescent="0.3">
      <c r="A9" s="6"/>
      <c r="B9" s="332" t="s">
        <v>4150</v>
      </c>
      <c r="C9" s="171"/>
      <c r="D9" s="6"/>
      <c r="E9" s="6"/>
      <c r="F9" s="6"/>
      <c r="G9" s="6"/>
      <c r="H9" s="6"/>
      <c r="I9" s="6"/>
      <c r="J9" s="6"/>
      <c r="K9" s="6"/>
      <c r="L9" s="6"/>
      <c r="M9" s="6"/>
      <c r="N9" s="6"/>
      <c r="O9" s="6"/>
      <c r="P9" s="6"/>
      <c r="Q9" s="6"/>
      <c r="R9" s="6"/>
    </row>
    <row r="10" spans="1:18" x14ac:dyDescent="0.3">
      <c r="A10" s="6"/>
      <c r="B10" s="332" t="s">
        <v>4151</v>
      </c>
      <c r="C10" s="171"/>
      <c r="D10" s="6"/>
      <c r="E10" s="6"/>
      <c r="F10" s="6"/>
      <c r="G10" s="6"/>
      <c r="H10" s="6"/>
      <c r="I10" s="6"/>
      <c r="J10" s="6"/>
      <c r="K10" s="6"/>
      <c r="L10" s="6"/>
      <c r="M10" s="6"/>
      <c r="N10" s="6"/>
      <c r="O10" s="6"/>
      <c r="P10" s="6"/>
      <c r="Q10" s="6"/>
      <c r="R10" s="6"/>
    </row>
    <row r="11" spans="1:18" x14ac:dyDescent="0.3">
      <c r="A11" s="6"/>
      <c r="B11" s="332" t="s">
        <v>4152</v>
      </c>
      <c r="C11" s="171"/>
      <c r="D11" s="6"/>
      <c r="E11" s="6"/>
      <c r="F11" s="6"/>
      <c r="G11" s="6"/>
      <c r="H11" s="6"/>
      <c r="I11" s="6"/>
      <c r="J11" s="6"/>
      <c r="K11" s="6"/>
      <c r="L11" s="6"/>
      <c r="M11" s="6"/>
      <c r="N11" s="6"/>
      <c r="O11" s="6"/>
      <c r="P11" s="6"/>
      <c r="Q11" s="6"/>
      <c r="R11" s="6"/>
    </row>
    <row r="12" spans="1:18" x14ac:dyDescent="0.3">
      <c r="A12" s="6"/>
      <c r="B12" s="332" t="s">
        <v>4153</v>
      </c>
      <c r="C12" s="171"/>
      <c r="D12" s="6"/>
      <c r="E12" s="6"/>
      <c r="F12" s="6"/>
      <c r="G12" s="6"/>
      <c r="H12" s="6"/>
      <c r="I12" s="6"/>
      <c r="J12" s="6"/>
      <c r="K12" s="6"/>
      <c r="L12" s="6"/>
      <c r="M12" s="6"/>
      <c r="N12" s="6"/>
      <c r="O12" s="6"/>
      <c r="P12" s="6"/>
      <c r="Q12" s="6"/>
      <c r="R12" s="6"/>
    </row>
    <row r="13" spans="1:18" ht="26.4" x14ac:dyDescent="0.3">
      <c r="A13" s="6"/>
      <c r="B13" s="332" t="s">
        <v>4154</v>
      </c>
      <c r="C13" s="171"/>
      <c r="D13" s="6"/>
      <c r="E13" s="6"/>
      <c r="F13" s="6"/>
      <c r="G13" s="6"/>
      <c r="H13" s="6"/>
      <c r="I13" s="6"/>
      <c r="J13" s="6"/>
      <c r="K13" s="6"/>
      <c r="L13" s="6"/>
      <c r="M13" s="6"/>
      <c r="N13" s="6"/>
      <c r="O13" s="6"/>
      <c r="P13" s="6"/>
      <c r="Q13" s="6"/>
      <c r="R13" s="6"/>
    </row>
    <row r="14" spans="1:18" x14ac:dyDescent="0.3">
      <c r="A14" s="6"/>
      <c r="B14" s="332" t="s">
        <v>4155</v>
      </c>
      <c r="C14" s="171"/>
      <c r="D14" s="6"/>
      <c r="E14" s="6"/>
      <c r="F14" s="6"/>
      <c r="G14" s="6"/>
      <c r="H14" s="6"/>
      <c r="I14" s="6"/>
      <c r="J14" s="6"/>
      <c r="K14" s="6"/>
      <c r="L14" s="6"/>
      <c r="M14" s="6"/>
      <c r="N14" s="6"/>
      <c r="O14" s="6"/>
      <c r="P14" s="6"/>
      <c r="Q14" s="6"/>
      <c r="R14" s="6"/>
    </row>
    <row r="15" spans="1:18" x14ac:dyDescent="0.3">
      <c r="A15" s="6"/>
      <c r="B15" s="332" t="s">
        <v>4156</v>
      </c>
      <c r="C15" s="171"/>
      <c r="D15" s="6"/>
      <c r="E15" s="6"/>
      <c r="F15" s="6"/>
      <c r="G15" s="6"/>
      <c r="H15" s="6"/>
      <c r="I15" s="6"/>
      <c r="J15" s="6"/>
      <c r="K15" s="6"/>
      <c r="L15" s="6"/>
      <c r="M15" s="6"/>
      <c r="N15" s="6"/>
      <c r="O15" s="6"/>
      <c r="P15" s="6"/>
      <c r="Q15" s="6"/>
      <c r="R15" s="6"/>
    </row>
    <row r="16" spans="1:18" x14ac:dyDescent="0.3">
      <c r="A16" s="6"/>
      <c r="B16" s="332" t="s">
        <v>4157</v>
      </c>
      <c r="C16" s="171"/>
      <c r="D16" s="6"/>
      <c r="E16" s="6"/>
      <c r="F16" s="6"/>
      <c r="G16" s="6"/>
      <c r="H16" s="6"/>
      <c r="I16" s="6"/>
      <c r="J16" s="6"/>
      <c r="K16" s="6"/>
      <c r="L16" s="6"/>
      <c r="M16" s="6"/>
      <c r="N16" s="6"/>
      <c r="O16" s="6"/>
      <c r="P16" s="6"/>
      <c r="Q16" s="6"/>
      <c r="R16" s="6"/>
    </row>
    <row r="17" spans="1:18" x14ac:dyDescent="0.3">
      <c r="A17" s="6"/>
      <c r="B17" s="332" t="s">
        <v>4158</v>
      </c>
      <c r="C17" s="171"/>
      <c r="D17" s="6"/>
      <c r="E17" s="6"/>
      <c r="F17" s="6"/>
      <c r="G17" s="6"/>
      <c r="H17" s="6"/>
      <c r="I17" s="6"/>
      <c r="J17" s="6"/>
      <c r="K17" s="6"/>
      <c r="L17" s="6"/>
      <c r="M17" s="6"/>
      <c r="N17" s="6"/>
      <c r="O17" s="6"/>
      <c r="P17" s="6"/>
      <c r="Q17" s="6"/>
      <c r="R17" s="6"/>
    </row>
    <row r="18" spans="1:18" x14ac:dyDescent="0.3">
      <c r="A18" s="6"/>
      <c r="B18" s="332" t="s">
        <v>4159</v>
      </c>
      <c r="C18" s="171"/>
      <c r="D18" s="6"/>
      <c r="E18" s="6"/>
      <c r="F18" s="6"/>
      <c r="G18" s="6"/>
      <c r="H18" s="6"/>
      <c r="I18" s="6"/>
      <c r="J18" s="6"/>
      <c r="K18" s="6"/>
      <c r="L18" s="6"/>
      <c r="M18" s="6"/>
      <c r="N18" s="6"/>
      <c r="O18" s="6"/>
      <c r="P18" s="6"/>
      <c r="Q18" s="6"/>
      <c r="R18" s="6"/>
    </row>
    <row r="19" spans="1:18" x14ac:dyDescent="0.3">
      <c r="A19" s="6"/>
      <c r="B19" s="332" t="s">
        <v>4160</v>
      </c>
      <c r="C19" s="171"/>
      <c r="D19" s="6"/>
      <c r="E19" s="6"/>
      <c r="F19" s="6"/>
      <c r="G19" s="6"/>
      <c r="H19" s="6"/>
      <c r="I19" s="6"/>
      <c r="J19" s="6"/>
      <c r="K19" s="6"/>
      <c r="L19" s="6"/>
      <c r="M19" s="6"/>
      <c r="N19" s="6"/>
      <c r="O19" s="6"/>
      <c r="P19" s="6"/>
      <c r="Q19" s="6"/>
      <c r="R19" s="6"/>
    </row>
    <row r="20" spans="1:18" x14ac:dyDescent="0.3">
      <c r="A20" s="6"/>
      <c r="B20" s="332" t="s">
        <v>4161</v>
      </c>
      <c r="C20" s="171"/>
      <c r="D20" s="6"/>
      <c r="E20" s="6"/>
      <c r="F20" s="6"/>
      <c r="G20" s="6"/>
      <c r="H20" s="6"/>
      <c r="I20" s="6"/>
      <c r="J20" s="6"/>
      <c r="K20" s="6"/>
      <c r="L20" s="6"/>
      <c r="M20" s="6"/>
      <c r="N20" s="6"/>
      <c r="O20" s="6"/>
      <c r="P20" s="6"/>
      <c r="Q20" s="6"/>
      <c r="R20" s="6"/>
    </row>
    <row r="21" spans="1:18" x14ac:dyDescent="0.3">
      <c r="A21" s="6"/>
      <c r="B21" s="332" t="s">
        <v>4162</v>
      </c>
      <c r="C21" s="171"/>
      <c r="D21" s="6"/>
      <c r="E21" s="6"/>
      <c r="F21" s="6"/>
      <c r="G21" s="6"/>
      <c r="H21" s="6"/>
      <c r="I21" s="6"/>
      <c r="J21" s="6"/>
      <c r="K21" s="6"/>
      <c r="L21" s="6"/>
      <c r="M21" s="6"/>
      <c r="N21" s="6"/>
      <c r="O21" s="6"/>
      <c r="P21" s="6"/>
      <c r="Q21" s="6"/>
      <c r="R21" s="6"/>
    </row>
    <row r="22" spans="1:18" x14ac:dyDescent="0.3">
      <c r="A22" s="6"/>
      <c r="B22" s="332" t="s">
        <v>4163</v>
      </c>
      <c r="C22" s="171"/>
      <c r="D22" s="6"/>
      <c r="E22" s="6"/>
      <c r="F22" s="6"/>
      <c r="G22" s="6"/>
      <c r="H22" s="6"/>
      <c r="I22" s="6"/>
      <c r="J22" s="6"/>
      <c r="K22" s="6"/>
      <c r="L22" s="6"/>
      <c r="M22" s="6"/>
      <c r="N22" s="6"/>
      <c r="O22" s="6"/>
      <c r="P22" s="6"/>
      <c r="Q22" s="6"/>
      <c r="R22" s="6"/>
    </row>
    <row r="23" spans="1:18" x14ac:dyDescent="0.3">
      <c r="A23" s="6"/>
      <c r="B23" s="332" t="s">
        <v>4164</v>
      </c>
      <c r="C23" s="171"/>
      <c r="D23" s="6"/>
      <c r="E23" s="6"/>
      <c r="F23" s="6"/>
      <c r="G23" s="6"/>
      <c r="H23" s="6"/>
      <c r="I23" s="6"/>
      <c r="J23" s="6"/>
      <c r="K23" s="6"/>
      <c r="L23" s="6"/>
      <c r="M23" s="6"/>
      <c r="N23" s="6"/>
      <c r="O23" s="6"/>
      <c r="P23" s="6"/>
      <c r="Q23" s="6"/>
      <c r="R23" s="6"/>
    </row>
    <row r="24" spans="1:18" x14ac:dyDescent="0.3">
      <c r="A24" s="6"/>
      <c r="B24" s="332" t="s">
        <v>4165</v>
      </c>
      <c r="C24" s="171"/>
      <c r="D24" s="6"/>
      <c r="E24" s="6"/>
      <c r="F24" s="6"/>
      <c r="G24" s="6"/>
      <c r="H24" s="6"/>
      <c r="I24" s="6"/>
      <c r="J24" s="6"/>
      <c r="K24" s="6"/>
      <c r="L24" s="6"/>
      <c r="M24" s="6"/>
      <c r="N24" s="6"/>
      <c r="O24" s="6"/>
      <c r="P24" s="6"/>
      <c r="Q24" s="6"/>
      <c r="R24" s="6"/>
    </row>
    <row r="25" spans="1:18" x14ac:dyDescent="0.3">
      <c r="A25" s="6"/>
      <c r="B25" s="332" t="s">
        <v>4166</v>
      </c>
      <c r="C25" s="171"/>
      <c r="D25" s="6"/>
      <c r="E25" s="6"/>
      <c r="F25" s="6"/>
      <c r="G25" s="6"/>
      <c r="H25" s="6"/>
      <c r="I25" s="6"/>
      <c r="J25" s="6"/>
      <c r="K25" s="6"/>
      <c r="L25" s="6"/>
      <c r="M25" s="6"/>
      <c r="N25" s="6"/>
      <c r="O25" s="6"/>
      <c r="P25" s="6"/>
      <c r="Q25" s="6"/>
      <c r="R25" s="6"/>
    </row>
    <row r="26" spans="1:18" x14ac:dyDescent="0.3">
      <c r="A26" s="6"/>
      <c r="B26" s="332" t="s">
        <v>4167</v>
      </c>
      <c r="C26" s="171"/>
      <c r="D26" s="6"/>
      <c r="E26" s="6"/>
      <c r="F26" s="6"/>
      <c r="G26" s="6"/>
      <c r="H26" s="6"/>
      <c r="I26" s="6"/>
      <c r="J26" s="6"/>
      <c r="K26" s="6"/>
      <c r="L26" s="6"/>
      <c r="M26" s="6"/>
      <c r="N26" s="6"/>
      <c r="O26" s="6"/>
      <c r="P26" s="6"/>
      <c r="Q26" s="6"/>
      <c r="R26" s="6"/>
    </row>
    <row r="27" spans="1:18" x14ac:dyDescent="0.3">
      <c r="A27" s="6"/>
      <c r="B27" s="332" t="s">
        <v>4168</v>
      </c>
      <c r="C27" s="171"/>
      <c r="D27" s="6"/>
      <c r="E27" s="6"/>
      <c r="F27" s="6"/>
      <c r="G27" s="6"/>
      <c r="H27" s="6"/>
      <c r="I27" s="6"/>
      <c r="J27" s="6"/>
      <c r="K27" s="6"/>
      <c r="L27" s="6"/>
      <c r="M27" s="6"/>
      <c r="N27" s="6"/>
      <c r="O27" s="6"/>
      <c r="P27" s="6"/>
      <c r="Q27" s="6"/>
      <c r="R27" s="6"/>
    </row>
    <row r="28" spans="1:18" x14ac:dyDescent="0.3">
      <c r="A28" s="6"/>
      <c r="B28" s="332" t="s">
        <v>4169</v>
      </c>
      <c r="C28" s="171"/>
      <c r="D28" s="6"/>
      <c r="E28" s="6"/>
      <c r="F28" s="6"/>
      <c r="G28" s="6"/>
      <c r="H28" s="6"/>
      <c r="I28" s="6"/>
      <c r="J28" s="6"/>
      <c r="K28" s="6"/>
      <c r="L28" s="6"/>
      <c r="M28" s="6"/>
      <c r="N28" s="6"/>
      <c r="O28" s="6"/>
      <c r="P28" s="6"/>
      <c r="Q28" s="6"/>
      <c r="R28" s="6"/>
    </row>
    <row r="29" spans="1:18" x14ac:dyDescent="0.3">
      <c r="A29" s="6"/>
      <c r="B29" s="332" t="s">
        <v>4170</v>
      </c>
      <c r="C29" s="171"/>
      <c r="D29" s="6"/>
      <c r="E29" s="6"/>
      <c r="F29" s="6"/>
      <c r="G29" s="6"/>
      <c r="H29" s="6"/>
      <c r="I29" s="6"/>
      <c r="J29" s="6"/>
      <c r="K29" s="6"/>
      <c r="L29" s="6"/>
      <c r="M29" s="6"/>
      <c r="N29" s="6"/>
      <c r="O29" s="6"/>
      <c r="P29" s="6"/>
      <c r="Q29" s="6"/>
      <c r="R29" s="6"/>
    </row>
    <row r="30" spans="1:18" x14ac:dyDescent="0.3">
      <c r="A30" s="6"/>
      <c r="B30" s="332" t="s">
        <v>4171</v>
      </c>
      <c r="C30" s="171"/>
      <c r="D30" s="6"/>
      <c r="E30" s="6"/>
      <c r="F30" s="6"/>
      <c r="G30" s="6"/>
      <c r="H30" s="6"/>
      <c r="I30" s="6"/>
      <c r="J30" s="6"/>
      <c r="K30" s="6"/>
      <c r="L30" s="6"/>
      <c r="M30" s="6"/>
      <c r="N30" s="6"/>
      <c r="O30" s="6"/>
      <c r="P30" s="6"/>
      <c r="Q30" s="6"/>
      <c r="R30" s="6"/>
    </row>
    <row r="31" spans="1:18" x14ac:dyDescent="0.3">
      <c r="A31" s="6"/>
      <c r="B31" s="332" t="s">
        <v>4172</v>
      </c>
      <c r="C31" s="171"/>
      <c r="D31" s="6"/>
      <c r="E31" s="6"/>
      <c r="F31" s="6"/>
      <c r="G31" s="6"/>
      <c r="H31" s="6"/>
      <c r="I31" s="6"/>
      <c r="J31" s="6"/>
      <c r="K31" s="6"/>
      <c r="L31" s="6"/>
      <c r="M31" s="6"/>
      <c r="N31" s="6"/>
      <c r="O31" s="6"/>
      <c r="P31" s="6"/>
      <c r="Q31" s="6"/>
      <c r="R31" s="6"/>
    </row>
    <row r="32" spans="1:18" x14ac:dyDescent="0.3">
      <c r="A32" s="6"/>
      <c r="B32" s="332" t="s">
        <v>4173</v>
      </c>
      <c r="C32" s="171"/>
      <c r="D32" s="6"/>
      <c r="E32" s="6"/>
      <c r="F32" s="6"/>
      <c r="G32" s="6"/>
      <c r="H32" s="6"/>
      <c r="I32" s="6"/>
      <c r="J32" s="6"/>
      <c r="K32" s="6"/>
      <c r="L32" s="6"/>
      <c r="M32" s="6"/>
      <c r="N32" s="6"/>
      <c r="O32" s="6"/>
      <c r="P32" s="6"/>
      <c r="Q32" s="6"/>
      <c r="R32" s="6"/>
    </row>
    <row r="33" spans="1:18" x14ac:dyDescent="0.3">
      <c r="A33" s="6"/>
      <c r="B33" s="332" t="s">
        <v>4174</v>
      </c>
      <c r="C33" s="171"/>
      <c r="D33" s="6"/>
      <c r="E33" s="6"/>
      <c r="F33" s="6"/>
      <c r="G33" s="6"/>
      <c r="H33" s="6"/>
      <c r="I33" s="6"/>
      <c r="J33" s="6"/>
      <c r="K33" s="6"/>
      <c r="L33" s="6"/>
      <c r="M33" s="6"/>
      <c r="N33" s="6"/>
      <c r="O33" s="6"/>
      <c r="P33" s="6"/>
      <c r="Q33" s="6"/>
      <c r="R33" s="6"/>
    </row>
    <row r="34" spans="1:18" x14ac:dyDescent="0.3">
      <c r="A34" s="6"/>
      <c r="B34" s="332" t="s">
        <v>4175</v>
      </c>
      <c r="C34" s="171"/>
      <c r="D34" s="6"/>
      <c r="E34" s="6"/>
      <c r="F34" s="6"/>
      <c r="G34" s="6"/>
      <c r="H34" s="6"/>
      <c r="I34" s="6"/>
      <c r="J34" s="6"/>
      <c r="K34" s="6"/>
      <c r="L34" s="6"/>
      <c r="M34" s="6"/>
      <c r="N34" s="6"/>
      <c r="O34" s="6"/>
      <c r="P34" s="6"/>
      <c r="Q34" s="6"/>
      <c r="R34" s="6"/>
    </row>
    <row r="35" spans="1:18" x14ac:dyDescent="0.3">
      <c r="A35" s="6"/>
      <c r="B35" s="332" t="s">
        <v>4176</v>
      </c>
      <c r="C35" s="171"/>
      <c r="D35" s="6"/>
      <c r="E35" s="6"/>
      <c r="F35" s="6"/>
      <c r="G35" s="6"/>
      <c r="H35" s="6"/>
      <c r="I35" s="6"/>
      <c r="J35" s="6"/>
      <c r="K35" s="6"/>
      <c r="L35" s="6"/>
      <c r="M35" s="6"/>
      <c r="N35" s="6"/>
      <c r="O35" s="6"/>
      <c r="P35" s="6"/>
      <c r="Q35" s="6"/>
      <c r="R35" s="6"/>
    </row>
    <row r="36" spans="1:18" x14ac:dyDescent="0.3">
      <c r="A36" s="6"/>
      <c r="B36" s="332" t="s">
        <v>4177</v>
      </c>
      <c r="C36" s="171"/>
      <c r="D36" s="6"/>
      <c r="E36" s="6"/>
      <c r="F36" s="6"/>
      <c r="G36" s="6"/>
      <c r="H36" s="6"/>
      <c r="I36" s="6"/>
      <c r="J36" s="6"/>
      <c r="K36" s="6"/>
      <c r="L36" s="6"/>
      <c r="M36" s="6"/>
      <c r="N36" s="6"/>
      <c r="O36" s="6"/>
      <c r="P36" s="6"/>
      <c r="Q36" s="6"/>
      <c r="R36" s="6"/>
    </row>
    <row r="37" spans="1:18" x14ac:dyDescent="0.3">
      <c r="A37" s="6"/>
      <c r="B37" s="332" t="s">
        <v>4178</v>
      </c>
      <c r="C37" s="171"/>
      <c r="D37" s="6"/>
      <c r="E37" s="6"/>
      <c r="F37" s="6"/>
      <c r="G37" s="6"/>
      <c r="H37" s="6"/>
      <c r="I37" s="6"/>
      <c r="J37" s="6"/>
      <c r="K37" s="6"/>
      <c r="L37" s="6"/>
      <c r="M37" s="6"/>
      <c r="N37" s="6"/>
      <c r="O37" s="6"/>
      <c r="P37" s="6"/>
      <c r="Q37" s="6"/>
      <c r="R37" s="6"/>
    </row>
    <row r="38" spans="1:18" x14ac:dyDescent="0.3">
      <c r="A38" s="6"/>
      <c r="B38" s="332" t="s">
        <v>4179</v>
      </c>
      <c r="C38" s="171"/>
      <c r="D38" s="6"/>
      <c r="E38" s="6"/>
      <c r="F38" s="6"/>
      <c r="G38" s="6"/>
      <c r="H38" s="6"/>
      <c r="I38" s="6"/>
      <c r="J38" s="6"/>
      <c r="K38" s="6"/>
      <c r="L38" s="6"/>
      <c r="M38" s="6"/>
      <c r="N38" s="6"/>
      <c r="O38" s="6"/>
      <c r="P38" s="6"/>
      <c r="Q38" s="6"/>
      <c r="R38" s="6"/>
    </row>
    <row r="39" spans="1:18" x14ac:dyDescent="0.3">
      <c r="A39" s="6"/>
      <c r="B39" s="332" t="s">
        <v>4180</v>
      </c>
      <c r="C39" s="171"/>
      <c r="D39" s="6"/>
      <c r="E39" s="6"/>
      <c r="F39" s="6"/>
      <c r="G39" s="6"/>
      <c r="H39" s="6"/>
      <c r="I39" s="6"/>
      <c r="J39" s="6"/>
      <c r="K39" s="6"/>
      <c r="L39" s="6"/>
      <c r="M39" s="6"/>
      <c r="N39" s="6"/>
      <c r="O39" s="6"/>
      <c r="P39" s="6"/>
      <c r="Q39" s="6"/>
      <c r="R39" s="6"/>
    </row>
    <row r="40" spans="1:18" x14ac:dyDescent="0.3">
      <c r="A40" s="6"/>
      <c r="B40" s="332" t="s">
        <v>4181</v>
      </c>
      <c r="C40" s="171"/>
      <c r="D40" s="6"/>
      <c r="E40" s="6"/>
      <c r="F40" s="6"/>
      <c r="G40" s="6"/>
      <c r="H40" s="6"/>
      <c r="I40" s="6"/>
      <c r="J40" s="6"/>
      <c r="K40" s="6"/>
      <c r="L40" s="6"/>
      <c r="M40" s="6"/>
      <c r="N40" s="6"/>
      <c r="O40" s="6"/>
      <c r="P40" s="6"/>
      <c r="Q40" s="6"/>
      <c r="R40" s="6"/>
    </row>
    <row r="41" spans="1:18" x14ac:dyDescent="0.3">
      <c r="A41" s="6"/>
      <c r="B41" s="332" t="s">
        <v>4182</v>
      </c>
      <c r="C41" s="171"/>
      <c r="D41" s="6"/>
      <c r="E41" s="6"/>
      <c r="F41" s="6"/>
      <c r="G41" s="6"/>
      <c r="H41" s="6"/>
      <c r="I41" s="6"/>
      <c r="J41" s="6"/>
      <c r="K41" s="6"/>
      <c r="L41" s="6"/>
      <c r="M41" s="6"/>
      <c r="N41" s="6"/>
      <c r="O41" s="6"/>
      <c r="P41" s="6"/>
      <c r="Q41" s="6"/>
      <c r="R41" s="6"/>
    </row>
    <row r="42" spans="1:18" x14ac:dyDescent="0.3">
      <c r="A42" s="6"/>
      <c r="B42" s="332" t="s">
        <v>4183</v>
      </c>
      <c r="C42" s="171"/>
      <c r="D42" s="6"/>
      <c r="E42" s="6"/>
      <c r="F42" s="6"/>
      <c r="G42" s="6"/>
      <c r="H42" s="6"/>
      <c r="I42" s="6"/>
      <c r="J42" s="6"/>
      <c r="K42" s="6"/>
      <c r="L42" s="6"/>
      <c r="M42" s="6"/>
      <c r="N42" s="6"/>
      <c r="O42" s="6"/>
      <c r="P42" s="6"/>
      <c r="Q42" s="6"/>
      <c r="R42" s="6"/>
    </row>
    <row r="43" spans="1:18" x14ac:dyDescent="0.3">
      <c r="A43" s="6"/>
      <c r="B43" s="332" t="s">
        <v>4184</v>
      </c>
      <c r="C43" s="171"/>
      <c r="D43" s="6"/>
      <c r="E43" s="6"/>
      <c r="F43" s="6"/>
      <c r="G43" s="6"/>
      <c r="H43" s="6"/>
      <c r="I43" s="6"/>
      <c r="J43" s="6"/>
      <c r="K43" s="6"/>
      <c r="L43" s="6"/>
      <c r="M43" s="6"/>
      <c r="N43" s="6"/>
      <c r="O43" s="6"/>
      <c r="P43" s="6"/>
      <c r="Q43" s="6"/>
      <c r="R43" s="6"/>
    </row>
    <row r="44" spans="1:18" x14ac:dyDescent="0.3">
      <c r="A44" s="6"/>
      <c r="B44" s="332" t="s">
        <v>4185</v>
      </c>
      <c r="C44" s="171"/>
      <c r="D44" s="6"/>
      <c r="E44" s="6"/>
      <c r="F44" s="6"/>
      <c r="G44" s="6"/>
      <c r="H44" s="6"/>
      <c r="I44" s="6"/>
      <c r="J44" s="6"/>
      <c r="K44" s="6"/>
      <c r="L44" s="6"/>
      <c r="M44" s="6"/>
      <c r="N44" s="6"/>
      <c r="O44" s="6"/>
      <c r="P44" s="6"/>
      <c r="Q44" s="6"/>
      <c r="R44" s="6"/>
    </row>
    <row r="45" spans="1:18" x14ac:dyDescent="0.3">
      <c r="A45" s="6"/>
      <c r="B45" s="332" t="s">
        <v>4186</v>
      </c>
      <c r="C45" s="171"/>
      <c r="D45" s="6"/>
      <c r="E45" s="6"/>
      <c r="F45" s="6"/>
      <c r="G45" s="6"/>
      <c r="H45" s="6"/>
      <c r="I45" s="6"/>
      <c r="J45" s="6"/>
      <c r="K45" s="6"/>
      <c r="L45" s="6"/>
      <c r="M45" s="6"/>
      <c r="N45" s="6"/>
      <c r="O45" s="6"/>
      <c r="P45" s="6"/>
      <c r="Q45" s="6"/>
      <c r="R45" s="6"/>
    </row>
    <row r="46" spans="1:18" x14ac:dyDescent="0.3">
      <c r="A46" s="6"/>
      <c r="B46" s="332" t="s">
        <v>4187</v>
      </c>
      <c r="C46" s="171"/>
      <c r="D46" s="6"/>
      <c r="E46" s="6"/>
      <c r="F46" s="6"/>
      <c r="G46" s="6"/>
      <c r="H46" s="6"/>
      <c r="I46" s="6"/>
      <c r="J46" s="6"/>
      <c r="K46" s="6"/>
      <c r="L46" s="6"/>
      <c r="M46" s="6"/>
      <c r="N46" s="6"/>
      <c r="O46" s="6"/>
      <c r="P46" s="6"/>
      <c r="Q46" s="6"/>
      <c r="R46" s="6"/>
    </row>
    <row r="47" spans="1:18" x14ac:dyDescent="0.3">
      <c r="A47" s="6"/>
      <c r="B47" s="332" t="s">
        <v>4188</v>
      </c>
      <c r="C47" s="171"/>
      <c r="D47" s="6"/>
      <c r="E47" s="6"/>
      <c r="F47" s="6"/>
      <c r="G47" s="6"/>
      <c r="H47" s="6"/>
      <c r="I47" s="6"/>
      <c r="J47" s="6"/>
      <c r="K47" s="6"/>
      <c r="L47" s="6"/>
      <c r="M47" s="6"/>
      <c r="N47" s="6"/>
      <c r="O47" s="6"/>
      <c r="P47" s="6"/>
      <c r="Q47" s="6"/>
      <c r="R47" s="6"/>
    </row>
    <row r="48" spans="1:18" x14ac:dyDescent="0.3">
      <c r="A48" s="6"/>
      <c r="B48" s="332" t="s">
        <v>4189</v>
      </c>
      <c r="C48" s="171"/>
      <c r="D48" s="6"/>
      <c r="E48" s="6"/>
      <c r="F48" s="6"/>
      <c r="G48" s="6"/>
      <c r="H48" s="6"/>
      <c r="I48" s="6"/>
      <c r="J48" s="6"/>
      <c r="K48" s="6"/>
      <c r="L48" s="6"/>
      <c r="M48" s="6"/>
      <c r="N48" s="6"/>
      <c r="O48" s="6"/>
      <c r="P48" s="6"/>
      <c r="Q48" s="6"/>
      <c r="R48" s="6"/>
    </row>
    <row r="49" spans="1:18" x14ac:dyDescent="0.3">
      <c r="A49" s="6"/>
      <c r="B49" s="332" t="s">
        <v>4190</v>
      </c>
      <c r="C49" s="171"/>
      <c r="D49" s="6"/>
      <c r="E49" s="6"/>
      <c r="F49" s="6"/>
      <c r="G49" s="6"/>
      <c r="H49" s="6"/>
      <c r="I49" s="6"/>
      <c r="J49" s="6"/>
      <c r="K49" s="6"/>
      <c r="L49" s="6"/>
      <c r="M49" s="6"/>
      <c r="N49" s="6"/>
      <c r="O49" s="6"/>
      <c r="P49" s="6"/>
      <c r="Q49" s="6"/>
      <c r="R49" s="6"/>
    </row>
    <row r="50" spans="1:18" x14ac:dyDescent="0.3">
      <c r="A50" s="6"/>
      <c r="B50" s="332" t="s">
        <v>4191</v>
      </c>
      <c r="C50" s="171"/>
      <c r="D50" s="6"/>
      <c r="E50" s="6"/>
      <c r="F50" s="6"/>
      <c r="G50" s="6"/>
      <c r="H50" s="6"/>
      <c r="I50" s="6"/>
      <c r="J50" s="6"/>
      <c r="K50" s="6"/>
      <c r="L50" s="6"/>
      <c r="M50" s="6"/>
      <c r="N50" s="6"/>
      <c r="O50" s="6"/>
      <c r="P50" s="6"/>
      <c r="Q50" s="6"/>
      <c r="R50" s="6"/>
    </row>
    <row r="51" spans="1:18" x14ac:dyDescent="0.3">
      <c r="A51" s="6"/>
      <c r="B51" s="332" t="s">
        <v>4192</v>
      </c>
      <c r="C51" s="171"/>
      <c r="D51" s="6"/>
      <c r="E51" s="6"/>
      <c r="F51" s="6"/>
      <c r="G51" s="6"/>
      <c r="H51" s="6"/>
      <c r="I51" s="6"/>
      <c r="J51" s="6"/>
      <c r="K51" s="6"/>
      <c r="L51" s="6"/>
      <c r="M51" s="6"/>
      <c r="N51" s="6"/>
      <c r="O51" s="6"/>
      <c r="P51" s="6"/>
      <c r="Q51" s="6"/>
      <c r="R51" s="6"/>
    </row>
    <row r="52" spans="1:18" x14ac:dyDescent="0.3">
      <c r="A52" s="6"/>
      <c r="B52" s="332" t="s">
        <v>4193</v>
      </c>
      <c r="C52" s="171"/>
      <c r="D52" s="6"/>
      <c r="E52" s="6"/>
      <c r="F52" s="6"/>
      <c r="G52" s="6"/>
      <c r="H52" s="6"/>
      <c r="I52" s="6"/>
      <c r="J52" s="6"/>
      <c r="K52" s="6"/>
      <c r="L52" s="6"/>
      <c r="M52" s="6"/>
      <c r="N52" s="6"/>
      <c r="O52" s="6"/>
      <c r="P52" s="6"/>
      <c r="Q52" s="6"/>
      <c r="R52" s="6"/>
    </row>
    <row r="53" spans="1:18" x14ac:dyDescent="0.3">
      <c r="A53" s="6"/>
      <c r="B53" s="332" t="s">
        <v>4194</v>
      </c>
      <c r="C53" s="171"/>
      <c r="D53" s="6"/>
      <c r="E53" s="6"/>
      <c r="F53" s="6"/>
      <c r="G53" s="6"/>
      <c r="H53" s="6"/>
      <c r="I53" s="6"/>
      <c r="J53" s="6"/>
      <c r="K53" s="6"/>
      <c r="L53" s="6"/>
      <c r="M53" s="6"/>
      <c r="N53" s="6"/>
      <c r="O53" s="6"/>
      <c r="P53" s="6"/>
      <c r="Q53" s="6"/>
      <c r="R53" s="6"/>
    </row>
    <row r="54" spans="1:18" x14ac:dyDescent="0.3">
      <c r="A54" s="6"/>
      <c r="B54" s="332" t="s">
        <v>4195</v>
      </c>
      <c r="C54" s="171"/>
      <c r="D54" s="6"/>
      <c r="E54" s="6"/>
      <c r="F54" s="6"/>
      <c r="G54" s="6"/>
      <c r="H54" s="6"/>
      <c r="I54" s="6"/>
      <c r="J54" s="6"/>
      <c r="K54" s="6"/>
      <c r="L54" s="6"/>
      <c r="M54" s="6"/>
      <c r="N54" s="6"/>
      <c r="O54" s="6"/>
      <c r="P54" s="6"/>
      <c r="Q54" s="6"/>
      <c r="R54" s="6"/>
    </row>
    <row r="55" spans="1:18" x14ac:dyDescent="0.3">
      <c r="A55" s="6"/>
      <c r="B55" s="332" t="s">
        <v>4196</v>
      </c>
      <c r="C55" s="171"/>
      <c r="D55" s="6"/>
      <c r="E55" s="6"/>
      <c r="F55" s="6"/>
      <c r="G55" s="6"/>
      <c r="H55" s="6"/>
      <c r="I55" s="6"/>
      <c r="J55" s="6"/>
      <c r="K55" s="6"/>
      <c r="L55" s="6"/>
      <c r="M55" s="6"/>
      <c r="N55" s="6"/>
      <c r="O55" s="6"/>
      <c r="P55" s="6"/>
      <c r="Q55" s="6"/>
      <c r="R55" s="6"/>
    </row>
    <row r="56" spans="1:18" x14ac:dyDescent="0.3">
      <c r="A56" s="6"/>
      <c r="B56" s="332" t="s">
        <v>4197</v>
      </c>
      <c r="C56" s="171"/>
      <c r="D56" s="6"/>
      <c r="E56" s="6"/>
      <c r="F56" s="6"/>
      <c r="G56" s="6"/>
      <c r="H56" s="6"/>
      <c r="I56" s="6"/>
      <c r="J56" s="6"/>
      <c r="K56" s="6"/>
      <c r="L56" s="6"/>
      <c r="M56" s="6"/>
      <c r="N56" s="6"/>
      <c r="O56" s="6"/>
      <c r="P56" s="6"/>
      <c r="Q56" s="6"/>
      <c r="R56" s="6"/>
    </row>
    <row r="57" spans="1:18" x14ac:dyDescent="0.3">
      <c r="A57" s="6"/>
      <c r="B57" s="332" t="s">
        <v>4198</v>
      </c>
      <c r="C57" s="171"/>
      <c r="D57" s="6"/>
      <c r="E57" s="6"/>
      <c r="F57" s="6"/>
      <c r="G57" s="6"/>
      <c r="H57" s="6"/>
      <c r="I57" s="6"/>
      <c r="J57" s="6"/>
      <c r="K57" s="6"/>
      <c r="L57" s="6"/>
      <c r="M57" s="6"/>
      <c r="N57" s="6"/>
      <c r="O57" s="6"/>
      <c r="P57" s="6"/>
      <c r="Q57" s="6"/>
      <c r="R57" s="6"/>
    </row>
    <row r="58" spans="1:18" x14ac:dyDescent="0.3">
      <c r="A58" s="6"/>
      <c r="B58" s="332" t="s">
        <v>4199</v>
      </c>
      <c r="C58" s="171"/>
      <c r="D58" s="6"/>
      <c r="E58" s="6"/>
      <c r="F58" s="6"/>
      <c r="G58" s="6"/>
      <c r="H58" s="6"/>
      <c r="I58" s="6"/>
      <c r="J58" s="6"/>
      <c r="K58" s="6"/>
      <c r="L58" s="6"/>
      <c r="M58" s="6"/>
      <c r="N58" s="6"/>
      <c r="O58" s="6"/>
      <c r="P58" s="6"/>
      <c r="Q58" s="6"/>
      <c r="R58" s="6"/>
    </row>
    <row r="59" spans="1:18" x14ac:dyDescent="0.3">
      <c r="A59" s="6"/>
      <c r="B59" s="332" t="s">
        <v>4200</v>
      </c>
      <c r="C59" s="171"/>
      <c r="D59" s="6"/>
      <c r="E59" s="6"/>
      <c r="F59" s="6"/>
      <c r="G59" s="6"/>
      <c r="H59" s="6"/>
      <c r="I59" s="6"/>
      <c r="J59" s="6"/>
      <c r="K59" s="6"/>
      <c r="L59" s="6"/>
      <c r="M59" s="6"/>
      <c r="N59" s="6"/>
      <c r="O59" s="6"/>
      <c r="P59" s="6"/>
      <c r="Q59" s="6"/>
      <c r="R59" s="6"/>
    </row>
    <row r="60" spans="1:18" x14ac:dyDescent="0.3">
      <c r="A60" s="6"/>
      <c r="B60" s="332" t="s">
        <v>4201</v>
      </c>
      <c r="C60" s="171"/>
      <c r="D60" s="6"/>
      <c r="E60" s="6"/>
      <c r="F60" s="6"/>
      <c r="G60" s="6"/>
      <c r="H60" s="6"/>
      <c r="I60" s="6"/>
      <c r="J60" s="6"/>
      <c r="K60" s="6"/>
      <c r="L60" s="6"/>
      <c r="M60" s="6"/>
      <c r="N60" s="6"/>
      <c r="O60" s="6"/>
      <c r="P60" s="6"/>
      <c r="Q60" s="6"/>
      <c r="R60" s="6"/>
    </row>
    <row r="61" spans="1:18" x14ac:dyDescent="0.3">
      <c r="A61" s="6"/>
      <c r="B61" s="332" t="s">
        <v>4202</v>
      </c>
      <c r="C61" s="171"/>
      <c r="D61" s="6"/>
      <c r="E61" s="6"/>
      <c r="F61" s="6"/>
      <c r="G61" s="6"/>
      <c r="H61" s="6"/>
      <c r="I61" s="6"/>
      <c r="J61" s="6"/>
      <c r="K61" s="6"/>
      <c r="L61" s="6"/>
      <c r="M61" s="6"/>
      <c r="N61" s="6"/>
      <c r="O61" s="6"/>
      <c r="P61" s="6"/>
      <c r="Q61" s="6"/>
      <c r="R61" s="6"/>
    </row>
    <row r="62" spans="1:18" x14ac:dyDescent="0.3">
      <c r="A62" s="6"/>
      <c r="B62" s="332" t="s">
        <v>4203</v>
      </c>
      <c r="C62" s="171"/>
      <c r="D62" s="6"/>
      <c r="E62" s="6"/>
      <c r="F62" s="6"/>
      <c r="G62" s="6"/>
      <c r="H62" s="6"/>
      <c r="I62" s="6"/>
      <c r="J62" s="6"/>
      <c r="K62" s="6"/>
      <c r="L62" s="6"/>
      <c r="M62" s="6"/>
      <c r="N62" s="6"/>
      <c r="O62" s="6"/>
      <c r="P62" s="6"/>
      <c r="Q62" s="6"/>
      <c r="R62" s="6"/>
    </row>
    <row r="63" spans="1:18" ht="26.4" x14ac:dyDescent="0.3">
      <c r="A63" s="6"/>
      <c r="B63" s="332" t="s">
        <v>4204</v>
      </c>
      <c r="C63" s="171"/>
      <c r="D63" s="6"/>
      <c r="E63" s="6"/>
      <c r="F63" s="6"/>
      <c r="G63" s="6"/>
      <c r="H63" s="6"/>
      <c r="I63" s="6"/>
      <c r="J63" s="6"/>
      <c r="K63" s="6"/>
      <c r="L63" s="6"/>
      <c r="M63" s="6"/>
      <c r="N63" s="6"/>
      <c r="O63" s="6"/>
      <c r="P63" s="6"/>
      <c r="Q63" s="6"/>
      <c r="R63" s="6"/>
    </row>
    <row r="64" spans="1:18" x14ac:dyDescent="0.3">
      <c r="A64" s="6"/>
      <c r="B64" s="332" t="s">
        <v>4205</v>
      </c>
      <c r="C64" s="171"/>
      <c r="D64" s="6"/>
      <c r="E64" s="6"/>
      <c r="F64" s="6"/>
      <c r="G64" s="6"/>
      <c r="H64" s="6"/>
      <c r="I64" s="6"/>
      <c r="J64" s="6"/>
      <c r="K64" s="6"/>
      <c r="L64" s="6"/>
      <c r="M64" s="6"/>
      <c r="N64" s="6"/>
      <c r="O64" s="6"/>
      <c r="P64" s="6"/>
      <c r="Q64" s="6"/>
      <c r="R64" s="6"/>
    </row>
    <row r="65" spans="1:18" x14ac:dyDescent="0.3">
      <c r="A65" s="6"/>
      <c r="B65" s="332" t="s">
        <v>4206</v>
      </c>
      <c r="C65" s="171"/>
      <c r="D65" s="6"/>
      <c r="E65" s="6"/>
      <c r="F65" s="6"/>
      <c r="G65" s="6"/>
      <c r="H65" s="6"/>
      <c r="I65" s="6"/>
      <c r="J65" s="6"/>
      <c r="K65" s="6"/>
      <c r="L65" s="6"/>
      <c r="M65" s="6"/>
      <c r="N65" s="6"/>
      <c r="O65" s="6"/>
      <c r="P65" s="6"/>
      <c r="Q65" s="6"/>
      <c r="R65" s="6"/>
    </row>
    <row r="66" spans="1:18" x14ac:dyDescent="0.3">
      <c r="A66" s="6"/>
      <c r="B66" s="332" t="s">
        <v>4207</v>
      </c>
      <c r="C66" s="171"/>
      <c r="D66" s="6"/>
      <c r="E66" s="6"/>
      <c r="F66" s="6"/>
      <c r="G66" s="6"/>
      <c r="H66" s="6"/>
      <c r="I66" s="6"/>
      <c r="J66" s="6"/>
      <c r="K66" s="6"/>
      <c r="L66" s="6"/>
      <c r="M66" s="6"/>
      <c r="N66" s="6"/>
      <c r="O66" s="6"/>
      <c r="P66" s="6"/>
      <c r="Q66" s="6"/>
      <c r="R66" s="6"/>
    </row>
    <row r="67" spans="1:18" x14ac:dyDescent="0.3">
      <c r="A67" s="6"/>
      <c r="B67" s="332" t="s">
        <v>4208</v>
      </c>
      <c r="C67" s="171"/>
      <c r="D67" s="6"/>
      <c r="E67" s="6"/>
      <c r="F67" s="6"/>
      <c r="G67" s="6"/>
      <c r="H67" s="6"/>
      <c r="I67" s="6"/>
      <c r="J67" s="6"/>
      <c r="K67" s="6"/>
      <c r="L67" s="6"/>
      <c r="M67" s="6"/>
      <c r="N67" s="6"/>
      <c r="O67" s="6"/>
      <c r="P67" s="6"/>
      <c r="Q67" s="6"/>
      <c r="R67" s="6"/>
    </row>
    <row r="68" spans="1:18" x14ac:dyDescent="0.3">
      <c r="A68" s="6"/>
      <c r="B68" s="332" t="s">
        <v>4209</v>
      </c>
      <c r="C68" s="171"/>
      <c r="D68" s="6"/>
      <c r="E68" s="6"/>
      <c r="F68" s="6"/>
      <c r="G68" s="6"/>
      <c r="H68" s="6"/>
      <c r="I68" s="6"/>
      <c r="J68" s="6"/>
      <c r="K68" s="6"/>
      <c r="L68" s="6"/>
      <c r="M68" s="6"/>
      <c r="N68" s="6"/>
      <c r="O68" s="6"/>
      <c r="P68" s="6"/>
      <c r="Q68" s="6"/>
      <c r="R68" s="6"/>
    </row>
    <row r="69" spans="1:18" x14ac:dyDescent="0.3">
      <c r="A69" s="6"/>
      <c r="B69" s="332" t="s">
        <v>4210</v>
      </c>
      <c r="C69" s="171"/>
      <c r="D69" s="6"/>
      <c r="E69" s="6"/>
      <c r="F69" s="6"/>
      <c r="G69" s="6"/>
      <c r="H69" s="6"/>
      <c r="I69" s="6"/>
      <c r="J69" s="6"/>
      <c r="K69" s="6"/>
      <c r="L69" s="6"/>
      <c r="M69" s="6"/>
      <c r="N69" s="6"/>
      <c r="O69" s="6"/>
      <c r="P69" s="6"/>
      <c r="Q69" s="6"/>
      <c r="R69" s="6"/>
    </row>
    <row r="70" spans="1:18" x14ac:dyDescent="0.3">
      <c r="A70" s="6"/>
      <c r="B70" s="332" t="s">
        <v>4211</v>
      </c>
      <c r="C70" s="171"/>
      <c r="D70" s="6"/>
      <c r="E70" s="6"/>
      <c r="F70" s="6"/>
      <c r="G70" s="6"/>
      <c r="H70" s="6"/>
      <c r="I70" s="6"/>
      <c r="J70" s="6"/>
      <c r="K70" s="6"/>
      <c r="L70" s="6"/>
      <c r="M70" s="6"/>
      <c r="N70" s="6"/>
      <c r="O70" s="6"/>
      <c r="P70" s="6"/>
      <c r="Q70" s="6"/>
      <c r="R70" s="6"/>
    </row>
    <row r="71" spans="1:18" x14ac:dyDescent="0.3">
      <c r="A71" s="6"/>
      <c r="B71" s="332" t="s">
        <v>4212</v>
      </c>
      <c r="C71" s="171"/>
      <c r="D71" s="6"/>
      <c r="E71" s="6"/>
      <c r="F71" s="6"/>
      <c r="G71" s="6"/>
      <c r="H71" s="6"/>
      <c r="I71" s="6"/>
      <c r="J71" s="6"/>
      <c r="K71" s="6"/>
      <c r="L71" s="6"/>
      <c r="M71" s="6"/>
      <c r="N71" s="6"/>
      <c r="O71" s="6"/>
      <c r="P71" s="6"/>
      <c r="Q71" s="6"/>
      <c r="R71" s="6"/>
    </row>
    <row r="72" spans="1:18" x14ac:dyDescent="0.3">
      <c r="A72" s="6"/>
      <c r="B72" s="332" t="s">
        <v>4213</v>
      </c>
      <c r="C72" s="171"/>
      <c r="D72" s="6"/>
      <c r="E72" s="6"/>
      <c r="F72" s="6"/>
      <c r="G72" s="6"/>
      <c r="H72" s="6"/>
      <c r="I72" s="6"/>
      <c r="J72" s="6"/>
      <c r="K72" s="6"/>
      <c r="L72" s="6"/>
      <c r="M72" s="6"/>
      <c r="N72" s="6"/>
      <c r="O72" s="6"/>
      <c r="P72" s="6"/>
      <c r="Q72" s="6"/>
      <c r="R72" s="6"/>
    </row>
    <row r="73" spans="1:18" x14ac:dyDescent="0.3">
      <c r="A73" s="6"/>
      <c r="B73" s="332" t="s">
        <v>4214</v>
      </c>
      <c r="C73" s="171"/>
      <c r="D73" s="6"/>
      <c r="E73" s="6"/>
      <c r="F73" s="6"/>
      <c r="G73" s="6"/>
      <c r="H73" s="6"/>
      <c r="I73" s="6"/>
      <c r="J73" s="6"/>
      <c r="K73" s="6"/>
      <c r="L73" s="6"/>
      <c r="M73" s="6"/>
      <c r="N73" s="6"/>
      <c r="O73" s="6"/>
      <c r="P73" s="6"/>
      <c r="Q73" s="6"/>
      <c r="R73" s="6"/>
    </row>
    <row r="74" spans="1:18" x14ac:dyDescent="0.3">
      <c r="A74" s="6"/>
      <c r="B74" s="332" t="s">
        <v>4215</v>
      </c>
      <c r="C74" s="171"/>
      <c r="D74" s="6"/>
      <c r="E74" s="6"/>
      <c r="F74" s="6"/>
      <c r="G74" s="6"/>
      <c r="H74" s="6"/>
      <c r="I74" s="6"/>
      <c r="J74" s="6"/>
      <c r="K74" s="6"/>
      <c r="L74" s="6"/>
      <c r="M74" s="6"/>
      <c r="N74" s="6"/>
      <c r="O74" s="6"/>
      <c r="P74" s="6"/>
      <c r="Q74" s="6"/>
      <c r="R74" s="6"/>
    </row>
    <row r="75" spans="1:18" x14ac:dyDescent="0.3">
      <c r="A75" s="6"/>
      <c r="B75" s="332" t="s">
        <v>4216</v>
      </c>
      <c r="C75" s="171"/>
      <c r="D75" s="6"/>
      <c r="E75" s="6"/>
      <c r="F75" s="6"/>
      <c r="G75" s="6"/>
      <c r="H75" s="6"/>
      <c r="I75" s="6"/>
      <c r="J75" s="6"/>
      <c r="K75" s="6"/>
      <c r="L75" s="6"/>
      <c r="M75" s="6"/>
      <c r="N75" s="6"/>
      <c r="O75" s="6"/>
      <c r="P75" s="6"/>
      <c r="Q75" s="6"/>
      <c r="R75" s="6"/>
    </row>
    <row r="76" spans="1:18" x14ac:dyDescent="0.3">
      <c r="A76" s="6"/>
      <c r="B76" s="332" t="s">
        <v>4217</v>
      </c>
      <c r="C76" s="171"/>
      <c r="D76" s="6"/>
      <c r="E76" s="6"/>
      <c r="F76" s="6"/>
      <c r="G76" s="6"/>
      <c r="H76" s="6"/>
      <c r="I76" s="6"/>
      <c r="J76" s="6"/>
      <c r="K76" s="6"/>
      <c r="L76" s="6"/>
      <c r="M76" s="6"/>
      <c r="N76" s="6"/>
      <c r="O76" s="6"/>
      <c r="P76" s="6"/>
      <c r="Q76" s="6"/>
      <c r="R76" s="6"/>
    </row>
    <row r="77" spans="1:18" x14ac:dyDescent="0.3">
      <c r="A77" s="6"/>
      <c r="B77" s="332" t="s">
        <v>4218</v>
      </c>
      <c r="C77" s="171"/>
      <c r="D77" s="6"/>
      <c r="E77" s="6"/>
      <c r="F77" s="6"/>
      <c r="G77" s="6"/>
      <c r="H77" s="6"/>
      <c r="I77" s="6"/>
      <c r="J77" s="6"/>
      <c r="K77" s="6"/>
      <c r="L77" s="6"/>
      <c r="M77" s="6"/>
      <c r="N77" s="6"/>
      <c r="O77" s="6"/>
      <c r="P77" s="6"/>
      <c r="Q77" s="6"/>
      <c r="R77" s="6"/>
    </row>
    <row r="78" spans="1:18" ht="26.4" x14ac:dyDescent="0.3">
      <c r="A78" s="6"/>
      <c r="B78" s="332" t="s">
        <v>4219</v>
      </c>
      <c r="C78" s="171"/>
      <c r="D78" s="6"/>
      <c r="E78" s="6"/>
      <c r="F78" s="6"/>
      <c r="G78" s="6"/>
      <c r="H78" s="6"/>
      <c r="I78" s="6"/>
      <c r="J78" s="6"/>
      <c r="K78" s="6"/>
      <c r="L78" s="6"/>
      <c r="M78" s="6"/>
      <c r="N78" s="6"/>
      <c r="O78" s="6"/>
      <c r="P78" s="6"/>
      <c r="Q78" s="6"/>
      <c r="R78" s="6"/>
    </row>
    <row r="79" spans="1:18" ht="26.4" x14ac:dyDescent="0.3">
      <c r="A79" s="6"/>
      <c r="B79" s="332" t="s">
        <v>4220</v>
      </c>
      <c r="C79" s="171"/>
      <c r="D79" s="6"/>
      <c r="E79" s="6"/>
      <c r="F79" s="6"/>
      <c r="G79" s="6"/>
      <c r="H79" s="6"/>
      <c r="I79" s="6"/>
      <c r="J79" s="6"/>
      <c r="K79" s="6"/>
      <c r="L79" s="6"/>
      <c r="M79" s="6"/>
      <c r="N79" s="6"/>
      <c r="O79" s="6"/>
      <c r="P79" s="6"/>
      <c r="Q79" s="6"/>
      <c r="R79" s="6"/>
    </row>
    <row r="80" spans="1:18" x14ac:dyDescent="0.3">
      <c r="A80" s="6"/>
      <c r="B80" s="332" t="s">
        <v>4221</v>
      </c>
      <c r="C80" s="171"/>
      <c r="D80" s="6"/>
      <c r="E80" s="6"/>
      <c r="F80" s="6"/>
      <c r="G80" s="6"/>
      <c r="H80" s="6"/>
      <c r="I80" s="6"/>
      <c r="J80" s="6"/>
      <c r="K80" s="6"/>
      <c r="L80" s="6"/>
      <c r="M80" s="6"/>
      <c r="N80" s="6"/>
      <c r="O80" s="6"/>
      <c r="P80" s="6"/>
      <c r="Q80" s="6"/>
      <c r="R80" s="6"/>
    </row>
    <row r="81" spans="1:18" x14ac:dyDescent="0.3">
      <c r="A81" s="6"/>
      <c r="B81" s="332" t="s">
        <v>4222</v>
      </c>
      <c r="C81" s="171"/>
      <c r="D81" s="6"/>
      <c r="E81" s="6"/>
      <c r="F81" s="6"/>
      <c r="G81" s="6"/>
      <c r="H81" s="6"/>
      <c r="I81" s="6"/>
      <c r="J81" s="6"/>
      <c r="K81" s="6"/>
      <c r="L81" s="6"/>
      <c r="M81" s="6"/>
      <c r="N81" s="6"/>
      <c r="O81" s="6"/>
      <c r="P81" s="6"/>
      <c r="Q81" s="6"/>
      <c r="R81" s="6"/>
    </row>
    <row r="82" spans="1:18" x14ac:dyDescent="0.3">
      <c r="A82" s="6"/>
      <c r="B82" s="332" t="s">
        <v>4223</v>
      </c>
      <c r="C82" s="171"/>
      <c r="D82" s="6"/>
      <c r="E82" s="6"/>
      <c r="F82" s="6"/>
      <c r="G82" s="6"/>
      <c r="H82" s="6"/>
      <c r="I82" s="6"/>
      <c r="J82" s="6"/>
      <c r="K82" s="6"/>
      <c r="L82" s="6"/>
      <c r="M82" s="6"/>
      <c r="N82" s="6"/>
      <c r="O82" s="6"/>
      <c r="P82" s="6"/>
      <c r="Q82" s="6"/>
      <c r="R82" s="6"/>
    </row>
    <row r="83" spans="1:18" x14ac:dyDescent="0.3">
      <c r="A83" s="6"/>
      <c r="B83" s="332" t="s">
        <v>4224</v>
      </c>
      <c r="C83" s="171"/>
      <c r="D83" s="6"/>
      <c r="E83" s="6"/>
      <c r="F83" s="6"/>
      <c r="G83" s="6"/>
      <c r="H83" s="6"/>
      <c r="I83" s="6"/>
      <c r="J83" s="6"/>
      <c r="K83" s="6"/>
      <c r="L83" s="6"/>
      <c r="M83" s="6"/>
      <c r="N83" s="6"/>
      <c r="O83" s="6"/>
      <c r="P83" s="6"/>
      <c r="Q83" s="6"/>
      <c r="R83" s="6"/>
    </row>
    <row r="84" spans="1:18" x14ac:dyDescent="0.3">
      <c r="A84" s="6"/>
      <c r="B84" s="332" t="s">
        <v>4225</v>
      </c>
      <c r="C84" s="171"/>
      <c r="D84" s="6"/>
      <c r="E84" s="6"/>
      <c r="F84" s="6"/>
      <c r="G84" s="6"/>
      <c r="H84" s="6"/>
      <c r="I84" s="6"/>
      <c r="J84" s="6"/>
      <c r="K84" s="6"/>
      <c r="L84" s="6"/>
      <c r="M84" s="6"/>
      <c r="N84" s="6"/>
      <c r="O84" s="6"/>
      <c r="P84" s="6"/>
      <c r="Q84" s="6"/>
      <c r="R84" s="6"/>
    </row>
    <row r="85" spans="1:18" x14ac:dyDescent="0.3">
      <c r="A85" s="6"/>
      <c r="B85" s="332" t="s">
        <v>4226</v>
      </c>
      <c r="C85" s="171"/>
      <c r="D85" s="6"/>
      <c r="E85" s="6"/>
      <c r="F85" s="6"/>
      <c r="G85" s="6"/>
      <c r="H85" s="6"/>
      <c r="I85" s="6"/>
      <c r="J85" s="6"/>
      <c r="K85" s="6"/>
      <c r="L85" s="6"/>
      <c r="M85" s="6"/>
      <c r="N85" s="6"/>
      <c r="O85" s="6"/>
      <c r="P85" s="6"/>
      <c r="Q85" s="6"/>
      <c r="R85" s="6"/>
    </row>
    <row r="86" spans="1:18" x14ac:dyDescent="0.3">
      <c r="A86" s="6"/>
      <c r="B86" s="332" t="s">
        <v>4227</v>
      </c>
      <c r="C86" s="171"/>
      <c r="D86" s="6"/>
      <c r="E86" s="6"/>
      <c r="F86" s="6"/>
      <c r="G86" s="6"/>
      <c r="H86" s="6"/>
      <c r="I86" s="6"/>
      <c r="J86" s="6"/>
      <c r="K86" s="6"/>
      <c r="L86" s="6"/>
      <c r="M86" s="6"/>
      <c r="N86" s="6"/>
      <c r="O86" s="6"/>
      <c r="P86" s="6"/>
      <c r="Q86" s="6"/>
      <c r="R86" s="6"/>
    </row>
    <row r="87" spans="1:18" x14ac:dyDescent="0.3">
      <c r="A87" s="6"/>
      <c r="B87" s="332" t="s">
        <v>4228</v>
      </c>
      <c r="C87" s="171"/>
      <c r="D87" s="6"/>
      <c r="E87" s="6"/>
      <c r="F87" s="6"/>
      <c r="G87" s="6"/>
      <c r="H87" s="6"/>
      <c r="I87" s="6"/>
      <c r="J87" s="6"/>
      <c r="K87" s="6"/>
      <c r="L87" s="6"/>
      <c r="M87" s="6"/>
      <c r="N87" s="6"/>
      <c r="O87" s="6"/>
      <c r="P87" s="6"/>
      <c r="Q87" s="6"/>
      <c r="R87" s="6"/>
    </row>
    <row r="88" spans="1:18" x14ac:dyDescent="0.3">
      <c r="A88" s="6"/>
      <c r="B88" s="332" t="s">
        <v>4229</v>
      </c>
      <c r="C88" s="171"/>
      <c r="D88" s="6"/>
      <c r="E88" s="6"/>
      <c r="F88" s="6"/>
      <c r="G88" s="6"/>
      <c r="H88" s="6"/>
      <c r="I88" s="6"/>
      <c r="J88" s="6"/>
      <c r="K88" s="6"/>
      <c r="L88" s="6"/>
      <c r="M88" s="6"/>
      <c r="N88" s="6"/>
      <c r="O88" s="6"/>
      <c r="P88" s="6"/>
      <c r="Q88" s="6"/>
      <c r="R88" s="6"/>
    </row>
    <row r="89" spans="1:18" x14ac:dyDescent="0.3">
      <c r="A89" s="6"/>
      <c r="B89" s="332" t="s">
        <v>4230</v>
      </c>
      <c r="C89" s="171"/>
      <c r="D89" s="6"/>
      <c r="E89" s="6"/>
      <c r="F89" s="6"/>
      <c r="G89" s="6"/>
      <c r="H89" s="6"/>
      <c r="I89" s="6"/>
      <c r="J89" s="6"/>
      <c r="K89" s="6"/>
      <c r="L89" s="6"/>
      <c r="M89" s="6"/>
      <c r="N89" s="6"/>
      <c r="O89" s="6"/>
      <c r="P89" s="6"/>
      <c r="Q89" s="6"/>
      <c r="R89" s="6"/>
    </row>
    <row r="90" spans="1:18" x14ac:dyDescent="0.3">
      <c r="A90" s="6"/>
      <c r="B90" s="332" t="s">
        <v>4231</v>
      </c>
      <c r="C90" s="171"/>
      <c r="D90" s="6"/>
      <c r="E90" s="6"/>
      <c r="F90" s="6"/>
      <c r="G90" s="6"/>
      <c r="H90" s="6"/>
      <c r="I90" s="6"/>
      <c r="J90" s="6"/>
      <c r="K90" s="6"/>
      <c r="L90" s="6"/>
      <c r="M90" s="6"/>
      <c r="N90" s="6"/>
      <c r="O90" s="6"/>
      <c r="P90" s="6"/>
      <c r="Q90" s="6"/>
      <c r="R90" s="6"/>
    </row>
    <row r="91" spans="1:18" x14ac:dyDescent="0.3">
      <c r="A91" s="6"/>
      <c r="B91" s="332" t="s">
        <v>4232</v>
      </c>
      <c r="C91" s="171"/>
      <c r="D91" s="6"/>
      <c r="E91" s="6"/>
      <c r="F91" s="6"/>
      <c r="G91" s="6"/>
      <c r="H91" s="6"/>
      <c r="I91" s="6"/>
      <c r="J91" s="6"/>
      <c r="K91" s="6"/>
      <c r="L91" s="6"/>
      <c r="M91" s="6"/>
      <c r="N91" s="6"/>
      <c r="O91" s="6"/>
      <c r="P91" s="6"/>
      <c r="Q91" s="6"/>
      <c r="R91" s="6"/>
    </row>
    <row r="92" spans="1:18" x14ac:dyDescent="0.3">
      <c r="A92" s="6"/>
      <c r="B92" s="332" t="s">
        <v>4233</v>
      </c>
      <c r="C92" s="171"/>
      <c r="D92" s="6"/>
      <c r="E92" s="6"/>
      <c r="F92" s="6"/>
      <c r="G92" s="6"/>
      <c r="H92" s="6"/>
      <c r="I92" s="6"/>
      <c r="J92" s="6"/>
      <c r="K92" s="6"/>
      <c r="L92" s="6"/>
      <c r="M92" s="6"/>
      <c r="N92" s="6"/>
      <c r="O92" s="6"/>
      <c r="P92" s="6"/>
      <c r="Q92" s="6"/>
      <c r="R92" s="6"/>
    </row>
    <row r="93" spans="1:18" x14ac:dyDescent="0.3">
      <c r="A93" s="6"/>
      <c r="B93" s="332" t="s">
        <v>4234</v>
      </c>
      <c r="C93" s="171"/>
      <c r="D93" s="6"/>
      <c r="E93" s="6"/>
      <c r="F93" s="6"/>
      <c r="G93" s="6"/>
      <c r="H93" s="6"/>
      <c r="I93" s="6"/>
      <c r="J93" s="6"/>
      <c r="K93" s="6"/>
      <c r="L93" s="6"/>
      <c r="M93" s="6"/>
      <c r="N93" s="6"/>
      <c r="O93" s="6"/>
      <c r="P93" s="6"/>
      <c r="Q93" s="6"/>
      <c r="R93" s="6"/>
    </row>
    <row r="94" spans="1:18" x14ac:dyDescent="0.3">
      <c r="A94" s="6"/>
      <c r="B94" s="332" t="s">
        <v>4235</v>
      </c>
      <c r="C94" s="171"/>
      <c r="D94" s="6"/>
      <c r="E94" s="6"/>
      <c r="F94" s="6"/>
      <c r="G94" s="6"/>
      <c r="H94" s="6"/>
      <c r="I94" s="6"/>
      <c r="J94" s="6"/>
      <c r="K94" s="6"/>
      <c r="L94" s="6"/>
      <c r="M94" s="6"/>
      <c r="N94" s="6"/>
      <c r="O94" s="6"/>
      <c r="P94" s="6"/>
      <c r="Q94" s="6"/>
      <c r="R94" s="6"/>
    </row>
    <row r="95" spans="1:18" x14ac:dyDescent="0.3">
      <c r="A95" s="6"/>
      <c r="B95" s="332" t="s">
        <v>4236</v>
      </c>
      <c r="C95" s="171"/>
      <c r="D95" s="6"/>
      <c r="E95" s="6"/>
      <c r="F95" s="6"/>
      <c r="G95" s="6"/>
      <c r="H95" s="6"/>
      <c r="I95" s="6"/>
      <c r="J95" s="6"/>
      <c r="K95" s="6"/>
      <c r="L95" s="6"/>
      <c r="M95" s="6"/>
      <c r="N95" s="6"/>
      <c r="O95" s="6"/>
      <c r="P95" s="6"/>
      <c r="Q95" s="6"/>
      <c r="R95" s="6"/>
    </row>
    <row r="96" spans="1:18" x14ac:dyDescent="0.3">
      <c r="A96" s="6"/>
      <c r="B96" s="332" t="s">
        <v>4237</v>
      </c>
      <c r="C96" s="171"/>
      <c r="D96" s="6"/>
      <c r="E96" s="6"/>
      <c r="F96" s="6"/>
      <c r="G96" s="6"/>
      <c r="H96" s="6"/>
      <c r="I96" s="6"/>
      <c r="J96" s="6"/>
      <c r="K96" s="6"/>
      <c r="L96" s="6"/>
      <c r="M96" s="6"/>
      <c r="N96" s="6"/>
      <c r="O96" s="6"/>
      <c r="P96" s="6"/>
      <c r="Q96" s="6"/>
      <c r="R96" s="6"/>
    </row>
    <row r="97" spans="1:18" x14ac:dyDescent="0.3">
      <c r="A97" s="6"/>
      <c r="B97" s="332" t="s">
        <v>4238</v>
      </c>
      <c r="C97" s="171"/>
      <c r="D97" s="6"/>
      <c r="E97" s="6"/>
      <c r="F97" s="6"/>
      <c r="G97" s="6"/>
      <c r="H97" s="6"/>
      <c r="I97" s="6"/>
      <c r="J97" s="6"/>
      <c r="K97" s="6"/>
      <c r="L97" s="6"/>
      <c r="M97" s="6"/>
      <c r="N97" s="6"/>
      <c r="O97" s="6"/>
      <c r="P97" s="6"/>
      <c r="Q97" s="6"/>
      <c r="R97" s="6"/>
    </row>
    <row r="98" spans="1:18" x14ac:dyDescent="0.3">
      <c r="A98" s="6"/>
      <c r="B98" s="332" t="s">
        <v>4239</v>
      </c>
      <c r="C98" s="171"/>
      <c r="D98" s="6"/>
      <c r="E98" s="6"/>
      <c r="F98" s="6"/>
      <c r="G98" s="6"/>
      <c r="H98" s="6"/>
      <c r="I98" s="6"/>
      <c r="J98" s="6"/>
      <c r="K98" s="6"/>
      <c r="L98" s="6"/>
      <c r="M98" s="6"/>
      <c r="N98" s="6"/>
      <c r="O98" s="6"/>
      <c r="P98" s="6"/>
      <c r="Q98" s="6"/>
      <c r="R98" s="6"/>
    </row>
    <row r="99" spans="1:18" x14ac:dyDescent="0.3">
      <c r="A99" s="6"/>
      <c r="B99" s="332" t="s">
        <v>4240</v>
      </c>
      <c r="C99" s="171"/>
      <c r="D99" s="6"/>
      <c r="E99" s="6"/>
      <c r="F99" s="6"/>
      <c r="G99" s="6"/>
      <c r="H99" s="6"/>
      <c r="I99" s="6"/>
      <c r="J99" s="6"/>
      <c r="K99" s="6"/>
      <c r="L99" s="6"/>
      <c r="M99" s="6"/>
      <c r="N99" s="6"/>
      <c r="O99" s="6"/>
      <c r="P99" s="6"/>
      <c r="Q99" s="6"/>
      <c r="R99" s="6"/>
    </row>
    <row r="100" spans="1:18" x14ac:dyDescent="0.3">
      <c r="A100" s="6"/>
      <c r="B100" s="332" t="s">
        <v>4241</v>
      </c>
      <c r="C100" s="171"/>
      <c r="D100" s="6"/>
      <c r="E100" s="6"/>
      <c r="F100" s="6"/>
      <c r="G100" s="6"/>
      <c r="H100" s="6"/>
      <c r="I100" s="6"/>
      <c r="J100" s="6"/>
      <c r="K100" s="6"/>
      <c r="L100" s="6"/>
      <c r="M100" s="6"/>
      <c r="N100" s="6"/>
      <c r="O100" s="6"/>
      <c r="P100" s="6"/>
      <c r="Q100" s="6"/>
      <c r="R100" s="6"/>
    </row>
    <row r="101" spans="1:18" x14ac:dyDescent="0.3">
      <c r="A101" s="6"/>
      <c r="B101" s="332" t="s">
        <v>4242</v>
      </c>
      <c r="C101" s="171"/>
      <c r="D101" s="6"/>
      <c r="E101" s="6"/>
      <c r="F101" s="6"/>
      <c r="G101" s="6"/>
      <c r="H101" s="6"/>
      <c r="I101" s="6"/>
      <c r="J101" s="6"/>
      <c r="K101" s="6"/>
      <c r="L101" s="6"/>
      <c r="M101" s="6"/>
      <c r="N101" s="6"/>
      <c r="O101" s="6"/>
      <c r="P101" s="6"/>
      <c r="Q101" s="6"/>
      <c r="R101" s="6"/>
    </row>
    <row r="102" spans="1:18" ht="26.4" x14ac:dyDescent="0.3">
      <c r="A102" s="6"/>
      <c r="B102" s="332" t="s">
        <v>4243</v>
      </c>
      <c r="C102" s="171"/>
      <c r="D102" s="6"/>
      <c r="E102" s="6"/>
      <c r="F102" s="6"/>
      <c r="G102" s="6"/>
      <c r="H102" s="6"/>
      <c r="I102" s="6"/>
      <c r="J102" s="6"/>
      <c r="K102" s="6"/>
      <c r="L102" s="6"/>
      <c r="M102" s="6"/>
      <c r="N102" s="6"/>
      <c r="O102" s="6"/>
      <c r="P102" s="6"/>
      <c r="Q102" s="6"/>
      <c r="R102" s="6"/>
    </row>
    <row r="103" spans="1:18" x14ac:dyDescent="0.3">
      <c r="A103" s="6"/>
      <c r="B103" s="332" t="s">
        <v>4244</v>
      </c>
      <c r="C103" s="171"/>
      <c r="D103" s="6"/>
      <c r="E103" s="6"/>
      <c r="F103" s="6"/>
      <c r="G103" s="6"/>
      <c r="H103" s="6"/>
      <c r="I103" s="6"/>
      <c r="J103" s="6"/>
      <c r="K103" s="6"/>
      <c r="L103" s="6"/>
      <c r="M103" s="6"/>
      <c r="N103" s="6"/>
      <c r="O103" s="6"/>
      <c r="P103" s="6"/>
      <c r="Q103" s="6"/>
      <c r="R103" s="6"/>
    </row>
    <row r="104" spans="1:18" x14ac:dyDescent="0.3">
      <c r="A104" s="6"/>
      <c r="B104" s="332" t="s">
        <v>4245</v>
      </c>
      <c r="C104" s="171"/>
      <c r="D104" s="6"/>
      <c r="E104" s="6"/>
      <c r="F104" s="6"/>
      <c r="G104" s="6"/>
      <c r="H104" s="6"/>
      <c r="I104" s="6"/>
      <c r="J104" s="6"/>
      <c r="K104" s="6"/>
      <c r="L104" s="6"/>
      <c r="M104" s="6"/>
      <c r="N104" s="6"/>
      <c r="O104" s="6"/>
      <c r="P104" s="6"/>
      <c r="Q104" s="6"/>
      <c r="R104" s="6"/>
    </row>
    <row r="105" spans="1:18" x14ac:dyDescent="0.3">
      <c r="A105" s="6"/>
      <c r="B105" s="332" t="s">
        <v>4246</v>
      </c>
      <c r="C105" s="171"/>
      <c r="D105" s="6"/>
      <c r="E105" s="6"/>
      <c r="F105" s="6"/>
      <c r="G105" s="6"/>
      <c r="H105" s="6"/>
      <c r="I105" s="6"/>
      <c r="J105" s="6"/>
      <c r="K105" s="6"/>
      <c r="L105" s="6"/>
      <c r="M105" s="6"/>
      <c r="N105" s="6"/>
      <c r="O105" s="6"/>
      <c r="P105" s="6"/>
      <c r="Q105" s="6"/>
      <c r="R105" s="6"/>
    </row>
    <row r="106" spans="1:18" x14ac:dyDescent="0.3">
      <c r="A106" s="6"/>
      <c r="B106" s="332" t="s">
        <v>4247</v>
      </c>
      <c r="C106" s="171"/>
      <c r="D106" s="6"/>
      <c r="E106" s="6"/>
      <c r="F106" s="6"/>
      <c r="G106" s="6"/>
      <c r="H106" s="6"/>
      <c r="I106" s="6"/>
      <c r="J106" s="6"/>
      <c r="K106" s="6"/>
      <c r="L106" s="6"/>
      <c r="M106" s="6"/>
      <c r="N106" s="6"/>
      <c r="O106" s="6"/>
      <c r="P106" s="6"/>
      <c r="Q106" s="6"/>
      <c r="R106" s="6"/>
    </row>
    <row r="107" spans="1:18" x14ac:dyDescent="0.3">
      <c r="A107" s="6"/>
      <c r="B107" s="332" t="s">
        <v>4248</v>
      </c>
      <c r="C107" s="171"/>
      <c r="D107" s="6"/>
      <c r="E107" s="6"/>
      <c r="F107" s="6"/>
      <c r="G107" s="6"/>
      <c r="H107" s="6"/>
      <c r="I107" s="6"/>
      <c r="J107" s="6"/>
      <c r="K107" s="6"/>
      <c r="L107" s="6"/>
      <c r="M107" s="6"/>
      <c r="N107" s="6"/>
      <c r="O107" s="6"/>
      <c r="P107" s="6"/>
      <c r="Q107" s="6"/>
      <c r="R107" s="6"/>
    </row>
    <row r="108" spans="1:18" x14ac:dyDescent="0.3">
      <c r="A108" s="6"/>
      <c r="B108" s="332" t="s">
        <v>4249</v>
      </c>
      <c r="C108" s="171"/>
      <c r="D108" s="6"/>
      <c r="E108" s="6"/>
      <c r="F108" s="6"/>
      <c r="G108" s="6"/>
      <c r="H108" s="6"/>
      <c r="I108" s="6"/>
      <c r="J108" s="6"/>
      <c r="K108" s="6"/>
      <c r="L108" s="6"/>
      <c r="M108" s="6"/>
      <c r="N108" s="6"/>
      <c r="O108" s="6"/>
      <c r="P108" s="6"/>
      <c r="Q108" s="6"/>
      <c r="R108" s="6"/>
    </row>
    <row r="109" spans="1:18" x14ac:dyDescent="0.3">
      <c r="A109" s="6"/>
      <c r="B109" s="332" t="s">
        <v>4250</v>
      </c>
      <c r="C109" s="171"/>
      <c r="D109" s="6"/>
      <c r="E109" s="6"/>
      <c r="F109" s="6"/>
      <c r="G109" s="6"/>
      <c r="H109" s="6"/>
      <c r="I109" s="6"/>
      <c r="J109" s="6"/>
      <c r="K109" s="6"/>
      <c r="L109" s="6"/>
      <c r="M109" s="6"/>
      <c r="N109" s="6"/>
      <c r="O109" s="6"/>
      <c r="P109" s="6"/>
      <c r="Q109" s="6"/>
      <c r="R109" s="6"/>
    </row>
    <row r="110" spans="1:18" x14ac:dyDescent="0.3">
      <c r="A110" s="6"/>
      <c r="B110" s="332" t="s">
        <v>4251</v>
      </c>
      <c r="C110" s="171"/>
      <c r="D110" s="6"/>
      <c r="E110" s="6"/>
      <c r="F110" s="6"/>
      <c r="G110" s="6"/>
      <c r="H110" s="6"/>
      <c r="I110" s="6"/>
      <c r="J110" s="6"/>
      <c r="K110" s="6"/>
      <c r="L110" s="6"/>
      <c r="M110" s="6"/>
      <c r="N110" s="6"/>
      <c r="O110" s="6"/>
      <c r="P110" s="6"/>
      <c r="Q110" s="6"/>
      <c r="R110" s="6"/>
    </row>
    <row r="111" spans="1:18" x14ac:dyDescent="0.3">
      <c r="A111" s="6"/>
      <c r="B111" s="332" t="s">
        <v>4252</v>
      </c>
      <c r="C111" s="171"/>
      <c r="D111" s="6"/>
      <c r="E111" s="6"/>
      <c r="F111" s="6"/>
      <c r="G111" s="6"/>
      <c r="H111" s="6"/>
      <c r="I111" s="6"/>
      <c r="J111" s="6"/>
      <c r="K111" s="6"/>
      <c r="L111" s="6"/>
      <c r="M111" s="6"/>
      <c r="N111" s="6"/>
      <c r="O111" s="6"/>
      <c r="P111" s="6"/>
      <c r="Q111" s="6"/>
      <c r="R111" s="6"/>
    </row>
    <row r="112" spans="1:18" x14ac:dyDescent="0.3">
      <c r="A112" s="6"/>
      <c r="B112" s="332" t="s">
        <v>4253</v>
      </c>
      <c r="C112" s="171"/>
      <c r="D112" s="6"/>
      <c r="E112" s="6"/>
      <c r="F112" s="6"/>
      <c r="G112" s="6"/>
      <c r="H112" s="6"/>
      <c r="I112" s="6"/>
      <c r="J112" s="6"/>
      <c r="K112" s="6"/>
      <c r="L112" s="6"/>
      <c r="M112" s="6"/>
      <c r="N112" s="6"/>
      <c r="O112" s="6"/>
      <c r="P112" s="6"/>
      <c r="Q112" s="6"/>
      <c r="R112" s="6"/>
    </row>
    <row r="113" spans="1:18" x14ac:dyDescent="0.3">
      <c r="A113" s="6"/>
      <c r="B113" s="332" t="s">
        <v>4254</v>
      </c>
      <c r="C113" s="171"/>
      <c r="D113" s="6"/>
      <c r="E113" s="6"/>
      <c r="F113" s="6"/>
      <c r="G113" s="6"/>
      <c r="H113" s="6"/>
      <c r="I113" s="6"/>
      <c r="J113" s="6"/>
      <c r="K113" s="6"/>
      <c r="L113" s="6"/>
      <c r="M113" s="6"/>
      <c r="N113" s="6"/>
      <c r="O113" s="6"/>
      <c r="P113" s="6"/>
      <c r="Q113" s="6"/>
      <c r="R113" s="6"/>
    </row>
    <row r="114" spans="1:18" ht="26.4" x14ac:dyDescent="0.3">
      <c r="A114" s="6"/>
      <c r="B114" s="332" t="s">
        <v>4255</v>
      </c>
      <c r="C114" s="171"/>
      <c r="D114" s="6"/>
      <c r="E114" s="6"/>
      <c r="F114" s="6"/>
      <c r="G114" s="6"/>
      <c r="H114" s="6"/>
      <c r="I114" s="6"/>
      <c r="J114" s="6"/>
      <c r="K114" s="6"/>
      <c r="L114" s="6"/>
      <c r="M114" s="6"/>
      <c r="N114" s="6"/>
      <c r="O114" s="6"/>
      <c r="P114" s="6"/>
      <c r="Q114" s="6"/>
      <c r="R114" s="6"/>
    </row>
    <row r="115" spans="1:18" x14ac:dyDescent="0.3">
      <c r="A115" s="6"/>
      <c r="B115" s="332" t="s">
        <v>4256</v>
      </c>
      <c r="C115" s="171"/>
      <c r="D115" s="6"/>
      <c r="E115" s="6"/>
      <c r="F115" s="6"/>
      <c r="G115" s="6"/>
      <c r="H115" s="6"/>
      <c r="I115" s="6"/>
      <c r="J115" s="6"/>
      <c r="K115" s="6"/>
      <c r="L115" s="6"/>
      <c r="M115" s="6"/>
      <c r="N115" s="6"/>
      <c r="O115" s="6"/>
      <c r="P115" s="6"/>
      <c r="Q115" s="6"/>
      <c r="R115" s="6"/>
    </row>
    <row r="116" spans="1:18" x14ac:dyDescent="0.3">
      <c r="A116" s="6"/>
      <c r="B116" s="332" t="s">
        <v>4257</v>
      </c>
      <c r="C116" s="171"/>
      <c r="D116" s="6"/>
      <c r="E116" s="6"/>
      <c r="F116" s="6"/>
      <c r="G116" s="6"/>
      <c r="H116" s="6"/>
      <c r="I116" s="6"/>
      <c r="J116" s="6"/>
      <c r="K116" s="6"/>
      <c r="L116" s="6"/>
      <c r="M116" s="6"/>
      <c r="N116" s="6"/>
      <c r="O116" s="6"/>
      <c r="P116" s="6"/>
      <c r="Q116" s="6"/>
      <c r="R116" s="6"/>
    </row>
    <row r="117" spans="1:18" x14ac:dyDescent="0.3">
      <c r="A117" s="6"/>
      <c r="B117" s="332" t="s">
        <v>4258</v>
      </c>
      <c r="C117" s="171"/>
      <c r="D117" s="6"/>
      <c r="E117" s="6"/>
      <c r="F117" s="6"/>
      <c r="G117" s="6"/>
      <c r="H117" s="6"/>
      <c r="I117" s="6"/>
      <c r="J117" s="6"/>
      <c r="K117" s="6"/>
      <c r="L117" s="6"/>
      <c r="M117" s="6"/>
      <c r="N117" s="6"/>
      <c r="O117" s="6"/>
      <c r="P117" s="6"/>
      <c r="Q117" s="6"/>
      <c r="R117" s="6"/>
    </row>
    <row r="118" spans="1:18" x14ac:dyDescent="0.3">
      <c r="A118" s="6"/>
      <c r="B118" s="332" t="s">
        <v>4259</v>
      </c>
      <c r="C118" s="171"/>
      <c r="D118" s="6"/>
      <c r="E118" s="6"/>
      <c r="F118" s="6"/>
      <c r="G118" s="6"/>
      <c r="H118" s="6"/>
      <c r="I118" s="6"/>
      <c r="J118" s="6"/>
      <c r="K118" s="6"/>
      <c r="L118" s="6"/>
      <c r="M118" s="6"/>
      <c r="N118" s="6"/>
      <c r="O118" s="6"/>
      <c r="P118" s="6"/>
      <c r="Q118" s="6"/>
      <c r="R118" s="6"/>
    </row>
    <row r="119" spans="1:18" x14ac:dyDescent="0.3">
      <c r="A119" s="6"/>
      <c r="B119" s="332" t="s">
        <v>4260</v>
      </c>
      <c r="C119" s="171"/>
      <c r="D119" s="6"/>
      <c r="E119" s="6"/>
      <c r="F119" s="6"/>
      <c r="G119" s="6"/>
      <c r="H119" s="6"/>
      <c r="I119" s="6"/>
      <c r="J119" s="6"/>
      <c r="K119" s="6"/>
      <c r="L119" s="6"/>
      <c r="M119" s="6"/>
      <c r="N119" s="6"/>
      <c r="O119" s="6"/>
      <c r="P119" s="6"/>
      <c r="Q119" s="6"/>
      <c r="R119" s="6"/>
    </row>
    <row r="120" spans="1:18" x14ac:dyDescent="0.3">
      <c r="A120" s="6"/>
      <c r="B120" s="332" t="s">
        <v>4261</v>
      </c>
      <c r="C120" s="171"/>
      <c r="D120" s="6"/>
      <c r="E120" s="6"/>
      <c r="F120" s="6"/>
      <c r="G120" s="6"/>
      <c r="H120" s="6"/>
      <c r="I120" s="6"/>
      <c r="J120" s="6"/>
      <c r="K120" s="6"/>
      <c r="L120" s="6"/>
      <c r="M120" s="6"/>
      <c r="N120" s="6"/>
      <c r="O120" s="6"/>
      <c r="P120" s="6"/>
      <c r="Q120" s="6"/>
      <c r="R120" s="6"/>
    </row>
    <row r="121" spans="1:18" x14ac:dyDescent="0.3">
      <c r="A121" s="6"/>
      <c r="B121" s="332" t="s">
        <v>4262</v>
      </c>
      <c r="C121" s="171"/>
      <c r="D121" s="6"/>
      <c r="E121" s="6"/>
      <c r="F121" s="6"/>
      <c r="G121" s="6"/>
      <c r="H121" s="6"/>
      <c r="I121" s="6"/>
      <c r="J121" s="6"/>
      <c r="K121" s="6"/>
      <c r="L121" s="6"/>
      <c r="M121" s="6"/>
      <c r="N121" s="6"/>
      <c r="O121" s="6"/>
      <c r="P121" s="6"/>
      <c r="Q121" s="6"/>
      <c r="R121" s="6"/>
    </row>
    <row r="122" spans="1:18" x14ac:dyDescent="0.3">
      <c r="A122" s="6"/>
      <c r="B122" s="332" t="s">
        <v>4263</v>
      </c>
      <c r="C122" s="171"/>
      <c r="D122" s="6"/>
      <c r="E122" s="6"/>
      <c r="F122" s="6"/>
      <c r="G122" s="6"/>
      <c r="H122" s="6"/>
      <c r="I122" s="6"/>
      <c r="J122" s="6"/>
      <c r="K122" s="6"/>
      <c r="L122" s="6"/>
      <c r="M122" s="6"/>
      <c r="N122" s="6"/>
      <c r="O122" s="6"/>
      <c r="P122" s="6"/>
      <c r="Q122" s="6"/>
      <c r="R122" s="6"/>
    </row>
    <row r="123" spans="1:18" x14ac:dyDescent="0.3">
      <c r="A123" s="6"/>
      <c r="B123" s="332" t="s">
        <v>4264</v>
      </c>
      <c r="C123" s="171"/>
      <c r="D123" s="6"/>
      <c r="E123" s="6"/>
      <c r="F123" s="6"/>
      <c r="G123" s="6"/>
      <c r="H123" s="6"/>
      <c r="I123" s="6"/>
      <c r="J123" s="6"/>
      <c r="K123" s="6"/>
      <c r="L123" s="6"/>
      <c r="M123" s="6"/>
      <c r="N123" s="6"/>
      <c r="O123" s="6"/>
      <c r="P123" s="6"/>
      <c r="Q123" s="6"/>
      <c r="R123" s="6"/>
    </row>
    <row r="124" spans="1:18" x14ac:dyDescent="0.3">
      <c r="A124" s="6"/>
      <c r="B124" s="332" t="s">
        <v>4265</v>
      </c>
      <c r="C124" s="171"/>
      <c r="D124" s="6"/>
      <c r="E124" s="6"/>
      <c r="F124" s="6"/>
      <c r="G124" s="6"/>
      <c r="H124" s="6"/>
      <c r="I124" s="6"/>
      <c r="J124" s="6"/>
      <c r="K124" s="6"/>
      <c r="L124" s="6"/>
      <c r="M124" s="6"/>
      <c r="N124" s="6"/>
      <c r="O124" s="6"/>
      <c r="P124" s="6"/>
      <c r="Q124" s="6"/>
      <c r="R124" s="6"/>
    </row>
    <row r="125" spans="1:18" x14ac:dyDescent="0.3">
      <c r="A125" s="6"/>
      <c r="B125" s="332" t="s">
        <v>4266</v>
      </c>
      <c r="C125" s="171"/>
      <c r="D125" s="6"/>
      <c r="E125" s="6"/>
      <c r="F125" s="6"/>
      <c r="G125" s="6"/>
      <c r="H125" s="6"/>
      <c r="I125" s="6"/>
      <c r="J125" s="6"/>
      <c r="K125" s="6"/>
      <c r="L125" s="6"/>
      <c r="M125" s="6"/>
      <c r="N125" s="6"/>
      <c r="O125" s="6"/>
      <c r="P125" s="6"/>
      <c r="Q125" s="6"/>
      <c r="R125" s="6"/>
    </row>
    <row r="126" spans="1:18" ht="26.4" x14ac:dyDescent="0.3">
      <c r="A126" s="6"/>
      <c r="B126" s="332" t="s">
        <v>4267</v>
      </c>
      <c r="C126" s="171"/>
      <c r="D126" s="6"/>
      <c r="E126" s="6"/>
      <c r="F126" s="6"/>
      <c r="G126" s="6"/>
      <c r="H126" s="6"/>
      <c r="I126" s="6"/>
      <c r="J126" s="6"/>
      <c r="K126" s="6"/>
      <c r="L126" s="6"/>
      <c r="M126" s="6"/>
      <c r="N126" s="6"/>
      <c r="O126" s="6"/>
      <c r="P126" s="6"/>
      <c r="Q126" s="6"/>
      <c r="R126" s="6"/>
    </row>
    <row r="127" spans="1:18" x14ac:dyDescent="0.3">
      <c r="A127" s="6"/>
      <c r="B127" s="332" t="s">
        <v>4268</v>
      </c>
      <c r="C127" s="171"/>
      <c r="D127" s="6"/>
      <c r="E127" s="6"/>
      <c r="F127" s="6"/>
      <c r="G127" s="6"/>
      <c r="H127" s="6"/>
      <c r="I127" s="6"/>
      <c r="J127" s="6"/>
      <c r="K127" s="6"/>
      <c r="L127" s="6"/>
      <c r="M127" s="6"/>
      <c r="N127" s="6"/>
      <c r="O127" s="6"/>
      <c r="P127" s="6"/>
      <c r="Q127" s="6"/>
      <c r="R127" s="6"/>
    </row>
    <row r="128" spans="1:18" x14ac:dyDescent="0.3">
      <c r="A128" s="6"/>
      <c r="B128" s="332" t="s">
        <v>4269</v>
      </c>
      <c r="C128" s="171"/>
      <c r="D128" s="6"/>
      <c r="E128" s="6"/>
      <c r="F128" s="6"/>
      <c r="G128" s="6"/>
      <c r="H128" s="6"/>
      <c r="I128" s="6"/>
      <c r="J128" s="6"/>
      <c r="K128" s="6"/>
      <c r="L128" s="6"/>
      <c r="M128" s="6"/>
      <c r="N128" s="6"/>
      <c r="O128" s="6"/>
      <c r="P128" s="6"/>
      <c r="Q128" s="6"/>
      <c r="R128" s="6"/>
    </row>
    <row r="129" spans="1:18" x14ac:dyDescent="0.3">
      <c r="A129" s="6"/>
      <c r="B129" s="332" t="s">
        <v>4270</v>
      </c>
      <c r="C129" s="171"/>
      <c r="D129" s="6"/>
      <c r="E129" s="6"/>
      <c r="F129" s="6"/>
      <c r="G129" s="6"/>
      <c r="H129" s="6"/>
      <c r="I129" s="6"/>
      <c r="J129" s="6"/>
      <c r="K129" s="6"/>
      <c r="L129" s="6"/>
      <c r="M129" s="6"/>
      <c r="N129" s="6"/>
      <c r="O129" s="6"/>
      <c r="P129" s="6"/>
      <c r="Q129" s="6"/>
      <c r="R129" s="6"/>
    </row>
    <row r="130" spans="1:18" x14ac:dyDescent="0.3">
      <c r="A130" s="6"/>
      <c r="B130" s="332" t="s">
        <v>4271</v>
      </c>
      <c r="C130" s="171"/>
      <c r="D130" s="6"/>
      <c r="E130" s="6"/>
      <c r="F130" s="6"/>
      <c r="G130" s="6"/>
      <c r="H130" s="6"/>
      <c r="I130" s="6"/>
      <c r="J130" s="6"/>
      <c r="K130" s="6"/>
      <c r="L130" s="6"/>
      <c r="M130" s="6"/>
      <c r="N130" s="6"/>
      <c r="O130" s="6"/>
      <c r="P130" s="6"/>
      <c r="Q130" s="6"/>
      <c r="R130" s="6"/>
    </row>
    <row r="131" spans="1:18" x14ac:dyDescent="0.3">
      <c r="A131" s="6"/>
      <c r="B131" s="332" t="s">
        <v>4272</v>
      </c>
      <c r="C131" s="171"/>
      <c r="D131" s="6"/>
      <c r="E131" s="6"/>
      <c r="F131" s="6"/>
      <c r="G131" s="6"/>
      <c r="H131" s="6"/>
      <c r="I131" s="6"/>
      <c r="J131" s="6"/>
      <c r="K131" s="6"/>
      <c r="L131" s="6"/>
      <c r="M131" s="6"/>
      <c r="N131" s="6"/>
      <c r="O131" s="6"/>
      <c r="P131" s="6"/>
      <c r="Q131" s="6"/>
      <c r="R131" s="6"/>
    </row>
    <row r="132" spans="1:18" x14ac:dyDescent="0.3">
      <c r="A132" s="6"/>
      <c r="B132" s="332" t="s">
        <v>4273</v>
      </c>
      <c r="C132" s="171"/>
      <c r="D132" s="6"/>
      <c r="E132" s="6"/>
      <c r="F132" s="6"/>
      <c r="G132" s="6"/>
      <c r="H132" s="6"/>
      <c r="I132" s="6"/>
      <c r="J132" s="6"/>
      <c r="K132" s="6"/>
      <c r="L132" s="6"/>
      <c r="M132" s="6"/>
      <c r="N132" s="6"/>
      <c r="O132" s="6"/>
      <c r="P132" s="6"/>
      <c r="Q132" s="6"/>
      <c r="R132" s="6"/>
    </row>
    <row r="133" spans="1:18" x14ac:dyDescent="0.3">
      <c r="A133" s="6"/>
      <c r="B133" s="332" t="s">
        <v>4274</v>
      </c>
      <c r="C133" s="171"/>
      <c r="D133" s="6"/>
      <c r="E133" s="6"/>
      <c r="F133" s="6"/>
      <c r="G133" s="6"/>
      <c r="H133" s="6"/>
      <c r="I133" s="6"/>
      <c r="J133" s="6"/>
      <c r="K133" s="6"/>
      <c r="L133" s="6"/>
      <c r="M133" s="6"/>
      <c r="N133" s="6"/>
      <c r="O133" s="6"/>
      <c r="P133" s="6"/>
      <c r="Q133" s="6"/>
      <c r="R133" s="6"/>
    </row>
    <row r="134" spans="1:18" x14ac:dyDescent="0.3">
      <c r="A134" s="6"/>
      <c r="B134" s="332" t="s">
        <v>4275</v>
      </c>
      <c r="C134" s="171"/>
      <c r="D134" s="6"/>
      <c r="E134" s="6"/>
      <c r="F134" s="6"/>
      <c r="G134" s="6"/>
      <c r="H134" s="6"/>
      <c r="I134" s="6"/>
      <c r="J134" s="6"/>
      <c r="K134" s="6"/>
      <c r="L134" s="6"/>
      <c r="M134" s="6"/>
      <c r="N134" s="6"/>
      <c r="O134" s="6"/>
      <c r="P134" s="6"/>
      <c r="Q134" s="6"/>
      <c r="R134" s="6"/>
    </row>
    <row r="135" spans="1:18" x14ac:dyDescent="0.3">
      <c r="A135" s="6"/>
      <c r="B135" s="332" t="s">
        <v>4276</v>
      </c>
      <c r="C135" s="171"/>
      <c r="D135" s="6"/>
      <c r="E135" s="6"/>
      <c r="F135" s="6"/>
      <c r="G135" s="6"/>
      <c r="H135" s="6"/>
      <c r="I135" s="6"/>
      <c r="J135" s="6"/>
      <c r="K135" s="6"/>
      <c r="L135" s="6"/>
      <c r="M135" s="6"/>
      <c r="N135" s="6"/>
      <c r="O135" s="6"/>
      <c r="P135" s="6"/>
      <c r="Q135" s="6"/>
      <c r="R135" s="6"/>
    </row>
    <row r="136" spans="1:18" x14ac:dyDescent="0.3">
      <c r="A136" s="6"/>
      <c r="B136" s="332" t="s">
        <v>4277</v>
      </c>
      <c r="C136" s="169"/>
      <c r="D136" s="6"/>
      <c r="E136" s="6"/>
      <c r="F136" s="6"/>
      <c r="G136" s="6"/>
      <c r="H136" s="6"/>
      <c r="I136" s="6"/>
      <c r="J136" s="6"/>
      <c r="K136" s="6"/>
      <c r="L136" s="6"/>
      <c r="M136" s="6"/>
      <c r="N136" s="6"/>
      <c r="O136" s="6"/>
      <c r="P136" s="6"/>
      <c r="Q136" s="6"/>
      <c r="R136" s="6"/>
    </row>
    <row r="137" spans="1:18" x14ac:dyDescent="0.3">
      <c r="A137" s="6"/>
      <c r="B137" s="332" t="s">
        <v>4278</v>
      </c>
      <c r="C137" s="169"/>
      <c r="D137" s="6"/>
      <c r="E137" s="6"/>
      <c r="F137" s="6"/>
      <c r="G137" s="6"/>
      <c r="H137" s="6"/>
      <c r="I137" s="6"/>
      <c r="J137" s="6"/>
      <c r="K137" s="6"/>
      <c r="L137" s="6"/>
      <c r="M137" s="6"/>
      <c r="N137" s="6"/>
      <c r="O137" s="6"/>
      <c r="P137" s="6"/>
      <c r="Q137" s="6"/>
      <c r="R137" s="6"/>
    </row>
    <row r="138" spans="1:18" x14ac:dyDescent="0.3">
      <c r="A138" s="6"/>
      <c r="B138" s="332" t="s">
        <v>4279</v>
      </c>
      <c r="C138" s="169"/>
      <c r="D138" s="6"/>
      <c r="E138" s="6"/>
      <c r="F138" s="6"/>
      <c r="G138" s="6"/>
      <c r="H138" s="6"/>
      <c r="I138" s="6"/>
      <c r="J138" s="6"/>
      <c r="K138" s="6"/>
      <c r="L138" s="6"/>
      <c r="M138" s="6"/>
      <c r="N138" s="6"/>
      <c r="O138" s="6"/>
      <c r="P138" s="6"/>
      <c r="Q138" s="6"/>
      <c r="R138" s="6"/>
    </row>
    <row r="139" spans="1:18" x14ac:dyDescent="0.3">
      <c r="A139" s="6"/>
      <c r="B139" s="332" t="s">
        <v>4280</v>
      </c>
      <c r="C139" s="169"/>
      <c r="D139" s="6"/>
      <c r="E139" s="6"/>
      <c r="F139" s="6"/>
      <c r="G139" s="6"/>
      <c r="H139" s="6"/>
      <c r="I139" s="6"/>
      <c r="J139" s="6"/>
      <c r="K139" s="6"/>
      <c r="L139" s="6"/>
      <c r="M139" s="6"/>
      <c r="N139" s="6"/>
      <c r="O139" s="6"/>
      <c r="P139" s="6"/>
      <c r="Q139" s="6"/>
      <c r="R139" s="6"/>
    </row>
    <row r="140" spans="1:18" x14ac:dyDescent="0.3">
      <c r="A140" s="6"/>
      <c r="B140" s="332" t="s">
        <v>4281</v>
      </c>
      <c r="C140" s="169"/>
      <c r="D140" s="6"/>
      <c r="E140" s="6"/>
      <c r="F140" s="6"/>
      <c r="G140" s="6"/>
      <c r="H140" s="6"/>
      <c r="I140" s="6"/>
      <c r="J140" s="6"/>
      <c r="K140" s="6"/>
      <c r="L140" s="6"/>
      <c r="M140" s="6"/>
      <c r="N140" s="6"/>
      <c r="O140" s="6"/>
      <c r="P140" s="6"/>
      <c r="Q140" s="6"/>
      <c r="R140" s="6"/>
    </row>
    <row r="141" spans="1:18" ht="26.4" x14ac:dyDescent="0.3">
      <c r="A141" s="6"/>
      <c r="B141" s="332" t="s">
        <v>4282</v>
      </c>
      <c r="C141" s="169"/>
      <c r="D141" s="6"/>
      <c r="E141" s="6"/>
      <c r="F141" s="6"/>
      <c r="G141" s="6"/>
      <c r="H141" s="6"/>
      <c r="I141" s="6"/>
      <c r="J141" s="6"/>
      <c r="K141" s="6"/>
      <c r="L141" s="6"/>
      <c r="M141" s="6"/>
      <c r="N141" s="6"/>
      <c r="O141" s="6"/>
      <c r="P141" s="6"/>
      <c r="Q141" s="6"/>
      <c r="R141" s="6"/>
    </row>
    <row r="142" spans="1:18" x14ac:dyDescent="0.3">
      <c r="A142" s="6"/>
      <c r="B142" s="332" t="s">
        <v>4283</v>
      </c>
      <c r="C142" s="169"/>
      <c r="D142" s="6"/>
      <c r="E142" s="6"/>
      <c r="F142" s="6"/>
      <c r="G142" s="6"/>
      <c r="H142" s="6"/>
      <c r="I142" s="6"/>
      <c r="J142" s="6"/>
      <c r="K142" s="6"/>
      <c r="L142" s="6"/>
      <c r="M142" s="6"/>
      <c r="N142" s="6"/>
      <c r="O142" s="6"/>
      <c r="P142" s="6"/>
      <c r="Q142" s="6"/>
      <c r="R142" s="6"/>
    </row>
    <row r="143" spans="1:18" ht="26.4" x14ac:dyDescent="0.3">
      <c r="A143" s="6"/>
      <c r="B143" s="332" t="s">
        <v>4284</v>
      </c>
      <c r="C143" s="169"/>
      <c r="D143" s="6"/>
      <c r="E143" s="6"/>
      <c r="F143" s="6"/>
      <c r="G143" s="6"/>
      <c r="H143" s="6"/>
      <c r="I143" s="6"/>
      <c r="J143" s="6"/>
      <c r="K143" s="6"/>
      <c r="L143" s="6"/>
      <c r="M143" s="6"/>
      <c r="N143" s="6"/>
      <c r="O143" s="6"/>
      <c r="P143" s="6"/>
      <c r="Q143" s="6"/>
      <c r="R143" s="6"/>
    </row>
    <row r="144" spans="1:18" ht="26.4" x14ac:dyDescent="0.3">
      <c r="A144" s="6"/>
      <c r="B144" s="332" t="s">
        <v>4285</v>
      </c>
      <c r="C144" s="169"/>
      <c r="D144" s="6"/>
      <c r="E144" s="6"/>
      <c r="F144" s="6"/>
      <c r="G144" s="6"/>
      <c r="H144" s="6"/>
      <c r="I144" s="6"/>
      <c r="J144" s="6"/>
      <c r="K144" s="6"/>
      <c r="L144" s="6"/>
      <c r="M144" s="6"/>
      <c r="N144" s="6"/>
      <c r="O144" s="6"/>
      <c r="P144" s="6"/>
      <c r="Q144" s="6"/>
      <c r="R144" s="6"/>
    </row>
    <row r="145" spans="1:18" x14ac:dyDescent="0.3">
      <c r="A145" s="6"/>
      <c r="B145" s="332" t="s">
        <v>4286</v>
      </c>
      <c r="C145" s="169"/>
      <c r="D145" s="6"/>
      <c r="E145" s="6"/>
      <c r="F145" s="6"/>
      <c r="G145" s="6"/>
      <c r="H145" s="6"/>
      <c r="I145" s="6"/>
      <c r="J145" s="6"/>
      <c r="K145" s="6"/>
      <c r="L145" s="6"/>
      <c r="M145" s="6"/>
      <c r="N145" s="6"/>
      <c r="O145" s="6"/>
      <c r="P145" s="6"/>
      <c r="Q145" s="6"/>
      <c r="R145" s="6"/>
    </row>
    <row r="146" spans="1:18" x14ac:dyDescent="0.3">
      <c r="A146" s="6"/>
      <c r="B146" s="332" t="s">
        <v>4287</v>
      </c>
      <c r="C146" s="169"/>
      <c r="D146" s="6"/>
      <c r="E146" s="6"/>
      <c r="F146" s="6"/>
      <c r="G146" s="6"/>
      <c r="H146" s="6"/>
      <c r="I146" s="6"/>
      <c r="J146" s="6"/>
      <c r="K146" s="6"/>
      <c r="L146" s="6"/>
      <c r="M146" s="6"/>
      <c r="N146" s="6"/>
      <c r="O146" s="6"/>
      <c r="P146" s="6"/>
      <c r="Q146" s="6"/>
      <c r="R146" s="6"/>
    </row>
    <row r="147" spans="1:18" x14ac:dyDescent="0.3">
      <c r="A147" s="6"/>
      <c r="B147" s="332" t="s">
        <v>4288</v>
      </c>
      <c r="C147" s="169"/>
      <c r="D147" s="6"/>
      <c r="E147" s="6"/>
      <c r="F147" s="6"/>
      <c r="G147" s="6"/>
      <c r="H147" s="6"/>
      <c r="I147" s="6"/>
      <c r="J147" s="6"/>
      <c r="K147" s="6"/>
      <c r="L147" s="6"/>
      <c r="M147" s="6"/>
      <c r="N147" s="6"/>
      <c r="O147" s="6"/>
      <c r="P147" s="6"/>
      <c r="Q147" s="6"/>
      <c r="R147" s="6"/>
    </row>
    <row r="148" spans="1:18" x14ac:dyDescent="0.3">
      <c r="A148" s="6"/>
      <c r="B148" s="332" t="s">
        <v>4289</v>
      </c>
      <c r="C148" s="169"/>
      <c r="D148" s="6"/>
      <c r="E148" s="6"/>
      <c r="F148" s="6"/>
      <c r="G148" s="6"/>
      <c r="H148" s="6"/>
      <c r="I148" s="6"/>
      <c r="J148" s="6"/>
      <c r="K148" s="6"/>
      <c r="L148" s="6"/>
      <c r="M148" s="6"/>
      <c r="N148" s="6"/>
      <c r="O148" s="6"/>
      <c r="P148" s="6"/>
      <c r="Q148" s="6"/>
      <c r="R148" s="6"/>
    </row>
    <row r="149" spans="1:18" x14ac:dyDescent="0.3">
      <c r="A149" s="6"/>
      <c r="B149" s="332" t="s">
        <v>4290</v>
      </c>
      <c r="C149" s="169"/>
      <c r="D149" s="6"/>
      <c r="E149" s="6"/>
      <c r="F149" s="6"/>
      <c r="G149" s="6"/>
      <c r="H149" s="6"/>
      <c r="I149" s="6"/>
      <c r="J149" s="6"/>
      <c r="K149" s="6"/>
      <c r="L149" s="6"/>
      <c r="M149" s="6"/>
      <c r="N149" s="6"/>
      <c r="O149" s="6"/>
      <c r="P149" s="6"/>
      <c r="Q149" s="6"/>
      <c r="R149" s="6"/>
    </row>
    <row r="150" spans="1:18" x14ac:dyDescent="0.3">
      <c r="A150" s="6"/>
      <c r="B150" s="332" t="s">
        <v>4291</v>
      </c>
      <c r="C150" s="169"/>
      <c r="D150" s="6"/>
      <c r="E150" s="6"/>
      <c r="F150" s="6"/>
      <c r="G150" s="6"/>
      <c r="H150" s="6"/>
      <c r="I150" s="6"/>
      <c r="J150" s="6"/>
      <c r="K150" s="6"/>
      <c r="L150" s="6"/>
      <c r="M150" s="6"/>
      <c r="N150" s="6"/>
      <c r="O150" s="6"/>
      <c r="P150" s="6"/>
      <c r="Q150" s="6"/>
      <c r="R150" s="6"/>
    </row>
    <row r="151" spans="1:18" x14ac:dyDescent="0.3">
      <c r="A151" s="6"/>
      <c r="B151" s="332" t="s">
        <v>4292</v>
      </c>
      <c r="C151" s="169"/>
      <c r="D151" s="6"/>
      <c r="E151" s="6"/>
      <c r="F151" s="6"/>
      <c r="G151" s="6"/>
      <c r="H151" s="6"/>
      <c r="I151" s="6"/>
      <c r="J151" s="6"/>
      <c r="K151" s="6"/>
      <c r="L151" s="6"/>
      <c r="M151" s="6"/>
      <c r="N151" s="6"/>
      <c r="O151" s="6"/>
      <c r="P151" s="6"/>
      <c r="Q151" s="6"/>
      <c r="R151" s="6"/>
    </row>
    <row r="152" spans="1:18" x14ac:dyDescent="0.3">
      <c r="A152" s="6"/>
      <c r="B152" s="332" t="s">
        <v>4293</v>
      </c>
      <c r="C152" s="169"/>
      <c r="D152" s="6"/>
      <c r="E152" s="6"/>
      <c r="F152" s="6"/>
      <c r="G152" s="6"/>
      <c r="H152" s="6"/>
      <c r="I152" s="6"/>
      <c r="J152" s="6"/>
      <c r="K152" s="6"/>
      <c r="L152" s="6"/>
      <c r="M152" s="6"/>
      <c r="N152" s="6"/>
      <c r="O152" s="6"/>
      <c r="P152" s="6"/>
      <c r="Q152" s="6"/>
      <c r="R152" s="6"/>
    </row>
    <row r="153" spans="1:18" x14ac:dyDescent="0.3">
      <c r="A153" s="6"/>
      <c r="B153" s="332" t="s">
        <v>4294</v>
      </c>
      <c r="C153" s="169"/>
      <c r="D153" s="6"/>
      <c r="E153" s="6"/>
      <c r="F153" s="6"/>
      <c r="G153" s="6"/>
      <c r="H153" s="6"/>
      <c r="I153" s="6"/>
      <c r="J153" s="6"/>
      <c r="K153" s="6"/>
      <c r="L153" s="6"/>
      <c r="M153" s="6"/>
      <c r="N153" s="6"/>
      <c r="O153" s="6"/>
      <c r="P153" s="6"/>
      <c r="Q153" s="6"/>
      <c r="R153" s="6"/>
    </row>
    <row r="154" spans="1:18" x14ac:dyDescent="0.3">
      <c r="A154" s="6"/>
      <c r="B154" s="332" t="s">
        <v>4295</v>
      </c>
      <c r="C154" s="169"/>
      <c r="D154" s="6"/>
      <c r="E154" s="6"/>
      <c r="F154" s="6"/>
      <c r="G154" s="6"/>
      <c r="H154" s="6"/>
      <c r="I154" s="6"/>
      <c r="J154" s="6"/>
      <c r="K154" s="6"/>
      <c r="L154" s="6"/>
      <c r="M154" s="6"/>
      <c r="N154" s="6"/>
      <c r="O154" s="6"/>
      <c r="P154" s="6"/>
      <c r="Q154" s="6"/>
      <c r="R154" s="6"/>
    </row>
    <row r="155" spans="1:18" x14ac:dyDescent="0.3">
      <c r="A155" s="6"/>
      <c r="B155" s="332" t="s">
        <v>4296</v>
      </c>
      <c r="C155" s="169"/>
      <c r="D155" s="6"/>
      <c r="E155" s="6"/>
      <c r="F155" s="6"/>
      <c r="G155" s="6"/>
      <c r="H155" s="6"/>
      <c r="I155" s="6"/>
      <c r="J155" s="6"/>
      <c r="K155" s="6"/>
      <c r="L155" s="6"/>
      <c r="M155" s="6"/>
      <c r="N155" s="6"/>
      <c r="O155" s="6"/>
      <c r="P155" s="6"/>
      <c r="Q155" s="6"/>
      <c r="R155" s="6"/>
    </row>
    <row r="156" spans="1:18" x14ac:dyDescent="0.3">
      <c r="A156" s="6"/>
      <c r="B156" s="332" t="s">
        <v>4297</v>
      </c>
      <c r="C156" s="169"/>
      <c r="D156" s="6"/>
      <c r="E156" s="6"/>
      <c r="F156" s="6"/>
      <c r="G156" s="6"/>
      <c r="H156" s="6"/>
      <c r="I156" s="6"/>
      <c r="J156" s="6"/>
      <c r="K156" s="6"/>
      <c r="L156" s="6"/>
      <c r="M156" s="6"/>
      <c r="N156" s="6"/>
      <c r="O156" s="6"/>
      <c r="P156" s="6"/>
      <c r="Q156" s="6"/>
      <c r="R156" s="6"/>
    </row>
    <row r="157" spans="1:18" x14ac:dyDescent="0.3">
      <c r="A157" s="6"/>
      <c r="B157" s="332" t="s">
        <v>4298</v>
      </c>
      <c r="C157" s="169"/>
      <c r="D157" s="6"/>
      <c r="E157" s="6"/>
      <c r="F157" s="6"/>
      <c r="G157" s="6"/>
      <c r="H157" s="6"/>
      <c r="I157" s="6"/>
      <c r="J157" s="6"/>
      <c r="K157" s="6"/>
      <c r="L157" s="6"/>
      <c r="M157" s="6"/>
      <c r="N157" s="6"/>
      <c r="O157" s="6"/>
      <c r="P157" s="6"/>
      <c r="Q157" s="6"/>
      <c r="R157" s="6"/>
    </row>
    <row r="158" spans="1:18" x14ac:dyDescent="0.3">
      <c r="A158" s="6"/>
      <c r="B158" s="332" t="s">
        <v>4299</v>
      </c>
      <c r="C158" s="169"/>
      <c r="D158" s="6"/>
      <c r="E158" s="6"/>
      <c r="F158" s="6"/>
      <c r="G158" s="6"/>
      <c r="H158" s="6"/>
      <c r="I158" s="6"/>
      <c r="J158" s="6"/>
      <c r="K158" s="6"/>
      <c r="L158" s="6"/>
      <c r="M158" s="6"/>
      <c r="N158" s="6"/>
      <c r="O158" s="6"/>
      <c r="P158" s="6"/>
      <c r="Q158" s="6"/>
      <c r="R158" s="6"/>
    </row>
    <row r="159" spans="1:18" x14ac:dyDescent="0.3">
      <c r="A159" s="6"/>
      <c r="B159" s="332" t="s">
        <v>4300</v>
      </c>
      <c r="C159" s="169"/>
      <c r="D159" s="6"/>
      <c r="E159" s="6"/>
      <c r="F159" s="6"/>
      <c r="G159" s="6"/>
      <c r="H159" s="6"/>
      <c r="I159" s="6"/>
      <c r="J159" s="6"/>
      <c r="K159" s="6"/>
      <c r="L159" s="6"/>
      <c r="M159" s="6"/>
      <c r="N159" s="6"/>
      <c r="O159" s="6"/>
      <c r="P159" s="6"/>
      <c r="Q159" s="6"/>
      <c r="R159" s="6"/>
    </row>
    <row r="160" spans="1:18" x14ac:dyDescent="0.3">
      <c r="A160" s="6"/>
      <c r="B160" s="332" t="s">
        <v>4301</v>
      </c>
      <c r="C160" s="169"/>
      <c r="D160" s="6"/>
      <c r="E160" s="6"/>
      <c r="F160" s="6"/>
      <c r="G160" s="6"/>
      <c r="H160" s="6"/>
      <c r="I160" s="6"/>
      <c r="J160" s="6"/>
      <c r="K160" s="6"/>
      <c r="L160" s="6"/>
      <c r="M160" s="6"/>
      <c r="N160" s="6"/>
      <c r="O160" s="6"/>
      <c r="P160" s="6"/>
      <c r="Q160" s="6"/>
      <c r="R160" s="6"/>
    </row>
    <row r="161" spans="1:18" x14ac:dyDescent="0.3">
      <c r="A161" s="6"/>
      <c r="B161" s="332" t="s">
        <v>4302</v>
      </c>
      <c r="C161" s="169"/>
      <c r="D161" s="6"/>
      <c r="E161" s="6"/>
      <c r="F161" s="6"/>
      <c r="G161" s="6"/>
      <c r="H161" s="6"/>
      <c r="I161" s="6"/>
      <c r="J161" s="6"/>
      <c r="K161" s="6"/>
      <c r="L161" s="6"/>
      <c r="M161" s="6"/>
      <c r="N161" s="6"/>
      <c r="O161" s="6"/>
      <c r="P161" s="6"/>
      <c r="Q161" s="6"/>
      <c r="R161" s="6"/>
    </row>
    <row r="162" spans="1:18" x14ac:dyDescent="0.3">
      <c r="A162" s="6"/>
      <c r="B162" s="332" t="s">
        <v>4303</v>
      </c>
      <c r="C162" s="169"/>
      <c r="D162" s="6"/>
      <c r="E162" s="6"/>
      <c r="F162" s="6"/>
      <c r="G162" s="6"/>
      <c r="H162" s="6"/>
      <c r="I162" s="6"/>
      <c r="J162" s="6"/>
      <c r="K162" s="6"/>
      <c r="L162" s="6"/>
      <c r="M162" s="6"/>
      <c r="N162" s="6"/>
      <c r="O162" s="6"/>
      <c r="P162" s="6"/>
      <c r="Q162" s="6"/>
      <c r="R162" s="6"/>
    </row>
    <row r="163" spans="1:18" x14ac:dyDescent="0.3">
      <c r="A163" s="6"/>
      <c r="B163" s="332" t="s">
        <v>4304</v>
      </c>
      <c r="C163" s="169"/>
      <c r="D163" s="6"/>
      <c r="E163" s="6"/>
      <c r="F163" s="6"/>
      <c r="G163" s="6"/>
      <c r="H163" s="6"/>
      <c r="I163" s="6"/>
      <c r="J163" s="6"/>
      <c r="K163" s="6"/>
      <c r="L163" s="6"/>
      <c r="M163" s="6"/>
      <c r="N163" s="6"/>
      <c r="O163" s="6"/>
      <c r="P163" s="6"/>
      <c r="Q163" s="6"/>
      <c r="R163" s="6"/>
    </row>
    <row r="164" spans="1:18" x14ac:dyDescent="0.3">
      <c r="A164" s="6"/>
      <c r="B164" s="332" t="s">
        <v>4305</v>
      </c>
      <c r="C164" s="169"/>
      <c r="D164" s="6"/>
      <c r="E164" s="6"/>
      <c r="F164" s="6"/>
      <c r="G164" s="6"/>
      <c r="H164" s="6"/>
      <c r="I164" s="6"/>
      <c r="J164" s="6"/>
      <c r="K164" s="6"/>
      <c r="L164" s="6"/>
      <c r="M164" s="6"/>
      <c r="N164" s="6"/>
      <c r="O164" s="6"/>
      <c r="P164" s="6"/>
      <c r="Q164" s="6"/>
      <c r="R164" s="6"/>
    </row>
    <row r="165" spans="1:18" x14ac:dyDescent="0.3">
      <c r="A165" s="6"/>
      <c r="B165" s="332" t="s">
        <v>4306</v>
      </c>
      <c r="C165" s="169"/>
      <c r="D165" s="6"/>
      <c r="E165" s="6"/>
      <c r="F165" s="6"/>
      <c r="G165" s="6"/>
      <c r="H165" s="6"/>
      <c r="I165" s="6"/>
      <c r="J165" s="6"/>
      <c r="K165" s="6"/>
      <c r="L165" s="6"/>
      <c r="M165" s="6"/>
      <c r="N165" s="6"/>
      <c r="O165" s="6"/>
      <c r="P165" s="6"/>
      <c r="Q165" s="6"/>
      <c r="R165" s="6"/>
    </row>
    <row r="166" spans="1:18" x14ac:dyDescent="0.3">
      <c r="A166" s="6"/>
      <c r="B166" s="332" t="s">
        <v>4307</v>
      </c>
      <c r="C166" s="169"/>
      <c r="D166" s="6"/>
      <c r="E166" s="6"/>
      <c r="F166" s="6"/>
      <c r="G166" s="6"/>
      <c r="H166" s="6"/>
      <c r="I166" s="6"/>
      <c r="J166" s="6"/>
      <c r="K166" s="6"/>
      <c r="L166" s="6"/>
      <c r="M166" s="6"/>
      <c r="N166" s="6"/>
      <c r="O166" s="6"/>
      <c r="P166" s="6"/>
      <c r="Q166" s="6"/>
      <c r="R166" s="6"/>
    </row>
    <row r="167" spans="1:18" x14ac:dyDescent="0.3">
      <c r="A167" s="6"/>
      <c r="B167" s="332" t="s">
        <v>4308</v>
      </c>
      <c r="C167" s="169"/>
      <c r="D167" s="6"/>
      <c r="E167" s="6"/>
      <c r="F167" s="6"/>
      <c r="G167" s="6"/>
      <c r="H167" s="6"/>
      <c r="I167" s="6"/>
      <c r="J167" s="6"/>
      <c r="K167" s="6"/>
      <c r="L167" s="6"/>
      <c r="M167" s="6"/>
      <c r="N167" s="6"/>
      <c r="O167" s="6"/>
      <c r="P167" s="6"/>
      <c r="Q167" s="6"/>
      <c r="R167" s="6"/>
    </row>
    <row r="168" spans="1:18" x14ac:dyDescent="0.3">
      <c r="A168" s="6"/>
      <c r="B168" s="332" t="s">
        <v>4309</v>
      </c>
      <c r="C168" s="169"/>
      <c r="D168" s="6"/>
      <c r="E168" s="6"/>
      <c r="F168" s="6"/>
      <c r="G168" s="6"/>
      <c r="H168" s="6"/>
      <c r="I168" s="6"/>
      <c r="J168" s="6"/>
      <c r="K168" s="6"/>
      <c r="L168" s="6"/>
      <c r="M168" s="6"/>
      <c r="N168" s="6"/>
      <c r="O168" s="6"/>
      <c r="P168" s="6"/>
      <c r="Q168" s="6"/>
      <c r="R168" s="6"/>
    </row>
    <row r="169" spans="1:18" x14ac:dyDescent="0.3">
      <c r="A169" s="6"/>
      <c r="B169" s="333" t="s">
        <v>6181</v>
      </c>
      <c r="C169" s="169"/>
      <c r="D169" s="6"/>
      <c r="E169" s="6"/>
      <c r="F169" s="6"/>
      <c r="G169" s="6"/>
      <c r="H169" s="6"/>
      <c r="I169" s="6"/>
      <c r="J169" s="6"/>
      <c r="K169" s="6"/>
      <c r="L169" s="6"/>
      <c r="M169" s="6"/>
      <c r="N169" s="6"/>
      <c r="O169" s="6"/>
      <c r="P169" s="6"/>
      <c r="Q169" s="6"/>
      <c r="R169" s="6"/>
    </row>
    <row r="170" spans="1:18" x14ac:dyDescent="0.3">
      <c r="A170" s="6"/>
      <c r="B170" s="332" t="s">
        <v>6182</v>
      </c>
      <c r="C170" s="169"/>
      <c r="D170" s="6"/>
      <c r="E170" s="6"/>
      <c r="F170" s="6"/>
      <c r="G170" s="6"/>
      <c r="H170" s="6"/>
      <c r="I170" s="6"/>
      <c r="J170" s="6"/>
      <c r="K170" s="6"/>
      <c r="L170" s="6"/>
      <c r="M170" s="6"/>
      <c r="N170" s="6"/>
      <c r="O170" s="6"/>
      <c r="P170" s="6"/>
      <c r="Q170" s="6"/>
      <c r="R170" s="6"/>
    </row>
    <row r="171" spans="1:18" ht="15" thickBot="1" x14ac:dyDescent="0.35">
      <c r="A171" s="6"/>
      <c r="B171" s="333" t="s">
        <v>6183</v>
      </c>
      <c r="C171" s="169"/>
      <c r="D171" s="6"/>
      <c r="E171" s="6"/>
      <c r="F171" s="6"/>
      <c r="G171" s="6"/>
      <c r="H171" s="6"/>
      <c r="I171" s="6"/>
      <c r="J171" s="6"/>
      <c r="K171" s="6"/>
      <c r="L171" s="6"/>
      <c r="M171" s="6"/>
      <c r="N171" s="6"/>
      <c r="O171" s="6"/>
      <c r="P171" s="6"/>
      <c r="Q171" s="6"/>
      <c r="R171" s="6"/>
    </row>
    <row r="172" spans="1:18" ht="58.8" thickTop="1" thickBot="1" x14ac:dyDescent="0.35">
      <c r="A172" s="6"/>
      <c r="B172" s="170" t="s">
        <v>4310</v>
      </c>
      <c r="C172" s="169"/>
      <c r="D172" s="6"/>
      <c r="E172" s="6"/>
      <c r="F172" s="6"/>
      <c r="G172" s="6"/>
      <c r="H172" s="6"/>
      <c r="I172" s="6"/>
      <c r="J172" s="6"/>
      <c r="K172" s="6"/>
      <c r="L172" s="6"/>
      <c r="M172" s="6"/>
      <c r="N172" s="6"/>
      <c r="O172" s="6"/>
      <c r="P172" s="6"/>
      <c r="Q172" s="6"/>
      <c r="R172" s="6"/>
    </row>
    <row r="173" spans="1:18" ht="15" thickTop="1" x14ac:dyDescent="0.3">
      <c r="A173" s="6"/>
      <c r="B173" s="172" t="s">
        <v>4311</v>
      </c>
      <c r="C173" s="169"/>
      <c r="D173" s="6"/>
      <c r="E173" s="6"/>
      <c r="F173" s="6"/>
      <c r="G173" s="6"/>
      <c r="H173" s="6"/>
      <c r="I173" s="6"/>
      <c r="J173" s="6"/>
      <c r="K173" s="6"/>
      <c r="L173" s="6"/>
      <c r="M173" s="6"/>
      <c r="N173" s="6"/>
      <c r="O173" s="6"/>
      <c r="P173" s="6"/>
      <c r="Q173" s="6"/>
      <c r="R173" s="6"/>
    </row>
    <row r="174" spans="1:18" ht="15" thickBot="1" x14ac:dyDescent="0.35">
      <c r="A174" s="6"/>
      <c r="B174" s="172" t="s">
        <v>4312</v>
      </c>
      <c r="C174" s="169"/>
      <c r="D174" s="6"/>
      <c r="E174" s="6"/>
      <c r="F174" s="6"/>
      <c r="G174" s="6"/>
      <c r="H174" s="6"/>
      <c r="I174" s="6"/>
      <c r="J174" s="6"/>
      <c r="K174" s="6"/>
      <c r="L174" s="6"/>
      <c r="M174" s="6"/>
      <c r="N174" s="6"/>
      <c r="O174" s="6"/>
      <c r="P174" s="6"/>
      <c r="Q174" s="6"/>
      <c r="R174" s="6"/>
    </row>
    <row r="175" spans="1:18" ht="15.6" thickTop="1" thickBot="1" x14ac:dyDescent="0.35">
      <c r="A175" s="6"/>
      <c r="B175" s="170" t="s">
        <v>4146</v>
      </c>
      <c r="C175" s="169"/>
      <c r="D175" s="6"/>
      <c r="E175" s="6"/>
      <c r="F175" s="6"/>
      <c r="G175" s="6"/>
      <c r="H175" s="6"/>
      <c r="I175" s="6"/>
      <c r="J175" s="6"/>
      <c r="K175" s="6"/>
      <c r="L175" s="6"/>
      <c r="M175" s="6"/>
      <c r="N175" s="6"/>
      <c r="O175" s="6"/>
      <c r="P175" s="6"/>
      <c r="Q175" s="6"/>
      <c r="R175" s="6"/>
    </row>
    <row r="176" spans="1:18" ht="15" thickTop="1" x14ac:dyDescent="0.3">
      <c r="A176" s="6"/>
      <c r="B176" s="172" t="s">
        <v>4313</v>
      </c>
      <c r="C176" s="169"/>
      <c r="D176" s="6"/>
      <c r="E176" s="6"/>
      <c r="F176" s="6"/>
      <c r="G176" s="6"/>
      <c r="H176" s="6"/>
      <c r="I176" s="6"/>
      <c r="J176" s="6"/>
      <c r="K176" s="6"/>
      <c r="L176" s="6"/>
      <c r="M176" s="6"/>
      <c r="N176" s="6"/>
      <c r="O176" s="6"/>
      <c r="P176" s="6"/>
      <c r="Q176" s="6"/>
      <c r="R176" s="6"/>
    </row>
    <row r="177" spans="1:18" x14ac:dyDescent="0.3">
      <c r="A177" s="6"/>
      <c r="B177" s="172" t="s">
        <v>4862</v>
      </c>
      <c r="C177" s="169"/>
      <c r="D177" s="6"/>
      <c r="E177" s="6"/>
      <c r="F177" s="6"/>
      <c r="G177" s="6"/>
      <c r="H177" s="6"/>
      <c r="I177" s="6"/>
      <c r="J177" s="6"/>
      <c r="K177" s="6"/>
      <c r="L177" s="6"/>
      <c r="M177" s="6"/>
      <c r="N177" s="6"/>
      <c r="O177" s="6"/>
      <c r="P177" s="6"/>
      <c r="Q177" s="6"/>
      <c r="R177" s="6"/>
    </row>
    <row r="178" spans="1:18" x14ac:dyDescent="0.3">
      <c r="A178" s="6"/>
      <c r="B178" s="172" t="s">
        <v>4314</v>
      </c>
      <c r="C178" s="169"/>
      <c r="D178" s="6"/>
      <c r="E178" s="6"/>
      <c r="F178" s="6"/>
      <c r="G178" s="6"/>
      <c r="H178" s="6"/>
      <c r="I178" s="6"/>
      <c r="J178" s="6"/>
      <c r="K178" s="6"/>
      <c r="L178" s="6"/>
      <c r="M178" s="6"/>
      <c r="N178" s="6"/>
      <c r="O178" s="6"/>
      <c r="P178" s="6"/>
      <c r="Q178" s="6"/>
      <c r="R178" s="6"/>
    </row>
    <row r="179" spans="1:18" x14ac:dyDescent="0.3">
      <c r="A179" s="6"/>
      <c r="B179" s="172" t="s">
        <v>4315</v>
      </c>
      <c r="C179" s="169"/>
      <c r="D179" s="6"/>
      <c r="E179" s="6"/>
      <c r="F179" s="6"/>
      <c r="G179" s="6"/>
      <c r="H179" s="6"/>
      <c r="I179" s="6"/>
      <c r="J179" s="6"/>
      <c r="K179" s="6"/>
      <c r="L179" s="6"/>
      <c r="M179" s="6"/>
      <c r="N179" s="6"/>
      <c r="O179" s="6"/>
      <c r="P179" s="6"/>
      <c r="Q179" s="6"/>
      <c r="R179" s="6"/>
    </row>
    <row r="180" spans="1:18" x14ac:dyDescent="0.3">
      <c r="A180" s="6"/>
      <c r="B180" s="172" t="s">
        <v>4863</v>
      </c>
      <c r="C180" s="169"/>
      <c r="D180" s="6"/>
      <c r="E180" s="6"/>
      <c r="F180" s="6"/>
      <c r="G180" s="6"/>
      <c r="H180" s="6"/>
      <c r="I180" s="6"/>
      <c r="J180" s="6"/>
      <c r="K180" s="6"/>
      <c r="L180" s="6"/>
      <c r="M180" s="6"/>
      <c r="N180" s="6"/>
      <c r="O180" s="6"/>
      <c r="P180" s="6"/>
      <c r="Q180" s="6"/>
      <c r="R180" s="6"/>
    </row>
    <row r="181" spans="1:18" x14ac:dyDescent="0.3">
      <c r="A181" s="6"/>
      <c r="B181" s="172" t="s">
        <v>4864</v>
      </c>
      <c r="C181" s="169"/>
      <c r="D181" s="6"/>
      <c r="E181" s="6"/>
      <c r="F181" s="6"/>
      <c r="G181" s="6"/>
      <c r="H181" s="6"/>
      <c r="I181" s="6"/>
      <c r="J181" s="6"/>
      <c r="K181" s="6"/>
      <c r="L181" s="6"/>
      <c r="M181" s="6"/>
      <c r="N181" s="6"/>
      <c r="O181" s="6"/>
      <c r="P181" s="6"/>
      <c r="Q181" s="6"/>
      <c r="R181" s="6"/>
    </row>
    <row r="182" spans="1:18" x14ac:dyDescent="0.3">
      <c r="A182" s="6"/>
      <c r="B182" s="172" t="s">
        <v>4865</v>
      </c>
      <c r="C182" s="169"/>
      <c r="D182" s="6"/>
      <c r="E182" s="6"/>
      <c r="F182" s="6"/>
      <c r="G182" s="6"/>
      <c r="H182" s="6"/>
      <c r="I182" s="6"/>
      <c r="J182" s="6"/>
      <c r="K182" s="6"/>
      <c r="L182" s="6"/>
      <c r="M182" s="6"/>
      <c r="N182" s="6"/>
      <c r="O182" s="6"/>
      <c r="P182" s="6"/>
      <c r="Q182" s="6"/>
      <c r="R182" s="6"/>
    </row>
    <row r="183" spans="1:18" ht="15" thickBot="1" x14ac:dyDescent="0.35">
      <c r="A183" s="6"/>
      <c r="B183" s="173"/>
      <c r="C183" s="169"/>
      <c r="D183" s="6"/>
      <c r="E183" s="6"/>
      <c r="F183" s="6"/>
      <c r="G183" s="6"/>
      <c r="H183" s="6"/>
      <c r="I183" s="6"/>
      <c r="J183" s="6"/>
      <c r="K183" s="6"/>
      <c r="L183" s="6"/>
      <c r="M183" s="6"/>
      <c r="N183" s="6"/>
      <c r="O183" s="6"/>
      <c r="P183" s="6"/>
      <c r="Q183" s="6"/>
      <c r="R183" s="6"/>
    </row>
    <row r="184" spans="1:18" ht="15.6" thickTop="1" thickBot="1" x14ac:dyDescent="0.35">
      <c r="A184" s="6"/>
      <c r="B184" s="170" t="s">
        <v>4316</v>
      </c>
      <c r="C184" s="169"/>
      <c r="D184" s="6"/>
      <c r="E184" s="6"/>
      <c r="F184" s="6"/>
      <c r="G184" s="6"/>
      <c r="H184" s="6"/>
      <c r="I184" s="6"/>
      <c r="J184" s="6"/>
      <c r="K184" s="6"/>
      <c r="L184" s="6"/>
      <c r="M184" s="6"/>
      <c r="N184" s="6"/>
      <c r="O184" s="6"/>
      <c r="P184" s="6"/>
      <c r="Q184" s="6"/>
      <c r="R184" s="6"/>
    </row>
    <row r="185" spans="1:18" ht="27" thickTop="1" x14ac:dyDescent="0.3">
      <c r="A185" s="6"/>
      <c r="B185" s="172" t="s">
        <v>4866</v>
      </c>
      <c r="C185" s="169"/>
      <c r="D185" s="6"/>
      <c r="E185" s="6"/>
      <c r="F185" s="6"/>
      <c r="G185" s="6"/>
      <c r="H185" s="6"/>
      <c r="I185" s="6"/>
      <c r="J185" s="6"/>
      <c r="K185" s="6"/>
      <c r="L185" s="6"/>
      <c r="M185" s="6"/>
      <c r="N185" s="6"/>
      <c r="O185" s="6"/>
      <c r="P185" s="6"/>
      <c r="Q185" s="6"/>
      <c r="R185" s="6"/>
    </row>
    <row r="186" spans="1:18" ht="26.4" x14ac:dyDescent="0.3">
      <c r="A186" s="6"/>
      <c r="B186" s="172" t="s">
        <v>4867</v>
      </c>
      <c r="C186" s="169"/>
      <c r="D186" s="6"/>
      <c r="E186" s="6"/>
      <c r="F186" s="6"/>
      <c r="G186" s="6"/>
      <c r="H186" s="6"/>
      <c r="I186" s="6"/>
      <c r="J186" s="6"/>
      <c r="K186" s="6"/>
      <c r="L186" s="6"/>
      <c r="M186" s="6"/>
      <c r="N186" s="6"/>
      <c r="O186" s="6"/>
      <c r="P186" s="6"/>
      <c r="Q186" s="6"/>
      <c r="R186" s="6"/>
    </row>
    <row r="187" spans="1:18" x14ac:dyDescent="0.3">
      <c r="A187" s="6"/>
      <c r="B187" s="172"/>
      <c r="C187" s="169"/>
      <c r="D187" s="6"/>
      <c r="E187" s="6"/>
      <c r="F187" s="6"/>
      <c r="G187" s="6"/>
      <c r="H187" s="6"/>
      <c r="I187" s="6"/>
      <c r="J187" s="6"/>
      <c r="K187" s="6"/>
      <c r="L187" s="6"/>
      <c r="M187" s="6"/>
      <c r="N187" s="6"/>
      <c r="O187" s="6"/>
      <c r="P187" s="6"/>
      <c r="Q187" s="6"/>
      <c r="R187" s="6"/>
    </row>
    <row r="188" spans="1:18" x14ac:dyDescent="0.3">
      <c r="A188" s="6"/>
      <c r="B188" s="172"/>
      <c r="C188" s="169"/>
      <c r="D188" s="6"/>
      <c r="E188" s="6"/>
      <c r="F188" s="6"/>
      <c r="G188" s="6"/>
      <c r="H188" s="6"/>
      <c r="I188" s="6"/>
      <c r="J188" s="6"/>
      <c r="K188" s="6"/>
      <c r="L188" s="6"/>
      <c r="M188" s="6"/>
      <c r="N188" s="6"/>
      <c r="O188" s="6"/>
      <c r="P188" s="6"/>
      <c r="Q188" s="6"/>
      <c r="R188" s="6"/>
    </row>
    <row r="189" spans="1:18" x14ac:dyDescent="0.3">
      <c r="A189" s="6"/>
      <c r="B189" s="172"/>
      <c r="C189" s="169"/>
      <c r="D189" s="6"/>
      <c r="E189" s="6"/>
      <c r="F189" s="6"/>
      <c r="G189" s="6"/>
      <c r="H189" s="6"/>
      <c r="I189" s="6"/>
      <c r="J189" s="6"/>
      <c r="K189" s="6"/>
      <c r="L189" s="6"/>
      <c r="M189" s="6"/>
      <c r="N189" s="6"/>
      <c r="O189" s="6"/>
      <c r="P189" s="6"/>
      <c r="Q189" s="6"/>
      <c r="R189" s="6"/>
    </row>
    <row r="190" spans="1:18" x14ac:dyDescent="0.3">
      <c r="A190" s="6"/>
      <c r="B190" s="174"/>
      <c r="C190" s="169"/>
      <c r="D190" s="6"/>
      <c r="E190" s="6"/>
      <c r="F190" s="6"/>
      <c r="G190" s="6"/>
      <c r="H190" s="6"/>
      <c r="I190" s="6"/>
      <c r="J190" s="6"/>
      <c r="K190" s="6"/>
      <c r="L190" s="6"/>
      <c r="M190" s="6"/>
      <c r="N190" s="6"/>
      <c r="O190" s="6"/>
      <c r="P190" s="6"/>
      <c r="Q190" s="6"/>
      <c r="R190" s="6"/>
    </row>
    <row r="191" spans="1:18" x14ac:dyDescent="0.3">
      <c r="A191" s="6"/>
      <c r="B191" s="172"/>
      <c r="C191" s="169"/>
      <c r="D191" s="6"/>
      <c r="E191" s="6"/>
      <c r="F191" s="6"/>
      <c r="G191" s="6"/>
      <c r="H191" s="6"/>
      <c r="I191" s="6"/>
      <c r="J191" s="6"/>
      <c r="K191" s="6"/>
      <c r="L191" s="6"/>
      <c r="M191" s="6"/>
      <c r="N191" s="6"/>
      <c r="O191" s="6"/>
      <c r="P191" s="6"/>
      <c r="Q191" s="6"/>
      <c r="R191" s="6"/>
    </row>
    <row r="192" spans="1:18" x14ac:dyDescent="0.3">
      <c r="A192" s="6"/>
      <c r="B192" s="172"/>
      <c r="C192" s="169"/>
      <c r="D192" s="6"/>
      <c r="E192" s="6"/>
      <c r="F192" s="6"/>
      <c r="G192" s="6"/>
      <c r="H192" s="6"/>
      <c r="I192" s="6"/>
      <c r="J192" s="6"/>
      <c r="K192" s="6"/>
      <c r="L192" s="6"/>
      <c r="M192" s="6"/>
      <c r="N192" s="6"/>
      <c r="O192" s="6"/>
      <c r="P192" s="6"/>
      <c r="Q192" s="6"/>
      <c r="R192" s="6"/>
    </row>
    <row r="193" spans="1:18" x14ac:dyDescent="0.3">
      <c r="A193" s="6"/>
      <c r="B193" s="172"/>
      <c r="C193" s="169"/>
      <c r="D193" s="6"/>
      <c r="E193" s="6"/>
      <c r="F193" s="6"/>
      <c r="G193" s="6"/>
      <c r="H193" s="6"/>
      <c r="I193" s="6"/>
      <c r="J193" s="6"/>
      <c r="K193" s="6"/>
      <c r="L193" s="6"/>
      <c r="M193" s="6"/>
      <c r="N193" s="6"/>
      <c r="O193" s="6"/>
      <c r="P193" s="6"/>
      <c r="Q193" s="6"/>
      <c r="R193" s="6"/>
    </row>
    <row r="194" spans="1:18" x14ac:dyDescent="0.3">
      <c r="A194" s="6"/>
      <c r="B194" s="172"/>
      <c r="C194" s="169"/>
      <c r="D194" s="6"/>
      <c r="E194" s="6"/>
      <c r="F194" s="6"/>
      <c r="G194" s="6"/>
      <c r="H194" s="6"/>
      <c r="I194" s="6"/>
      <c r="J194" s="6"/>
      <c r="K194" s="6"/>
      <c r="L194" s="6"/>
      <c r="M194" s="6"/>
      <c r="N194" s="6"/>
      <c r="O194" s="6"/>
      <c r="P194" s="6"/>
      <c r="Q194" s="6"/>
      <c r="R194" s="6"/>
    </row>
    <row r="195" spans="1:18" ht="26.4" x14ac:dyDescent="0.3">
      <c r="A195" s="6"/>
      <c r="B195" s="172" t="s">
        <v>4868</v>
      </c>
      <c r="C195" s="169"/>
      <c r="D195" s="6"/>
      <c r="E195" s="6"/>
      <c r="F195" s="6"/>
      <c r="G195" s="6"/>
      <c r="H195" s="6"/>
      <c r="I195" s="6"/>
      <c r="J195" s="6"/>
      <c r="K195" s="6"/>
      <c r="L195" s="6"/>
      <c r="M195" s="6"/>
      <c r="N195" s="6"/>
      <c r="O195" s="6"/>
      <c r="P195" s="6"/>
      <c r="Q195" s="6"/>
      <c r="R195" s="6"/>
    </row>
    <row r="196" spans="1:18" ht="26.4" x14ac:dyDescent="0.3">
      <c r="A196" s="6"/>
      <c r="B196" s="172" t="s">
        <v>4869</v>
      </c>
      <c r="C196" s="169"/>
      <c r="D196" s="6"/>
      <c r="E196" s="6"/>
      <c r="F196" s="6"/>
      <c r="G196" s="6"/>
      <c r="H196" s="6"/>
      <c r="I196" s="6"/>
      <c r="J196" s="6"/>
      <c r="K196" s="6"/>
      <c r="L196" s="6"/>
      <c r="M196" s="6"/>
      <c r="N196" s="6"/>
      <c r="O196" s="6"/>
      <c r="P196" s="6"/>
      <c r="Q196" s="6"/>
      <c r="R196" s="6"/>
    </row>
    <row r="197" spans="1:18" ht="26.4" x14ac:dyDescent="0.3">
      <c r="A197" s="6"/>
      <c r="B197" s="172" t="s">
        <v>4870</v>
      </c>
      <c r="C197" s="169"/>
      <c r="D197" s="6"/>
      <c r="E197" s="6"/>
      <c r="F197" s="6"/>
      <c r="G197" s="6"/>
      <c r="H197" s="6"/>
      <c r="I197" s="6"/>
      <c r="J197" s="6"/>
      <c r="K197" s="6"/>
      <c r="L197" s="6"/>
      <c r="M197" s="6"/>
      <c r="N197" s="6"/>
      <c r="O197" s="6"/>
      <c r="P197" s="6"/>
      <c r="Q197" s="6"/>
      <c r="R197" s="6"/>
    </row>
    <row r="198" spans="1:18" x14ac:dyDescent="0.3">
      <c r="A198" s="6"/>
      <c r="B198" s="172" t="s">
        <v>4871</v>
      </c>
      <c r="C198" s="169"/>
      <c r="D198" s="6"/>
      <c r="E198" s="6"/>
      <c r="F198" s="6"/>
      <c r="G198" s="6"/>
      <c r="H198" s="6"/>
      <c r="I198" s="6"/>
      <c r="J198" s="6"/>
      <c r="K198" s="6"/>
      <c r="L198" s="6"/>
      <c r="M198" s="6"/>
      <c r="N198" s="6"/>
      <c r="O198" s="6"/>
      <c r="P198" s="6"/>
      <c r="Q198" s="6"/>
      <c r="R198" s="6"/>
    </row>
    <row r="199" spans="1:18" x14ac:dyDescent="0.3">
      <c r="A199" s="6"/>
      <c r="B199" s="173" t="s">
        <v>4317</v>
      </c>
      <c r="C199" s="169"/>
      <c r="D199" s="6"/>
      <c r="E199" s="6"/>
      <c r="F199" s="6"/>
      <c r="G199" s="6"/>
      <c r="H199" s="6"/>
      <c r="I199" s="6"/>
      <c r="J199" s="6"/>
      <c r="K199" s="6"/>
      <c r="L199" s="6"/>
      <c r="M199" s="6"/>
      <c r="N199" s="6"/>
      <c r="O199" s="6"/>
      <c r="P199" s="6"/>
      <c r="Q199" s="6"/>
      <c r="R199" s="6"/>
    </row>
    <row r="200" spans="1:18" ht="52.8" x14ac:dyDescent="0.3">
      <c r="A200" s="6"/>
      <c r="B200" s="172" t="s">
        <v>4872</v>
      </c>
      <c r="C200" s="169"/>
      <c r="D200" s="6"/>
      <c r="E200" s="6"/>
      <c r="F200" s="6"/>
      <c r="G200" s="6"/>
      <c r="H200" s="6"/>
      <c r="I200" s="6"/>
      <c r="J200" s="6"/>
      <c r="K200" s="6"/>
      <c r="L200" s="6"/>
      <c r="M200" s="6"/>
      <c r="N200" s="6"/>
      <c r="O200" s="6"/>
      <c r="P200" s="6"/>
      <c r="Q200" s="6"/>
      <c r="R200" s="6"/>
    </row>
    <row r="201" spans="1:18" ht="26.4" x14ac:dyDescent="0.3">
      <c r="A201" s="6"/>
      <c r="B201" s="172" t="s">
        <v>4873</v>
      </c>
      <c r="C201" s="169"/>
      <c r="D201" s="6"/>
      <c r="E201" s="6"/>
      <c r="F201" s="6"/>
      <c r="G201" s="6"/>
      <c r="H201" s="6"/>
      <c r="I201" s="6"/>
      <c r="J201" s="6"/>
      <c r="K201" s="6"/>
      <c r="L201" s="6"/>
      <c r="M201" s="6"/>
      <c r="N201" s="6"/>
      <c r="O201" s="6"/>
      <c r="P201" s="6"/>
      <c r="Q201" s="6"/>
      <c r="R201" s="6"/>
    </row>
    <row r="202" spans="1:18" ht="26.4" x14ac:dyDescent="0.3">
      <c r="A202" s="6"/>
      <c r="B202" s="172" t="s">
        <v>4874</v>
      </c>
      <c r="C202" s="169"/>
      <c r="D202" s="6"/>
      <c r="E202" s="6"/>
      <c r="F202" s="6"/>
      <c r="G202" s="6"/>
      <c r="H202" s="6"/>
      <c r="I202" s="6"/>
      <c r="J202" s="6"/>
      <c r="K202" s="6"/>
      <c r="L202" s="6"/>
      <c r="M202" s="6"/>
      <c r="N202" s="6"/>
      <c r="O202" s="6"/>
      <c r="P202" s="6"/>
      <c r="Q202" s="6"/>
      <c r="R202" s="6"/>
    </row>
    <row r="203" spans="1:18" ht="66" x14ac:dyDescent="0.3">
      <c r="A203" s="6"/>
      <c r="B203" s="172" t="s">
        <v>4875</v>
      </c>
      <c r="C203" s="169"/>
      <c r="D203" s="6"/>
      <c r="E203" s="6"/>
      <c r="F203" s="6"/>
      <c r="G203" s="6"/>
      <c r="H203" s="6"/>
      <c r="I203" s="6"/>
      <c r="J203" s="6"/>
      <c r="K203" s="6"/>
      <c r="L203" s="6"/>
      <c r="M203" s="6"/>
      <c r="N203" s="6"/>
      <c r="O203" s="6"/>
      <c r="P203" s="6"/>
      <c r="Q203" s="6"/>
      <c r="R203" s="6"/>
    </row>
    <row r="204" spans="1:18" x14ac:dyDescent="0.3">
      <c r="A204" s="6"/>
      <c r="B204" s="172" t="s">
        <v>4876</v>
      </c>
      <c r="C204" s="169"/>
      <c r="D204" s="6"/>
      <c r="E204" s="6"/>
      <c r="F204" s="6"/>
      <c r="G204" s="6"/>
      <c r="H204" s="6"/>
      <c r="I204" s="6"/>
      <c r="J204" s="6"/>
      <c r="K204" s="6"/>
      <c r="L204" s="6"/>
      <c r="M204" s="6"/>
      <c r="N204" s="6"/>
      <c r="O204" s="6"/>
      <c r="P204" s="6"/>
      <c r="Q204" s="6"/>
      <c r="R204" s="6"/>
    </row>
    <row r="205" spans="1:18" x14ac:dyDescent="0.3">
      <c r="A205" s="6"/>
      <c r="B205" s="172" t="s">
        <v>4877</v>
      </c>
      <c r="C205" s="169"/>
      <c r="D205" s="6"/>
      <c r="E205" s="6"/>
      <c r="F205" s="6"/>
      <c r="G205" s="6"/>
      <c r="H205" s="6"/>
      <c r="I205" s="6"/>
      <c r="J205" s="6"/>
      <c r="K205" s="6"/>
      <c r="L205" s="6"/>
      <c r="M205" s="6"/>
      <c r="N205" s="6"/>
      <c r="O205" s="6"/>
      <c r="P205" s="6"/>
      <c r="Q205" s="6"/>
      <c r="R205" s="6"/>
    </row>
    <row r="206" spans="1:18" x14ac:dyDescent="0.3">
      <c r="A206" s="6"/>
      <c r="B206" s="172" t="s">
        <v>4878</v>
      </c>
      <c r="C206" s="169"/>
      <c r="D206" s="6"/>
      <c r="E206" s="6"/>
      <c r="F206" s="6"/>
      <c r="G206" s="6"/>
      <c r="H206" s="6"/>
      <c r="I206" s="6"/>
      <c r="J206" s="6"/>
      <c r="K206" s="6"/>
      <c r="L206" s="6"/>
      <c r="M206" s="6"/>
      <c r="N206" s="6"/>
      <c r="O206" s="6"/>
      <c r="P206" s="6"/>
      <c r="Q206" s="6"/>
      <c r="R206" s="6"/>
    </row>
    <row r="207" spans="1:18" x14ac:dyDescent="0.3">
      <c r="A207" s="6"/>
      <c r="B207" s="172" t="s">
        <v>4879</v>
      </c>
      <c r="C207" s="169"/>
      <c r="D207" s="6"/>
      <c r="E207" s="6"/>
      <c r="F207" s="6"/>
      <c r="G207" s="6"/>
      <c r="H207" s="6"/>
      <c r="I207" s="6"/>
      <c r="J207" s="6"/>
      <c r="K207" s="6"/>
      <c r="L207" s="6"/>
      <c r="M207" s="6"/>
      <c r="N207" s="6"/>
      <c r="O207" s="6"/>
      <c r="P207" s="6"/>
      <c r="Q207" s="6"/>
      <c r="R207" s="6"/>
    </row>
    <row r="208" spans="1:18" ht="26.4" x14ac:dyDescent="0.3">
      <c r="A208" s="6"/>
      <c r="B208" s="172" t="s">
        <v>4880</v>
      </c>
      <c r="C208" s="169"/>
      <c r="D208" s="6"/>
      <c r="E208" s="6"/>
      <c r="F208" s="6"/>
      <c r="G208" s="6"/>
      <c r="H208" s="6"/>
      <c r="I208" s="6"/>
      <c r="J208" s="6"/>
      <c r="K208" s="6"/>
      <c r="L208" s="6"/>
      <c r="M208" s="6"/>
      <c r="N208" s="6"/>
      <c r="O208" s="6"/>
      <c r="P208" s="6"/>
      <c r="Q208" s="6"/>
      <c r="R208" s="6"/>
    </row>
    <row r="209" spans="1:18" x14ac:dyDescent="0.3">
      <c r="A209" s="6"/>
      <c r="B209" s="172" t="s">
        <v>4881</v>
      </c>
      <c r="C209" s="169"/>
      <c r="D209" s="6"/>
      <c r="E209" s="6"/>
      <c r="F209" s="6"/>
      <c r="G209" s="6"/>
      <c r="H209" s="6"/>
      <c r="I209" s="6"/>
      <c r="J209" s="6"/>
      <c r="K209" s="6"/>
      <c r="L209" s="6"/>
      <c r="M209" s="6"/>
      <c r="N209" s="6"/>
      <c r="O209" s="6"/>
      <c r="P209" s="6"/>
      <c r="Q209" s="6"/>
      <c r="R209" s="6"/>
    </row>
    <row r="210" spans="1:18" ht="39.6" x14ac:dyDescent="0.3">
      <c r="A210" s="6"/>
      <c r="B210" s="172" t="s">
        <v>4882</v>
      </c>
      <c r="C210" s="169"/>
      <c r="D210" s="6"/>
      <c r="E210" s="6"/>
      <c r="F210" s="6"/>
      <c r="G210" s="6"/>
      <c r="H210" s="6"/>
      <c r="I210" s="6"/>
      <c r="J210" s="6"/>
      <c r="K210" s="6"/>
      <c r="L210" s="6"/>
      <c r="M210" s="6"/>
      <c r="N210" s="6"/>
      <c r="O210" s="6"/>
      <c r="P210" s="6"/>
      <c r="Q210" s="6"/>
      <c r="R210" s="6"/>
    </row>
    <row r="211" spans="1:18" ht="40.200000000000003" thickBot="1" x14ac:dyDescent="0.35">
      <c r="A211" s="6"/>
      <c r="B211" s="172" t="s">
        <v>4883</v>
      </c>
      <c r="C211" s="169"/>
      <c r="D211" s="6"/>
      <c r="E211" s="6"/>
      <c r="F211" s="6"/>
      <c r="G211" s="6"/>
      <c r="H211" s="6"/>
      <c r="I211" s="6"/>
      <c r="J211" s="6"/>
      <c r="K211" s="6"/>
      <c r="L211" s="6"/>
      <c r="M211" s="6"/>
      <c r="N211" s="6"/>
      <c r="O211" s="6"/>
      <c r="P211" s="6"/>
      <c r="Q211" s="6"/>
      <c r="R211" s="6"/>
    </row>
    <row r="212" spans="1:18" ht="15.6" thickTop="1" thickBot="1" x14ac:dyDescent="0.35">
      <c r="A212" s="6"/>
      <c r="B212" s="170" t="s">
        <v>4318</v>
      </c>
      <c r="C212" s="169"/>
      <c r="D212" s="6"/>
      <c r="E212" s="6"/>
      <c r="F212" s="6"/>
      <c r="G212" s="6"/>
      <c r="H212" s="6"/>
      <c r="I212" s="6"/>
      <c r="J212" s="6"/>
      <c r="K212" s="6"/>
      <c r="L212" s="6"/>
      <c r="M212" s="6"/>
      <c r="N212" s="6"/>
      <c r="O212" s="6"/>
      <c r="P212" s="6"/>
      <c r="Q212" s="6"/>
      <c r="R212" s="6"/>
    </row>
    <row r="213" spans="1:18" ht="15.6" thickTop="1" thickBot="1" x14ac:dyDescent="0.35">
      <c r="A213" s="6"/>
      <c r="B213" s="172" t="s">
        <v>4319</v>
      </c>
      <c r="C213" s="169"/>
      <c r="D213" s="6"/>
      <c r="E213" s="6"/>
      <c r="F213" s="6"/>
      <c r="G213" s="6"/>
      <c r="H213" s="6"/>
      <c r="I213" s="6"/>
      <c r="J213" s="6"/>
      <c r="K213" s="6"/>
      <c r="L213" s="6"/>
      <c r="M213" s="6"/>
      <c r="N213" s="6"/>
      <c r="O213" s="6"/>
      <c r="P213" s="6"/>
      <c r="Q213" s="6"/>
      <c r="R213" s="6"/>
    </row>
    <row r="214" spans="1:18" ht="15.6" thickTop="1" thickBot="1" x14ac:dyDescent="0.35">
      <c r="A214" s="6"/>
      <c r="B214" s="170" t="s">
        <v>4149</v>
      </c>
      <c r="C214" s="169"/>
      <c r="D214" s="6"/>
      <c r="E214" s="6"/>
      <c r="F214" s="6"/>
      <c r="G214" s="6"/>
      <c r="H214" s="6"/>
      <c r="I214" s="6"/>
      <c r="J214" s="6"/>
      <c r="K214" s="6"/>
      <c r="L214" s="6"/>
      <c r="M214" s="6"/>
      <c r="N214" s="6"/>
      <c r="O214" s="6"/>
      <c r="P214" s="6"/>
      <c r="Q214" s="6"/>
      <c r="R214" s="6"/>
    </row>
    <row r="215" spans="1:18" ht="27" thickTop="1" x14ac:dyDescent="0.3">
      <c r="A215" s="6"/>
      <c r="B215" s="172" t="s">
        <v>4884</v>
      </c>
      <c r="C215" s="169"/>
      <c r="D215" s="6"/>
      <c r="E215" s="6"/>
      <c r="F215" s="6"/>
      <c r="G215" s="6"/>
      <c r="H215" s="6"/>
      <c r="I215" s="6"/>
      <c r="J215" s="6"/>
      <c r="K215" s="6"/>
      <c r="L215" s="6"/>
      <c r="M215" s="6"/>
      <c r="N215" s="6"/>
      <c r="O215" s="6"/>
      <c r="P215" s="6"/>
      <c r="Q215" s="6"/>
      <c r="R215" s="6"/>
    </row>
    <row r="216" spans="1:18" x14ac:dyDescent="0.3">
      <c r="A216" s="6"/>
      <c r="B216" s="173" t="s">
        <v>4320</v>
      </c>
      <c r="C216" s="169"/>
      <c r="D216" s="6"/>
      <c r="E216" s="6"/>
      <c r="F216" s="6"/>
      <c r="G216" s="6"/>
      <c r="H216" s="6"/>
      <c r="I216" s="6"/>
      <c r="J216" s="6"/>
      <c r="K216" s="6"/>
      <c r="L216" s="6"/>
      <c r="M216" s="6"/>
      <c r="N216" s="6"/>
      <c r="O216" s="6"/>
      <c r="P216" s="6"/>
      <c r="Q216" s="6"/>
      <c r="R216" s="6"/>
    </row>
    <row r="217" spans="1:18" x14ac:dyDescent="0.3">
      <c r="A217" s="6"/>
      <c r="B217" s="172" t="s">
        <v>4885</v>
      </c>
      <c r="C217" s="169"/>
      <c r="D217" s="6"/>
      <c r="E217" s="6"/>
      <c r="F217" s="6"/>
      <c r="G217" s="6"/>
      <c r="H217" s="6"/>
      <c r="I217" s="6"/>
      <c r="J217" s="6"/>
      <c r="K217" s="6"/>
      <c r="L217" s="6"/>
      <c r="M217" s="6"/>
      <c r="N217" s="6"/>
      <c r="O217" s="6"/>
      <c r="P217" s="6"/>
      <c r="Q217" s="6"/>
      <c r="R217" s="6"/>
    </row>
    <row r="218" spans="1:18" x14ac:dyDescent="0.3">
      <c r="A218" s="6"/>
      <c r="B218" s="172" t="s">
        <v>4886</v>
      </c>
      <c r="C218" s="169"/>
      <c r="D218" s="6"/>
      <c r="E218" s="6"/>
      <c r="F218" s="6"/>
      <c r="G218" s="6"/>
      <c r="H218" s="6"/>
      <c r="I218" s="6"/>
      <c r="J218" s="6"/>
      <c r="K218" s="6"/>
      <c r="L218" s="6"/>
      <c r="M218" s="6"/>
      <c r="N218" s="6"/>
      <c r="O218" s="6"/>
      <c r="P218" s="6"/>
      <c r="Q218" s="6"/>
      <c r="R218" s="6"/>
    </row>
    <row r="219" spans="1:18" x14ac:dyDescent="0.3">
      <c r="A219" s="6"/>
      <c r="B219" s="172" t="s">
        <v>4887</v>
      </c>
      <c r="C219" s="169"/>
      <c r="D219" s="6"/>
      <c r="E219" s="6"/>
      <c r="F219" s="6"/>
      <c r="G219" s="6"/>
      <c r="H219" s="6"/>
      <c r="I219" s="6"/>
      <c r="J219" s="6"/>
      <c r="K219" s="6"/>
      <c r="L219" s="6"/>
      <c r="M219" s="6"/>
      <c r="N219" s="6"/>
      <c r="O219" s="6"/>
      <c r="P219" s="6"/>
      <c r="Q219" s="6"/>
      <c r="R219" s="6"/>
    </row>
    <row r="220" spans="1:18" x14ac:dyDescent="0.3">
      <c r="A220" s="6"/>
      <c r="B220" s="172" t="s">
        <v>4888</v>
      </c>
      <c r="C220" s="169"/>
      <c r="D220" s="6"/>
      <c r="E220" s="6"/>
      <c r="F220" s="6"/>
      <c r="G220" s="6"/>
      <c r="H220" s="6"/>
      <c r="I220" s="6"/>
      <c r="J220" s="6"/>
      <c r="K220" s="6"/>
      <c r="L220" s="6"/>
      <c r="M220" s="6"/>
      <c r="N220" s="6"/>
      <c r="O220" s="6"/>
      <c r="P220" s="6"/>
      <c r="Q220" s="6"/>
      <c r="R220" s="6"/>
    </row>
    <row r="221" spans="1:18" x14ac:dyDescent="0.3">
      <c r="A221" s="6"/>
      <c r="B221" s="172" t="s">
        <v>4889</v>
      </c>
      <c r="C221" s="169"/>
      <c r="D221" s="6"/>
      <c r="E221" s="6"/>
      <c r="F221" s="6"/>
      <c r="G221" s="6"/>
      <c r="H221" s="6"/>
      <c r="I221" s="6"/>
      <c r="J221" s="6"/>
      <c r="K221" s="6"/>
      <c r="L221" s="6"/>
      <c r="M221" s="6"/>
      <c r="N221" s="6"/>
      <c r="O221" s="6"/>
      <c r="P221" s="6"/>
      <c r="Q221" s="6"/>
      <c r="R221" s="6"/>
    </row>
    <row r="222" spans="1:18" x14ac:dyDescent="0.3">
      <c r="A222" s="6"/>
      <c r="B222" s="172" t="s">
        <v>4890</v>
      </c>
      <c r="C222" s="169"/>
      <c r="D222" s="6"/>
      <c r="E222" s="6"/>
      <c r="F222" s="6"/>
      <c r="G222" s="6"/>
      <c r="H222" s="6"/>
      <c r="I222" s="6"/>
      <c r="J222" s="6"/>
      <c r="K222" s="6"/>
      <c r="L222" s="6"/>
      <c r="M222" s="6"/>
      <c r="N222" s="6"/>
      <c r="O222" s="6"/>
      <c r="P222" s="6"/>
      <c r="Q222" s="6"/>
      <c r="R222" s="6"/>
    </row>
    <row r="223" spans="1:18" x14ac:dyDescent="0.3">
      <c r="A223" s="6"/>
      <c r="B223" s="173" t="s">
        <v>4321</v>
      </c>
      <c r="C223" s="169"/>
      <c r="D223" s="6"/>
      <c r="E223" s="6"/>
      <c r="F223" s="6"/>
      <c r="G223" s="6"/>
      <c r="H223" s="6"/>
      <c r="I223" s="6"/>
      <c r="J223" s="6"/>
      <c r="K223" s="6"/>
      <c r="L223" s="6"/>
      <c r="M223" s="6"/>
      <c r="N223" s="6"/>
      <c r="O223" s="6"/>
      <c r="P223" s="6"/>
      <c r="Q223" s="6"/>
      <c r="R223" s="6"/>
    </row>
    <row r="224" spans="1:18" ht="26.4" x14ac:dyDescent="0.3">
      <c r="A224" s="6"/>
      <c r="B224" s="172" t="s">
        <v>4891</v>
      </c>
      <c r="C224" s="169"/>
      <c r="D224" s="6"/>
      <c r="E224" s="6"/>
      <c r="F224" s="6"/>
      <c r="G224" s="6"/>
      <c r="H224" s="6"/>
      <c r="I224" s="6"/>
      <c r="J224" s="6"/>
      <c r="K224" s="6"/>
      <c r="L224" s="6"/>
      <c r="M224" s="6"/>
      <c r="N224" s="6"/>
      <c r="O224" s="6"/>
      <c r="P224" s="6"/>
      <c r="Q224" s="6"/>
      <c r="R224" s="6"/>
    </row>
    <row r="225" spans="1:18" x14ac:dyDescent="0.3">
      <c r="A225" s="6"/>
      <c r="B225" s="172" t="s">
        <v>4892</v>
      </c>
      <c r="C225" s="169"/>
      <c r="D225" s="6"/>
      <c r="E225" s="6"/>
      <c r="F225" s="6"/>
      <c r="G225" s="6"/>
      <c r="H225" s="6"/>
      <c r="I225" s="6"/>
      <c r="J225" s="6"/>
      <c r="K225" s="6"/>
      <c r="L225" s="6"/>
      <c r="M225" s="6"/>
      <c r="N225" s="6"/>
      <c r="O225" s="6"/>
      <c r="P225" s="6"/>
      <c r="Q225" s="6"/>
      <c r="R225" s="6"/>
    </row>
    <row r="226" spans="1:18" x14ac:dyDescent="0.3">
      <c r="A226" s="6"/>
      <c r="B226" s="172" t="s">
        <v>4317</v>
      </c>
      <c r="C226" s="169"/>
      <c r="D226" s="6"/>
      <c r="E226" s="6"/>
      <c r="F226" s="6"/>
      <c r="G226" s="6"/>
      <c r="H226" s="6"/>
      <c r="I226" s="6"/>
      <c r="J226" s="6"/>
      <c r="K226" s="6"/>
      <c r="L226" s="6"/>
      <c r="M226" s="6"/>
      <c r="N226" s="6"/>
      <c r="O226" s="6"/>
      <c r="P226" s="6"/>
      <c r="Q226" s="6"/>
      <c r="R226" s="6"/>
    </row>
    <row r="227" spans="1:18" ht="26.4" x14ac:dyDescent="0.3">
      <c r="A227" s="6"/>
      <c r="B227" s="172" t="s">
        <v>4893</v>
      </c>
      <c r="C227" s="169"/>
      <c r="D227" s="6"/>
      <c r="E227" s="6"/>
      <c r="F227" s="6"/>
      <c r="G227" s="6"/>
      <c r="H227" s="6"/>
      <c r="I227" s="6"/>
      <c r="J227" s="6"/>
      <c r="K227" s="6"/>
      <c r="L227" s="6"/>
      <c r="M227" s="6"/>
      <c r="N227" s="6"/>
      <c r="O227" s="6"/>
      <c r="P227" s="6"/>
      <c r="Q227" s="6"/>
      <c r="R227" s="6"/>
    </row>
    <row r="228" spans="1:18" ht="27" thickBot="1" x14ac:dyDescent="0.35">
      <c r="A228" s="6"/>
      <c r="B228" s="172" t="s">
        <v>4894</v>
      </c>
      <c r="C228" s="169"/>
      <c r="D228" s="6"/>
      <c r="E228" s="6"/>
      <c r="F228" s="6"/>
      <c r="G228" s="6"/>
      <c r="H228" s="6"/>
      <c r="I228" s="6"/>
      <c r="J228" s="6"/>
      <c r="K228" s="6"/>
      <c r="L228" s="6"/>
      <c r="M228" s="6"/>
      <c r="N228" s="6"/>
      <c r="O228" s="6"/>
      <c r="P228" s="6"/>
      <c r="Q228" s="6"/>
      <c r="R228" s="6"/>
    </row>
    <row r="229" spans="1:18" ht="15.6" thickTop="1" thickBot="1" x14ac:dyDescent="0.35">
      <c r="A229" s="6"/>
      <c r="B229" s="170" t="s">
        <v>4322</v>
      </c>
      <c r="C229" s="169"/>
      <c r="D229" s="6"/>
      <c r="E229" s="6"/>
      <c r="F229" s="6"/>
      <c r="G229" s="6"/>
      <c r="H229" s="6"/>
      <c r="I229" s="6"/>
      <c r="J229" s="6"/>
      <c r="K229" s="6"/>
      <c r="L229" s="6"/>
      <c r="M229" s="6"/>
      <c r="N229" s="6"/>
      <c r="O229" s="6"/>
      <c r="P229" s="6"/>
      <c r="Q229" s="6"/>
      <c r="R229" s="6"/>
    </row>
    <row r="230" spans="1:18" ht="15" thickTop="1" x14ac:dyDescent="0.3">
      <c r="A230" s="6"/>
      <c r="B230" s="172" t="s">
        <v>4895</v>
      </c>
      <c r="C230" s="169"/>
      <c r="D230" s="6"/>
      <c r="E230" s="6"/>
      <c r="F230" s="6"/>
      <c r="G230" s="6"/>
      <c r="H230" s="6"/>
      <c r="I230" s="6"/>
      <c r="J230" s="6"/>
      <c r="K230" s="6"/>
      <c r="L230" s="6"/>
      <c r="M230" s="6"/>
      <c r="N230" s="6"/>
      <c r="O230" s="6"/>
      <c r="P230" s="6"/>
      <c r="Q230" s="6"/>
      <c r="R230" s="6"/>
    </row>
    <row r="231" spans="1:18" x14ac:dyDescent="0.3">
      <c r="A231" s="6"/>
      <c r="B231" s="172" t="s">
        <v>4896</v>
      </c>
      <c r="C231" s="169"/>
      <c r="D231" s="6"/>
      <c r="E231" s="6"/>
      <c r="F231" s="6"/>
      <c r="G231" s="6"/>
      <c r="H231" s="6"/>
      <c r="I231" s="6"/>
      <c r="J231" s="6"/>
      <c r="K231" s="6"/>
      <c r="L231" s="6"/>
      <c r="M231" s="6"/>
      <c r="N231" s="6"/>
      <c r="O231" s="6"/>
      <c r="P231" s="6"/>
      <c r="Q231" s="6"/>
      <c r="R231" s="6"/>
    </row>
    <row r="232" spans="1:18" x14ac:dyDescent="0.3">
      <c r="A232" s="6"/>
      <c r="B232" s="172" t="s">
        <v>4897</v>
      </c>
      <c r="C232" s="169"/>
      <c r="D232" s="6"/>
      <c r="E232" s="6"/>
      <c r="F232" s="6"/>
      <c r="G232" s="6"/>
      <c r="H232" s="6"/>
      <c r="I232" s="6"/>
      <c r="J232" s="6"/>
      <c r="K232" s="6"/>
      <c r="L232" s="6"/>
      <c r="M232" s="6"/>
      <c r="N232" s="6"/>
      <c r="O232" s="6"/>
      <c r="P232" s="6"/>
      <c r="Q232" s="6"/>
      <c r="R232" s="6"/>
    </row>
    <row r="233" spans="1:18" ht="15" thickBot="1" x14ac:dyDescent="0.35">
      <c r="A233" s="6"/>
      <c r="B233" s="172"/>
      <c r="C233" s="169"/>
      <c r="D233" s="6"/>
      <c r="E233" s="6"/>
      <c r="F233" s="6"/>
      <c r="G233" s="6"/>
      <c r="H233" s="6"/>
      <c r="I233" s="6"/>
      <c r="J233" s="6"/>
      <c r="K233" s="6"/>
      <c r="L233" s="6"/>
      <c r="M233" s="6"/>
      <c r="N233" s="6"/>
      <c r="O233" s="6"/>
      <c r="P233" s="6"/>
      <c r="Q233" s="6"/>
      <c r="R233" s="6"/>
    </row>
    <row r="234" spans="1:18" ht="15.6" thickTop="1" thickBot="1" x14ac:dyDescent="0.35">
      <c r="A234" s="6"/>
      <c r="B234" s="170" t="s">
        <v>4323</v>
      </c>
      <c r="C234" s="169"/>
      <c r="D234" s="6"/>
      <c r="E234" s="6"/>
      <c r="F234" s="6"/>
      <c r="G234" s="6"/>
      <c r="H234" s="6"/>
      <c r="I234" s="6"/>
      <c r="J234" s="6"/>
      <c r="K234" s="6"/>
      <c r="L234" s="6"/>
      <c r="M234" s="6"/>
      <c r="N234" s="6"/>
      <c r="O234" s="6"/>
      <c r="P234" s="6"/>
      <c r="Q234" s="6"/>
      <c r="R234" s="6"/>
    </row>
    <row r="235" spans="1:18" ht="15" thickTop="1" x14ac:dyDescent="0.3">
      <c r="A235" s="6"/>
      <c r="B235" s="172" t="s">
        <v>4898</v>
      </c>
      <c r="C235" s="169"/>
      <c r="D235" s="6"/>
      <c r="E235" s="6"/>
      <c r="F235" s="6"/>
      <c r="G235" s="6"/>
      <c r="H235" s="6"/>
      <c r="I235" s="6"/>
      <c r="J235" s="6"/>
      <c r="K235" s="6"/>
      <c r="L235" s="6"/>
      <c r="M235" s="6"/>
      <c r="N235" s="6"/>
      <c r="O235" s="6"/>
      <c r="P235" s="6"/>
      <c r="Q235" s="6"/>
      <c r="R235" s="6"/>
    </row>
    <row r="236" spans="1:18" x14ac:dyDescent="0.3">
      <c r="A236" s="6"/>
      <c r="B236" s="172" t="s">
        <v>4899</v>
      </c>
      <c r="C236" s="169"/>
      <c r="D236" s="6"/>
      <c r="E236" s="6"/>
      <c r="F236" s="6"/>
      <c r="G236" s="6"/>
      <c r="H236" s="6"/>
      <c r="I236" s="6"/>
      <c r="J236" s="6"/>
      <c r="K236" s="6"/>
      <c r="L236" s="6"/>
      <c r="M236" s="6"/>
      <c r="N236" s="6"/>
      <c r="O236" s="6"/>
      <c r="P236" s="6"/>
      <c r="Q236" s="6"/>
      <c r="R236" s="6"/>
    </row>
    <row r="237" spans="1:18" x14ac:dyDescent="0.3">
      <c r="A237" s="6"/>
      <c r="B237" s="172" t="s">
        <v>4900</v>
      </c>
      <c r="C237" s="169"/>
      <c r="D237" s="6"/>
      <c r="E237" s="6"/>
      <c r="F237" s="6"/>
      <c r="G237" s="6"/>
      <c r="H237" s="6"/>
      <c r="I237" s="6"/>
      <c r="J237" s="6"/>
      <c r="K237" s="6"/>
      <c r="L237" s="6"/>
      <c r="M237" s="6"/>
      <c r="N237" s="6"/>
      <c r="O237" s="6"/>
      <c r="P237" s="6"/>
      <c r="Q237" s="6"/>
      <c r="R237" s="6"/>
    </row>
    <row r="238" spans="1:18" x14ac:dyDescent="0.3">
      <c r="A238" s="6"/>
      <c r="B238" s="172" t="s">
        <v>4901</v>
      </c>
      <c r="C238" s="169"/>
      <c r="D238" s="6"/>
      <c r="E238" s="6"/>
      <c r="F238" s="6"/>
      <c r="G238" s="6"/>
      <c r="H238" s="6"/>
      <c r="I238" s="6"/>
      <c r="J238" s="6"/>
      <c r="K238" s="6"/>
      <c r="L238" s="6"/>
      <c r="M238" s="6"/>
      <c r="N238" s="6"/>
      <c r="O238" s="6"/>
      <c r="P238" s="6"/>
      <c r="Q238" s="6"/>
      <c r="R238" s="6"/>
    </row>
    <row r="239" spans="1:18" ht="15" thickBot="1" x14ac:dyDescent="0.35">
      <c r="A239" s="6"/>
      <c r="B239" s="172"/>
      <c r="C239" s="169"/>
      <c r="D239" s="6"/>
      <c r="E239" s="6"/>
      <c r="F239" s="6"/>
      <c r="G239" s="6"/>
      <c r="H239" s="6"/>
      <c r="I239" s="6"/>
      <c r="J239" s="6"/>
      <c r="K239" s="6"/>
      <c r="L239" s="6"/>
      <c r="M239" s="6"/>
      <c r="N239" s="6"/>
      <c r="O239" s="6"/>
      <c r="P239" s="6"/>
      <c r="Q239" s="6"/>
      <c r="R239" s="6"/>
    </row>
    <row r="240" spans="1:18" ht="15.6" thickTop="1" thickBot="1" x14ac:dyDescent="0.35">
      <c r="A240" s="6"/>
      <c r="B240" s="170" t="s">
        <v>4324</v>
      </c>
      <c r="C240" s="169"/>
      <c r="D240" s="6"/>
      <c r="E240" s="6"/>
      <c r="F240" s="6"/>
      <c r="G240" s="6"/>
      <c r="H240" s="6"/>
      <c r="I240" s="6"/>
      <c r="J240" s="6"/>
      <c r="K240" s="6"/>
      <c r="L240" s="6"/>
      <c r="M240" s="6"/>
      <c r="N240" s="6"/>
      <c r="O240" s="6"/>
      <c r="P240" s="6"/>
      <c r="Q240" s="6"/>
      <c r="R240" s="6"/>
    </row>
    <row r="241" spans="1:18" ht="27" thickTop="1" x14ac:dyDescent="0.3">
      <c r="A241" s="6"/>
      <c r="B241" s="172" t="s">
        <v>4902</v>
      </c>
      <c r="C241" s="169"/>
      <c r="D241" s="6"/>
      <c r="E241" s="6"/>
      <c r="F241" s="6"/>
      <c r="G241" s="6"/>
      <c r="H241" s="6"/>
      <c r="I241" s="6"/>
      <c r="J241" s="6"/>
      <c r="K241" s="6"/>
      <c r="L241" s="6"/>
      <c r="M241" s="6"/>
      <c r="N241" s="6"/>
      <c r="O241" s="6"/>
      <c r="P241" s="6"/>
      <c r="Q241" s="6"/>
      <c r="R241" s="6"/>
    </row>
    <row r="242" spans="1:18" x14ac:dyDescent="0.3">
      <c r="A242" s="6"/>
      <c r="B242" s="173" t="s">
        <v>4320</v>
      </c>
      <c r="C242" s="169"/>
      <c r="D242" s="6"/>
      <c r="E242" s="6"/>
      <c r="F242" s="6"/>
      <c r="G242" s="6"/>
      <c r="H242" s="6"/>
      <c r="I242" s="6"/>
      <c r="J242" s="6"/>
      <c r="K242" s="6"/>
      <c r="L242" s="6"/>
      <c r="M242" s="6"/>
      <c r="N242" s="6"/>
      <c r="O242" s="6"/>
      <c r="P242" s="6"/>
      <c r="Q242" s="6"/>
      <c r="R242" s="6"/>
    </row>
    <row r="243" spans="1:18" x14ac:dyDescent="0.3">
      <c r="A243" s="6"/>
      <c r="B243" s="172" t="s">
        <v>4903</v>
      </c>
      <c r="C243" s="169"/>
      <c r="D243" s="6"/>
      <c r="E243" s="6"/>
      <c r="F243" s="6"/>
      <c r="G243" s="6"/>
      <c r="H243" s="6"/>
      <c r="I243" s="6"/>
      <c r="J243" s="6"/>
      <c r="K243" s="6"/>
      <c r="L243" s="6"/>
      <c r="M243" s="6"/>
      <c r="N243" s="6"/>
      <c r="O243" s="6"/>
      <c r="P243" s="6"/>
      <c r="Q243" s="6"/>
      <c r="R243" s="6"/>
    </row>
    <row r="244" spans="1:18" x14ac:dyDescent="0.3">
      <c r="A244" s="6"/>
      <c r="B244" s="172" t="s">
        <v>4904</v>
      </c>
      <c r="C244" s="169"/>
      <c r="D244" s="6"/>
      <c r="E244" s="6"/>
      <c r="F244" s="6"/>
      <c r="G244" s="6"/>
      <c r="H244" s="6"/>
      <c r="I244" s="6"/>
      <c r="J244" s="6"/>
      <c r="K244" s="6"/>
      <c r="L244" s="6"/>
      <c r="M244" s="6"/>
      <c r="N244" s="6"/>
      <c r="O244" s="6"/>
      <c r="P244" s="6"/>
      <c r="Q244" s="6"/>
      <c r="R244" s="6"/>
    </row>
    <row r="245" spans="1:18" x14ac:dyDescent="0.3">
      <c r="A245" s="6"/>
      <c r="B245" s="172" t="s">
        <v>4905</v>
      </c>
      <c r="C245" s="169"/>
      <c r="D245" s="6"/>
      <c r="E245" s="6"/>
      <c r="F245" s="6"/>
      <c r="G245" s="6"/>
      <c r="H245" s="6"/>
      <c r="I245" s="6"/>
      <c r="J245" s="6"/>
      <c r="K245" s="6"/>
      <c r="L245" s="6"/>
      <c r="M245" s="6"/>
      <c r="N245" s="6"/>
      <c r="O245" s="6"/>
      <c r="P245" s="6"/>
      <c r="Q245" s="6"/>
      <c r="R245" s="6"/>
    </row>
    <row r="246" spans="1:18" x14ac:dyDescent="0.3">
      <c r="A246" s="6"/>
      <c r="B246" s="172" t="s">
        <v>4906</v>
      </c>
      <c r="C246" s="169"/>
      <c r="D246" s="6"/>
      <c r="E246" s="6"/>
      <c r="F246" s="6"/>
      <c r="G246" s="6"/>
      <c r="H246" s="6"/>
      <c r="I246" s="6"/>
      <c r="J246" s="6"/>
      <c r="K246" s="6"/>
      <c r="L246" s="6"/>
      <c r="M246" s="6"/>
      <c r="N246" s="6"/>
      <c r="O246" s="6"/>
      <c r="P246" s="6"/>
      <c r="Q246" s="6"/>
      <c r="R246" s="6"/>
    </row>
    <row r="247" spans="1:18" x14ac:dyDescent="0.3">
      <c r="A247" s="6"/>
      <c r="B247" s="172" t="s">
        <v>4907</v>
      </c>
      <c r="C247" s="169"/>
      <c r="D247" s="6"/>
      <c r="E247" s="6"/>
      <c r="F247" s="6"/>
      <c r="G247" s="6"/>
      <c r="H247" s="6"/>
      <c r="I247" s="6"/>
      <c r="J247" s="6"/>
      <c r="K247" s="6"/>
      <c r="L247" s="6"/>
      <c r="M247" s="6"/>
      <c r="N247" s="6"/>
      <c r="O247" s="6"/>
      <c r="P247" s="6"/>
      <c r="Q247" s="6"/>
      <c r="R247" s="6"/>
    </row>
    <row r="248" spans="1:18" x14ac:dyDescent="0.3">
      <c r="A248" s="6"/>
      <c r="B248" s="172" t="s">
        <v>4908</v>
      </c>
      <c r="C248" s="169"/>
      <c r="D248" s="6"/>
      <c r="E248" s="6"/>
      <c r="F248" s="6"/>
      <c r="G248" s="6"/>
      <c r="H248" s="6"/>
      <c r="I248" s="6"/>
      <c r="J248" s="6"/>
      <c r="K248" s="6"/>
      <c r="L248" s="6"/>
      <c r="M248" s="6"/>
      <c r="N248" s="6"/>
      <c r="O248" s="6"/>
      <c r="P248" s="6"/>
      <c r="Q248" s="6"/>
      <c r="R248" s="6"/>
    </row>
    <row r="249" spans="1:18" x14ac:dyDescent="0.3">
      <c r="A249" s="6"/>
      <c r="B249" s="173" t="s">
        <v>4321</v>
      </c>
      <c r="C249" s="169"/>
      <c r="D249" s="6"/>
      <c r="E249" s="6"/>
      <c r="F249" s="6"/>
      <c r="G249" s="6"/>
      <c r="H249" s="6"/>
      <c r="I249" s="6"/>
      <c r="J249" s="6"/>
      <c r="K249" s="6"/>
      <c r="L249" s="6"/>
      <c r="M249" s="6"/>
      <c r="N249" s="6"/>
      <c r="O249" s="6"/>
      <c r="P249" s="6"/>
      <c r="Q249" s="6"/>
      <c r="R249" s="6"/>
    </row>
    <row r="250" spans="1:18" x14ac:dyDescent="0.3">
      <c r="A250" s="6"/>
      <c r="B250" s="172" t="s">
        <v>4909</v>
      </c>
      <c r="C250" s="169"/>
      <c r="D250" s="6"/>
      <c r="E250" s="6"/>
      <c r="F250" s="6"/>
      <c r="G250" s="6"/>
      <c r="H250" s="6"/>
      <c r="I250" s="6"/>
      <c r="J250" s="6"/>
      <c r="K250" s="6"/>
      <c r="L250" s="6"/>
      <c r="M250" s="6"/>
      <c r="N250" s="6"/>
      <c r="O250" s="6"/>
      <c r="P250" s="6"/>
      <c r="Q250" s="6"/>
      <c r="R250" s="6"/>
    </row>
    <row r="251" spans="1:18" x14ac:dyDescent="0.3">
      <c r="A251" s="6"/>
      <c r="B251" s="172" t="s">
        <v>4910</v>
      </c>
      <c r="C251" s="169"/>
      <c r="D251" s="6"/>
      <c r="E251" s="6"/>
      <c r="F251" s="6"/>
      <c r="G251" s="6"/>
      <c r="H251" s="6"/>
      <c r="I251" s="6"/>
      <c r="J251" s="6"/>
      <c r="K251" s="6"/>
      <c r="L251" s="6"/>
      <c r="M251" s="6"/>
      <c r="N251" s="6"/>
      <c r="O251" s="6"/>
      <c r="P251" s="6"/>
      <c r="Q251" s="6"/>
      <c r="R251" s="6"/>
    </row>
    <row r="252" spans="1:18" x14ac:dyDescent="0.3">
      <c r="A252" s="6"/>
      <c r="B252" s="172" t="s">
        <v>4911</v>
      </c>
      <c r="C252" s="169"/>
      <c r="D252" s="6"/>
      <c r="E252" s="6"/>
      <c r="F252" s="6"/>
      <c r="G252" s="6"/>
      <c r="H252" s="6"/>
      <c r="I252" s="6"/>
      <c r="J252" s="6"/>
      <c r="K252" s="6"/>
      <c r="L252" s="6"/>
      <c r="M252" s="6"/>
      <c r="N252" s="6"/>
      <c r="O252" s="6"/>
      <c r="P252" s="6"/>
      <c r="Q252" s="6"/>
      <c r="R252" s="6"/>
    </row>
    <row r="253" spans="1:18" x14ac:dyDescent="0.3">
      <c r="A253" s="6"/>
      <c r="B253" s="172" t="s">
        <v>4912</v>
      </c>
      <c r="C253" s="169"/>
      <c r="D253" s="6"/>
      <c r="E253" s="6"/>
      <c r="F253" s="6"/>
      <c r="G253" s="6"/>
      <c r="H253" s="6"/>
      <c r="I253" s="6"/>
      <c r="J253" s="6"/>
      <c r="K253" s="6"/>
      <c r="L253" s="6"/>
      <c r="M253" s="6"/>
      <c r="N253" s="6"/>
      <c r="O253" s="6"/>
      <c r="P253" s="6"/>
      <c r="Q253" s="6"/>
      <c r="R253" s="6"/>
    </row>
    <row r="254" spans="1:18" ht="26.4" x14ac:dyDescent="0.3">
      <c r="A254" s="6"/>
      <c r="B254" s="172" t="s">
        <v>4913</v>
      </c>
      <c r="C254" s="169"/>
      <c r="D254" s="6"/>
      <c r="E254" s="6"/>
      <c r="F254" s="6"/>
      <c r="G254" s="6"/>
      <c r="H254" s="6"/>
      <c r="I254" s="6"/>
      <c r="J254" s="6"/>
      <c r="K254" s="6"/>
      <c r="L254" s="6"/>
      <c r="M254" s="6"/>
      <c r="N254" s="6"/>
      <c r="O254" s="6"/>
      <c r="P254" s="6"/>
      <c r="Q254" s="6"/>
      <c r="R254" s="6"/>
    </row>
    <row r="255" spans="1:18" x14ac:dyDescent="0.3">
      <c r="A255" s="6"/>
      <c r="B255" s="172" t="s">
        <v>4914</v>
      </c>
      <c r="C255" s="169"/>
      <c r="D255" s="6"/>
      <c r="E255" s="6"/>
      <c r="F255" s="6"/>
      <c r="G255" s="6"/>
      <c r="H255" s="6"/>
      <c r="I255" s="6"/>
      <c r="J255" s="6"/>
      <c r="K255" s="6"/>
      <c r="L255" s="6"/>
      <c r="M255" s="6"/>
      <c r="N255" s="6"/>
      <c r="O255" s="6"/>
      <c r="P255" s="6"/>
      <c r="Q255" s="6"/>
      <c r="R255" s="6"/>
    </row>
    <row r="256" spans="1:18" x14ac:dyDescent="0.3">
      <c r="A256" s="6"/>
      <c r="B256" s="173" t="s">
        <v>4317</v>
      </c>
      <c r="C256" s="169"/>
      <c r="D256" s="6"/>
      <c r="E256" s="6"/>
      <c r="F256" s="6"/>
      <c r="G256" s="6"/>
      <c r="H256" s="6"/>
      <c r="I256" s="6"/>
      <c r="J256" s="6"/>
      <c r="K256" s="6"/>
      <c r="L256" s="6"/>
      <c r="M256" s="6"/>
      <c r="N256" s="6"/>
      <c r="O256" s="6"/>
      <c r="P256" s="6"/>
      <c r="Q256" s="6"/>
      <c r="R256" s="6"/>
    </row>
    <row r="257" spans="1:18" x14ac:dyDescent="0.3">
      <c r="A257" s="6"/>
      <c r="B257" s="172" t="s">
        <v>4915</v>
      </c>
      <c r="C257" s="169"/>
      <c r="D257" s="6"/>
      <c r="E257" s="6"/>
      <c r="F257" s="6"/>
      <c r="G257" s="6"/>
      <c r="H257" s="6"/>
      <c r="I257" s="6"/>
      <c r="J257" s="6"/>
      <c r="K257" s="6"/>
      <c r="L257" s="6"/>
      <c r="M257" s="6"/>
      <c r="N257" s="6"/>
      <c r="O257" s="6"/>
      <c r="P257" s="6"/>
      <c r="Q257" s="6"/>
      <c r="R257" s="6"/>
    </row>
    <row r="258" spans="1:18" ht="39.6" x14ac:dyDescent="0.3">
      <c r="A258" s="6"/>
      <c r="B258" s="172" t="s">
        <v>4916</v>
      </c>
      <c r="C258" s="169"/>
      <c r="D258" s="6"/>
      <c r="E258" s="6"/>
      <c r="F258" s="6"/>
      <c r="G258" s="6"/>
      <c r="H258" s="6"/>
      <c r="I258" s="6"/>
      <c r="J258" s="6"/>
      <c r="K258" s="6"/>
      <c r="L258" s="6"/>
      <c r="M258" s="6"/>
      <c r="N258" s="6"/>
      <c r="O258" s="6"/>
      <c r="P258" s="6"/>
      <c r="Q258" s="6"/>
      <c r="R258" s="6"/>
    </row>
    <row r="259" spans="1:18" x14ac:dyDescent="0.3">
      <c r="A259" s="6"/>
      <c r="B259" s="173" t="s">
        <v>4320</v>
      </c>
      <c r="C259" s="169"/>
      <c r="D259" s="6"/>
      <c r="E259" s="6"/>
      <c r="F259" s="6"/>
      <c r="G259" s="6"/>
      <c r="H259" s="6"/>
      <c r="I259" s="6"/>
      <c r="J259" s="6"/>
      <c r="K259" s="6"/>
      <c r="L259" s="6"/>
      <c r="M259" s="6"/>
      <c r="N259" s="6"/>
      <c r="O259" s="6"/>
      <c r="P259" s="6"/>
      <c r="Q259" s="6"/>
      <c r="R259" s="6"/>
    </row>
    <row r="260" spans="1:18" x14ac:dyDescent="0.3">
      <c r="A260" s="6"/>
      <c r="B260" s="172" t="s">
        <v>4917</v>
      </c>
      <c r="C260" s="169"/>
      <c r="D260" s="6"/>
      <c r="E260" s="6"/>
      <c r="F260" s="6"/>
      <c r="G260" s="6"/>
      <c r="H260" s="6"/>
      <c r="I260" s="6"/>
      <c r="J260" s="6"/>
      <c r="K260" s="6"/>
      <c r="L260" s="6"/>
      <c r="M260" s="6"/>
      <c r="N260" s="6"/>
      <c r="O260" s="6"/>
      <c r="P260" s="6"/>
      <c r="Q260" s="6"/>
      <c r="R260" s="6"/>
    </row>
    <row r="261" spans="1:18" x14ac:dyDescent="0.3">
      <c r="A261" s="6"/>
      <c r="B261" s="172" t="s">
        <v>4918</v>
      </c>
      <c r="C261" s="169"/>
      <c r="D261" s="6"/>
      <c r="E261" s="6"/>
      <c r="F261" s="6"/>
      <c r="G261" s="6"/>
      <c r="H261" s="6"/>
      <c r="I261" s="6"/>
      <c r="J261" s="6"/>
      <c r="K261" s="6"/>
      <c r="L261" s="6"/>
      <c r="M261" s="6"/>
      <c r="N261" s="6"/>
      <c r="O261" s="6"/>
      <c r="P261" s="6"/>
      <c r="Q261" s="6"/>
      <c r="R261" s="6"/>
    </row>
    <row r="262" spans="1:18" x14ac:dyDescent="0.3">
      <c r="A262" s="6"/>
      <c r="B262" s="172" t="s">
        <v>4919</v>
      </c>
      <c r="C262" s="169"/>
      <c r="D262" s="6"/>
      <c r="E262" s="6"/>
      <c r="F262" s="6"/>
      <c r="G262" s="6"/>
      <c r="H262" s="6"/>
      <c r="I262" s="6"/>
      <c r="J262" s="6"/>
      <c r="K262" s="6"/>
      <c r="L262" s="6"/>
      <c r="M262" s="6"/>
      <c r="N262" s="6"/>
      <c r="O262" s="6"/>
      <c r="P262" s="6"/>
      <c r="Q262" s="6"/>
      <c r="R262" s="6"/>
    </row>
    <row r="263" spans="1:18" x14ac:dyDescent="0.3">
      <c r="A263" s="6"/>
      <c r="B263" s="172" t="s">
        <v>4920</v>
      </c>
      <c r="C263" s="169"/>
      <c r="D263" s="6"/>
      <c r="E263" s="6"/>
      <c r="F263" s="6"/>
      <c r="G263" s="6"/>
      <c r="H263" s="6"/>
      <c r="I263" s="6"/>
      <c r="J263" s="6"/>
      <c r="K263" s="6"/>
      <c r="L263" s="6"/>
      <c r="M263" s="6"/>
      <c r="N263" s="6"/>
      <c r="O263" s="6"/>
      <c r="P263" s="6"/>
      <c r="Q263" s="6"/>
      <c r="R263" s="6"/>
    </row>
    <row r="264" spans="1:18" x14ac:dyDescent="0.3">
      <c r="A264" s="6"/>
      <c r="B264" s="172" t="s">
        <v>4921</v>
      </c>
      <c r="C264" s="169"/>
      <c r="D264" s="6"/>
      <c r="E264" s="6"/>
      <c r="F264" s="6"/>
      <c r="G264" s="6"/>
      <c r="H264" s="6"/>
      <c r="I264" s="6"/>
      <c r="J264" s="6"/>
      <c r="K264" s="6"/>
      <c r="L264" s="6"/>
      <c r="M264" s="6"/>
      <c r="N264" s="6"/>
      <c r="O264" s="6"/>
      <c r="P264" s="6"/>
      <c r="Q264" s="6"/>
      <c r="R264" s="6"/>
    </row>
    <row r="265" spans="1:18" x14ac:dyDescent="0.3">
      <c r="A265" s="6"/>
      <c r="B265" s="172" t="s">
        <v>4922</v>
      </c>
      <c r="C265" s="169"/>
      <c r="D265" s="6"/>
      <c r="E265" s="6"/>
      <c r="F265" s="6"/>
      <c r="G265" s="6"/>
      <c r="H265" s="6"/>
      <c r="I265" s="6"/>
      <c r="J265" s="6"/>
      <c r="K265" s="6"/>
      <c r="L265" s="6"/>
      <c r="M265" s="6"/>
      <c r="N265" s="6"/>
      <c r="O265" s="6"/>
      <c r="P265" s="6"/>
      <c r="Q265" s="6"/>
      <c r="R265" s="6"/>
    </row>
    <row r="266" spans="1:18" x14ac:dyDescent="0.3">
      <c r="A266" s="6"/>
      <c r="B266" s="172" t="s">
        <v>4923</v>
      </c>
      <c r="C266" s="169"/>
      <c r="D266" s="6"/>
      <c r="E266" s="6"/>
      <c r="F266" s="6"/>
      <c r="G266" s="6"/>
      <c r="H266" s="6"/>
      <c r="I266" s="6"/>
      <c r="J266" s="6"/>
      <c r="K266" s="6"/>
      <c r="L266" s="6"/>
      <c r="M266" s="6"/>
      <c r="N266" s="6"/>
      <c r="O266" s="6"/>
      <c r="P266" s="6"/>
      <c r="Q266" s="6"/>
      <c r="R266" s="6"/>
    </row>
    <row r="267" spans="1:18" x14ac:dyDescent="0.3">
      <c r="A267" s="6"/>
      <c r="B267" s="172" t="s">
        <v>4924</v>
      </c>
      <c r="C267" s="169"/>
      <c r="D267" s="6"/>
      <c r="E267" s="6"/>
      <c r="F267" s="6"/>
      <c r="G267" s="6"/>
      <c r="H267" s="6"/>
      <c r="I267" s="6"/>
      <c r="J267" s="6"/>
      <c r="K267" s="6"/>
      <c r="L267" s="6"/>
      <c r="M267" s="6"/>
      <c r="N267" s="6"/>
      <c r="O267" s="6"/>
      <c r="P267" s="6"/>
      <c r="Q267" s="6"/>
      <c r="R267" s="6"/>
    </row>
    <row r="268" spans="1:18" x14ac:dyDescent="0.3">
      <c r="A268" s="6"/>
      <c r="B268" s="172" t="s">
        <v>4925</v>
      </c>
      <c r="C268" s="169"/>
      <c r="D268" s="6"/>
      <c r="E268" s="6"/>
      <c r="F268" s="6"/>
      <c r="G268" s="6"/>
      <c r="H268" s="6"/>
      <c r="I268" s="6"/>
      <c r="J268" s="6"/>
      <c r="K268" s="6"/>
      <c r="L268" s="6"/>
      <c r="M268" s="6"/>
      <c r="N268" s="6"/>
      <c r="O268" s="6"/>
      <c r="P268" s="6"/>
      <c r="Q268" s="6"/>
      <c r="R268" s="6"/>
    </row>
    <row r="269" spans="1:18" x14ac:dyDescent="0.3">
      <c r="A269" s="6"/>
      <c r="B269" s="172" t="s">
        <v>4926</v>
      </c>
      <c r="C269" s="169"/>
      <c r="D269" s="6"/>
      <c r="E269" s="6"/>
      <c r="F269" s="6"/>
      <c r="G269" s="6"/>
      <c r="H269" s="6"/>
      <c r="I269" s="6"/>
      <c r="J269" s="6"/>
      <c r="K269" s="6"/>
      <c r="L269" s="6"/>
      <c r="M269" s="6"/>
      <c r="N269" s="6"/>
      <c r="O269" s="6"/>
      <c r="P269" s="6"/>
      <c r="Q269" s="6"/>
      <c r="R269" s="6"/>
    </row>
    <row r="270" spans="1:18" x14ac:dyDescent="0.3">
      <c r="A270" s="6"/>
      <c r="B270" s="172" t="s">
        <v>4927</v>
      </c>
      <c r="C270" s="169"/>
      <c r="D270" s="6"/>
      <c r="E270" s="6"/>
      <c r="F270" s="6"/>
      <c r="G270" s="6"/>
      <c r="H270" s="6"/>
      <c r="I270" s="6"/>
      <c r="J270" s="6"/>
      <c r="K270" s="6"/>
      <c r="L270" s="6"/>
      <c r="M270" s="6"/>
      <c r="N270" s="6"/>
      <c r="O270" s="6"/>
      <c r="P270" s="6"/>
      <c r="Q270" s="6"/>
      <c r="R270" s="6"/>
    </row>
    <row r="271" spans="1:18" x14ac:dyDescent="0.3">
      <c r="A271" s="6"/>
      <c r="B271" s="172" t="s">
        <v>4928</v>
      </c>
      <c r="C271" s="169"/>
      <c r="D271" s="6"/>
      <c r="E271" s="6"/>
      <c r="F271" s="6"/>
      <c r="G271" s="6"/>
      <c r="H271" s="6"/>
      <c r="I271" s="6"/>
      <c r="J271" s="6"/>
      <c r="K271" s="6"/>
      <c r="L271" s="6"/>
      <c r="M271" s="6"/>
      <c r="N271" s="6"/>
      <c r="O271" s="6"/>
      <c r="P271" s="6"/>
      <c r="Q271" s="6"/>
      <c r="R271" s="6"/>
    </row>
    <row r="272" spans="1:18" x14ac:dyDescent="0.3">
      <c r="A272" s="6"/>
      <c r="B272" s="172" t="s">
        <v>4929</v>
      </c>
      <c r="C272" s="169"/>
      <c r="D272" s="6"/>
      <c r="E272" s="6"/>
      <c r="F272" s="6"/>
      <c r="G272" s="6"/>
      <c r="H272" s="6"/>
      <c r="I272" s="6"/>
      <c r="J272" s="6"/>
      <c r="K272" s="6"/>
      <c r="L272" s="6"/>
      <c r="M272" s="6"/>
      <c r="N272" s="6"/>
      <c r="O272" s="6"/>
      <c r="P272" s="6"/>
      <c r="Q272" s="6"/>
      <c r="R272" s="6"/>
    </row>
    <row r="273" spans="1:18" x14ac:dyDescent="0.3">
      <c r="A273" s="6"/>
      <c r="B273" s="172" t="s">
        <v>4930</v>
      </c>
      <c r="C273" s="169"/>
      <c r="D273" s="6"/>
      <c r="E273" s="6"/>
      <c r="F273" s="6"/>
      <c r="G273" s="6"/>
      <c r="H273" s="6"/>
      <c r="I273" s="6"/>
      <c r="J273" s="6"/>
      <c r="K273" s="6"/>
      <c r="L273" s="6"/>
      <c r="M273" s="6"/>
      <c r="N273" s="6"/>
      <c r="O273" s="6"/>
      <c r="P273" s="6"/>
      <c r="Q273" s="6"/>
      <c r="R273" s="6"/>
    </row>
    <row r="274" spans="1:18" x14ac:dyDescent="0.3">
      <c r="A274" s="6"/>
      <c r="B274" s="172" t="s">
        <v>4931</v>
      </c>
      <c r="C274" s="169"/>
      <c r="D274" s="6"/>
      <c r="E274" s="6"/>
      <c r="F274" s="6"/>
      <c r="G274" s="6"/>
      <c r="H274" s="6"/>
      <c r="I274" s="6"/>
      <c r="J274" s="6"/>
      <c r="K274" s="6"/>
      <c r="L274" s="6"/>
      <c r="M274" s="6"/>
      <c r="N274" s="6"/>
      <c r="O274" s="6"/>
      <c r="P274" s="6"/>
      <c r="Q274" s="6"/>
      <c r="R274" s="6"/>
    </row>
    <row r="275" spans="1:18" x14ac:dyDescent="0.3">
      <c r="A275" s="6"/>
      <c r="B275" s="172" t="s">
        <v>4321</v>
      </c>
      <c r="C275" s="169"/>
      <c r="D275" s="6"/>
      <c r="E275" s="6"/>
      <c r="F275" s="6"/>
      <c r="G275" s="6"/>
      <c r="H275" s="6"/>
      <c r="I275" s="6"/>
      <c r="J275" s="6"/>
      <c r="K275" s="6"/>
      <c r="L275" s="6"/>
      <c r="M275" s="6"/>
      <c r="N275" s="6"/>
      <c r="O275" s="6"/>
      <c r="P275" s="6"/>
      <c r="Q275" s="6"/>
      <c r="R275" s="6"/>
    </row>
    <row r="276" spans="1:18" x14ac:dyDescent="0.3">
      <c r="A276" s="6"/>
      <c r="B276" s="172" t="s">
        <v>4932</v>
      </c>
      <c r="C276" s="169"/>
      <c r="D276" s="6"/>
      <c r="E276" s="6"/>
      <c r="F276" s="6"/>
      <c r="G276" s="6"/>
      <c r="H276" s="6"/>
      <c r="I276" s="6"/>
      <c r="J276" s="6"/>
      <c r="K276" s="6"/>
      <c r="L276" s="6"/>
      <c r="M276" s="6"/>
      <c r="N276" s="6"/>
      <c r="O276" s="6"/>
      <c r="P276" s="6"/>
      <c r="Q276" s="6"/>
      <c r="R276" s="6"/>
    </row>
    <row r="277" spans="1:18" x14ac:dyDescent="0.3">
      <c r="A277" s="6"/>
      <c r="B277" s="172" t="s">
        <v>4933</v>
      </c>
      <c r="C277" s="169"/>
      <c r="D277" s="6"/>
      <c r="E277" s="6"/>
      <c r="F277" s="6"/>
      <c r="G277" s="6"/>
      <c r="H277" s="6"/>
      <c r="I277" s="6"/>
      <c r="J277" s="6"/>
      <c r="K277" s="6"/>
      <c r="L277" s="6"/>
      <c r="M277" s="6"/>
      <c r="N277" s="6"/>
      <c r="O277" s="6"/>
      <c r="P277" s="6"/>
      <c r="Q277" s="6"/>
      <c r="R277" s="6"/>
    </row>
    <row r="278" spans="1:18" x14ac:dyDescent="0.3">
      <c r="A278" s="6"/>
      <c r="B278" s="172" t="s">
        <v>4934</v>
      </c>
      <c r="C278" s="169"/>
      <c r="D278" s="6"/>
      <c r="E278" s="6"/>
      <c r="F278" s="6"/>
      <c r="G278" s="6"/>
      <c r="H278" s="6"/>
      <c r="I278" s="6"/>
      <c r="J278" s="6"/>
      <c r="K278" s="6"/>
      <c r="L278" s="6"/>
      <c r="M278" s="6"/>
      <c r="N278" s="6"/>
      <c r="O278" s="6"/>
      <c r="P278" s="6"/>
      <c r="Q278" s="6"/>
      <c r="R278" s="6"/>
    </row>
    <row r="279" spans="1:18" x14ac:dyDescent="0.3">
      <c r="A279" s="6"/>
      <c r="B279" s="172" t="s">
        <v>4935</v>
      </c>
      <c r="C279" s="169"/>
      <c r="D279" s="6"/>
      <c r="E279" s="6"/>
      <c r="F279" s="6"/>
      <c r="G279" s="6"/>
      <c r="H279" s="6"/>
      <c r="I279" s="6"/>
      <c r="J279" s="6"/>
      <c r="K279" s="6"/>
      <c r="L279" s="6"/>
      <c r="M279" s="6"/>
      <c r="N279" s="6"/>
      <c r="O279" s="6"/>
      <c r="P279" s="6"/>
      <c r="Q279" s="6"/>
      <c r="R279" s="6"/>
    </row>
    <row r="280" spans="1:18" x14ac:dyDescent="0.3">
      <c r="A280" s="6"/>
      <c r="B280" s="172" t="s">
        <v>4936</v>
      </c>
      <c r="C280" s="169"/>
      <c r="D280" s="6"/>
      <c r="E280" s="6"/>
      <c r="F280" s="6"/>
      <c r="G280" s="6"/>
      <c r="H280" s="6"/>
      <c r="I280" s="6"/>
      <c r="J280" s="6"/>
      <c r="K280" s="6"/>
      <c r="L280" s="6"/>
      <c r="M280" s="6"/>
      <c r="N280" s="6"/>
      <c r="O280" s="6"/>
      <c r="P280" s="6"/>
      <c r="Q280" s="6"/>
      <c r="R280" s="6"/>
    </row>
    <row r="281" spans="1:18" x14ac:dyDescent="0.3">
      <c r="A281" s="6"/>
      <c r="B281" s="172" t="s">
        <v>4937</v>
      </c>
      <c r="C281" s="169"/>
      <c r="D281" s="6"/>
      <c r="E281" s="6"/>
      <c r="F281" s="6"/>
      <c r="G281" s="6"/>
      <c r="H281" s="6"/>
      <c r="I281" s="6"/>
      <c r="J281" s="6"/>
      <c r="K281" s="6"/>
      <c r="L281" s="6"/>
      <c r="M281" s="6"/>
      <c r="N281" s="6"/>
      <c r="O281" s="6"/>
      <c r="P281" s="6"/>
      <c r="Q281" s="6"/>
      <c r="R281" s="6"/>
    </row>
    <row r="282" spans="1:18" x14ac:dyDescent="0.3">
      <c r="A282" s="6"/>
      <c r="B282" s="172" t="s">
        <v>4938</v>
      </c>
      <c r="C282" s="169"/>
      <c r="D282" s="6"/>
      <c r="E282" s="6"/>
      <c r="F282" s="6"/>
      <c r="G282" s="6"/>
      <c r="H282" s="6"/>
      <c r="I282" s="6"/>
      <c r="J282" s="6"/>
      <c r="K282" s="6"/>
      <c r="L282" s="6"/>
      <c r="M282" s="6"/>
      <c r="N282" s="6"/>
      <c r="O282" s="6"/>
      <c r="P282" s="6"/>
      <c r="Q282" s="6"/>
      <c r="R282" s="6"/>
    </row>
    <row r="283" spans="1:18" x14ac:dyDescent="0.3">
      <c r="A283" s="6"/>
      <c r="B283" s="172" t="s">
        <v>4939</v>
      </c>
      <c r="C283" s="169"/>
      <c r="D283" s="6"/>
      <c r="E283" s="6"/>
      <c r="F283" s="6"/>
      <c r="G283" s="6"/>
      <c r="H283" s="6"/>
      <c r="I283" s="6"/>
      <c r="J283" s="6"/>
      <c r="K283" s="6"/>
      <c r="L283" s="6"/>
      <c r="M283" s="6"/>
      <c r="N283" s="6"/>
      <c r="O283" s="6"/>
      <c r="P283" s="6"/>
      <c r="Q283" s="6"/>
      <c r="R283" s="6"/>
    </row>
    <row r="284" spans="1:18" x14ac:dyDescent="0.3">
      <c r="A284" s="6"/>
      <c r="B284" s="173" t="s">
        <v>4317</v>
      </c>
      <c r="C284" s="169"/>
      <c r="D284" s="6"/>
      <c r="E284" s="6"/>
      <c r="F284" s="6"/>
      <c r="G284" s="6"/>
      <c r="H284" s="6"/>
      <c r="I284" s="6"/>
      <c r="J284" s="6"/>
      <c r="K284" s="6"/>
      <c r="L284" s="6"/>
      <c r="M284" s="6"/>
      <c r="N284" s="6"/>
      <c r="O284" s="6"/>
      <c r="P284" s="6"/>
      <c r="Q284" s="6"/>
      <c r="R284" s="6"/>
    </row>
    <row r="285" spans="1:18" x14ac:dyDescent="0.3">
      <c r="A285" s="6"/>
      <c r="B285" s="172" t="s">
        <v>4940</v>
      </c>
      <c r="C285" s="169"/>
      <c r="D285" s="6"/>
      <c r="E285" s="6"/>
      <c r="F285" s="6"/>
      <c r="G285" s="6"/>
      <c r="H285" s="6"/>
      <c r="I285" s="6"/>
      <c r="J285" s="6"/>
      <c r="K285" s="6"/>
      <c r="L285" s="6"/>
      <c r="M285" s="6"/>
      <c r="N285" s="6"/>
      <c r="O285" s="6"/>
      <c r="P285" s="6"/>
      <c r="Q285" s="6"/>
      <c r="R285" s="6"/>
    </row>
    <row r="286" spans="1:18" ht="15" thickBot="1" x14ac:dyDescent="0.35">
      <c r="A286" s="6"/>
      <c r="B286" s="172"/>
      <c r="C286" s="169"/>
      <c r="D286" s="6"/>
      <c r="E286" s="6"/>
      <c r="F286" s="6"/>
      <c r="G286" s="6"/>
      <c r="H286" s="6"/>
      <c r="I286" s="6"/>
      <c r="J286" s="6"/>
      <c r="K286" s="6"/>
      <c r="L286" s="6"/>
      <c r="M286" s="6"/>
      <c r="N286" s="6"/>
      <c r="O286" s="6"/>
      <c r="P286" s="6"/>
      <c r="Q286" s="6"/>
      <c r="R286" s="6"/>
    </row>
    <row r="287" spans="1:18" ht="15.6" thickTop="1" thickBot="1" x14ac:dyDescent="0.35">
      <c r="A287" s="6"/>
      <c r="B287" s="170" t="s">
        <v>4325</v>
      </c>
      <c r="C287" s="169"/>
      <c r="D287" s="6"/>
      <c r="E287" s="6"/>
      <c r="F287" s="6"/>
      <c r="G287" s="6"/>
      <c r="H287" s="6"/>
      <c r="I287" s="6"/>
      <c r="J287" s="6"/>
      <c r="K287" s="6"/>
      <c r="L287" s="6"/>
      <c r="M287" s="6"/>
      <c r="N287" s="6"/>
      <c r="O287" s="6"/>
      <c r="P287" s="6"/>
      <c r="Q287" s="6"/>
      <c r="R287" s="6"/>
    </row>
    <row r="288" spans="1:18" ht="27" thickTop="1" x14ac:dyDescent="0.3">
      <c r="A288" s="6"/>
      <c r="B288" s="172" t="s">
        <v>4941</v>
      </c>
      <c r="C288" s="169"/>
      <c r="D288" s="6"/>
      <c r="E288" s="6"/>
      <c r="F288" s="6"/>
      <c r="G288" s="6"/>
      <c r="H288" s="6"/>
      <c r="I288" s="6"/>
      <c r="J288" s="6"/>
      <c r="K288" s="6"/>
      <c r="L288" s="6"/>
      <c r="M288" s="6"/>
      <c r="N288" s="6"/>
      <c r="O288" s="6"/>
      <c r="P288" s="6"/>
      <c r="Q288" s="6"/>
      <c r="R288" s="6"/>
    </row>
    <row r="289" spans="1:18" ht="15" thickBot="1" x14ac:dyDescent="0.35">
      <c r="A289" s="6"/>
      <c r="B289" s="172"/>
      <c r="C289" s="169"/>
      <c r="D289" s="6"/>
      <c r="E289" s="6"/>
      <c r="F289" s="6"/>
      <c r="G289" s="6"/>
      <c r="H289" s="6"/>
      <c r="I289" s="6"/>
      <c r="J289" s="6"/>
      <c r="K289" s="6"/>
      <c r="L289" s="6"/>
      <c r="M289" s="6"/>
      <c r="N289" s="6"/>
      <c r="O289" s="6"/>
      <c r="P289" s="6"/>
      <c r="Q289" s="6"/>
      <c r="R289" s="6"/>
    </row>
    <row r="290" spans="1:18" ht="30" thickTop="1" thickBot="1" x14ac:dyDescent="0.35">
      <c r="A290" s="6"/>
      <c r="B290" s="170" t="s">
        <v>4326</v>
      </c>
      <c r="C290" s="169"/>
      <c r="D290" s="6"/>
      <c r="E290" s="6"/>
      <c r="F290" s="6"/>
      <c r="G290" s="6"/>
      <c r="H290" s="6"/>
      <c r="I290" s="6"/>
      <c r="J290" s="6"/>
      <c r="K290" s="6"/>
      <c r="L290" s="6"/>
      <c r="M290" s="6"/>
      <c r="N290" s="6"/>
      <c r="O290" s="6"/>
      <c r="P290" s="6"/>
      <c r="Q290" s="6"/>
      <c r="R290" s="6"/>
    </row>
    <row r="291" spans="1:18" ht="27" thickTop="1" x14ac:dyDescent="0.3">
      <c r="A291" s="6"/>
      <c r="B291" s="172" t="s">
        <v>4942</v>
      </c>
      <c r="C291" s="169"/>
      <c r="D291" s="6"/>
      <c r="E291" s="6"/>
      <c r="F291" s="6"/>
      <c r="G291" s="6"/>
      <c r="H291" s="6"/>
      <c r="I291" s="6"/>
      <c r="J291" s="6"/>
      <c r="K291" s="6"/>
      <c r="L291" s="6"/>
      <c r="M291" s="6"/>
      <c r="N291" s="6"/>
      <c r="O291" s="6"/>
      <c r="P291" s="6"/>
      <c r="Q291" s="6"/>
      <c r="R291" s="6"/>
    </row>
    <row r="292" spans="1:18" x14ac:dyDescent="0.3">
      <c r="A292" s="6"/>
      <c r="B292" s="172" t="s">
        <v>4943</v>
      </c>
      <c r="C292" s="169"/>
      <c r="D292" s="6"/>
      <c r="E292" s="6"/>
      <c r="F292" s="6"/>
      <c r="G292" s="6"/>
      <c r="H292" s="6"/>
      <c r="I292" s="6"/>
      <c r="J292" s="6"/>
      <c r="K292" s="6"/>
      <c r="L292" s="6"/>
      <c r="M292" s="6"/>
      <c r="N292" s="6"/>
      <c r="O292" s="6"/>
      <c r="P292" s="6"/>
      <c r="Q292" s="6"/>
      <c r="R292" s="6"/>
    </row>
    <row r="293" spans="1:18" x14ac:dyDescent="0.3">
      <c r="A293" s="6"/>
      <c r="B293" s="172" t="s">
        <v>4944</v>
      </c>
      <c r="C293" s="169"/>
      <c r="D293" s="6"/>
      <c r="E293" s="6"/>
      <c r="F293" s="6"/>
      <c r="G293" s="6"/>
      <c r="H293" s="6"/>
      <c r="I293" s="6"/>
      <c r="J293" s="6"/>
      <c r="K293" s="6"/>
      <c r="L293" s="6"/>
      <c r="M293" s="6"/>
      <c r="N293" s="6"/>
      <c r="O293" s="6"/>
      <c r="P293" s="6"/>
      <c r="Q293" s="6"/>
      <c r="R293" s="6"/>
    </row>
    <row r="294" spans="1:18" x14ac:dyDescent="0.3">
      <c r="A294" s="6"/>
      <c r="B294" s="172" t="s">
        <v>4945</v>
      </c>
      <c r="C294" s="169"/>
      <c r="D294" s="6"/>
      <c r="E294" s="6"/>
      <c r="F294" s="6"/>
      <c r="G294" s="6"/>
      <c r="H294" s="6"/>
      <c r="I294" s="6"/>
      <c r="J294" s="6"/>
      <c r="K294" s="6"/>
      <c r="L294" s="6"/>
      <c r="M294" s="6"/>
      <c r="N294" s="6"/>
      <c r="O294" s="6"/>
      <c r="P294" s="6"/>
      <c r="Q294" s="6"/>
      <c r="R294" s="6"/>
    </row>
    <row r="295" spans="1:18" ht="26.4" x14ac:dyDescent="0.3">
      <c r="A295" s="6"/>
      <c r="B295" s="172" t="s">
        <v>4946</v>
      </c>
      <c r="C295" s="169"/>
      <c r="D295" s="6"/>
      <c r="E295" s="6"/>
      <c r="F295" s="6"/>
      <c r="G295" s="6"/>
      <c r="H295" s="6"/>
      <c r="I295" s="6"/>
      <c r="J295" s="6"/>
      <c r="K295" s="6"/>
      <c r="L295" s="6"/>
      <c r="M295" s="6"/>
      <c r="N295" s="6"/>
      <c r="O295" s="6"/>
      <c r="P295" s="6"/>
      <c r="Q295" s="6"/>
      <c r="R295" s="6"/>
    </row>
    <row r="296" spans="1:18" ht="26.4" x14ac:dyDescent="0.3">
      <c r="A296" s="6"/>
      <c r="B296" s="172" t="s">
        <v>4947</v>
      </c>
      <c r="C296" s="169"/>
      <c r="D296" s="6"/>
      <c r="E296" s="6"/>
      <c r="F296" s="6"/>
      <c r="G296" s="6"/>
      <c r="H296" s="6"/>
      <c r="I296" s="6"/>
      <c r="J296" s="6"/>
      <c r="K296" s="6"/>
      <c r="L296" s="6"/>
      <c r="M296" s="6"/>
      <c r="N296" s="6"/>
      <c r="O296" s="6"/>
      <c r="P296" s="6"/>
      <c r="Q296" s="6"/>
      <c r="R296" s="6"/>
    </row>
    <row r="297" spans="1:18" ht="26.4" x14ac:dyDescent="0.3">
      <c r="A297" s="6"/>
      <c r="B297" s="172" t="s">
        <v>4948</v>
      </c>
      <c r="C297" s="169"/>
      <c r="D297" s="6"/>
      <c r="E297" s="6"/>
      <c r="F297" s="6"/>
      <c r="G297" s="6"/>
      <c r="H297" s="6"/>
      <c r="I297" s="6"/>
      <c r="J297" s="6"/>
      <c r="K297" s="6"/>
      <c r="L297" s="6"/>
      <c r="M297" s="6"/>
      <c r="N297" s="6"/>
      <c r="O297" s="6"/>
      <c r="P297" s="6"/>
      <c r="Q297" s="6"/>
      <c r="R297" s="6"/>
    </row>
    <row r="298" spans="1:18" x14ac:dyDescent="0.3">
      <c r="A298" s="6"/>
      <c r="B298" s="172" t="s">
        <v>4949</v>
      </c>
      <c r="C298" s="169"/>
      <c r="D298" s="6"/>
      <c r="E298" s="6"/>
      <c r="F298" s="6"/>
      <c r="G298" s="6"/>
      <c r="H298" s="6"/>
      <c r="I298" s="6"/>
      <c r="J298" s="6"/>
      <c r="K298" s="6"/>
      <c r="L298" s="6"/>
      <c r="M298" s="6"/>
      <c r="N298" s="6"/>
      <c r="O298" s="6"/>
      <c r="P298" s="6"/>
      <c r="Q298" s="6"/>
      <c r="R298" s="6"/>
    </row>
    <row r="299" spans="1:18" ht="26.4" x14ac:dyDescent="0.3">
      <c r="A299" s="6"/>
      <c r="B299" s="172" t="s">
        <v>4950</v>
      </c>
      <c r="C299" s="169"/>
      <c r="D299" s="6"/>
      <c r="E299" s="6"/>
      <c r="F299" s="6"/>
      <c r="G299" s="6"/>
      <c r="H299" s="6"/>
      <c r="I299" s="6"/>
      <c r="J299" s="6"/>
      <c r="K299" s="6"/>
      <c r="L299" s="6"/>
      <c r="M299" s="6"/>
      <c r="N299" s="6"/>
      <c r="O299" s="6"/>
      <c r="P299" s="6"/>
      <c r="Q299" s="6"/>
      <c r="R299" s="6"/>
    </row>
    <row r="300" spans="1:18" x14ac:dyDescent="0.3">
      <c r="A300" s="6"/>
      <c r="B300" s="172" t="s">
        <v>4951</v>
      </c>
      <c r="C300" s="169"/>
      <c r="D300" s="6"/>
      <c r="E300" s="6"/>
      <c r="F300" s="6"/>
      <c r="G300" s="6"/>
      <c r="H300" s="6"/>
      <c r="I300" s="6"/>
      <c r="J300" s="6"/>
      <c r="K300" s="6"/>
      <c r="L300" s="6"/>
      <c r="M300" s="6"/>
      <c r="N300" s="6"/>
      <c r="O300" s="6"/>
      <c r="P300" s="6"/>
      <c r="Q300" s="6"/>
      <c r="R300" s="6"/>
    </row>
    <row r="301" spans="1:18" x14ac:dyDescent="0.3">
      <c r="A301" s="6"/>
      <c r="B301" s="172" t="s">
        <v>4952</v>
      </c>
      <c r="C301" s="169"/>
      <c r="D301" s="6"/>
      <c r="E301" s="6"/>
      <c r="F301" s="6"/>
      <c r="G301" s="6"/>
      <c r="H301" s="6"/>
      <c r="I301" s="6"/>
      <c r="J301" s="6"/>
      <c r="K301" s="6"/>
      <c r="L301" s="6"/>
      <c r="M301" s="6"/>
      <c r="N301" s="6"/>
      <c r="O301" s="6"/>
      <c r="P301" s="6"/>
      <c r="Q301" s="6"/>
      <c r="R301" s="6"/>
    </row>
    <row r="302" spans="1:18" ht="26.4" x14ac:dyDescent="0.3">
      <c r="A302" s="6"/>
      <c r="B302" s="172" t="s">
        <v>4953</v>
      </c>
      <c r="C302" s="169"/>
      <c r="D302" s="6"/>
      <c r="E302" s="6"/>
      <c r="F302" s="6"/>
      <c r="G302" s="6"/>
      <c r="H302" s="6"/>
      <c r="I302" s="6"/>
      <c r="J302" s="6"/>
      <c r="K302" s="6"/>
      <c r="L302" s="6"/>
      <c r="M302" s="6"/>
      <c r="N302" s="6"/>
      <c r="O302" s="6"/>
      <c r="P302" s="6"/>
      <c r="Q302" s="6"/>
      <c r="R302" s="6"/>
    </row>
    <row r="303" spans="1:18" ht="26.4" x14ac:dyDescent="0.3">
      <c r="A303" s="6"/>
      <c r="B303" s="172" t="s">
        <v>4954</v>
      </c>
      <c r="C303" s="169"/>
      <c r="D303" s="6"/>
      <c r="E303" s="6"/>
      <c r="F303" s="6"/>
      <c r="G303" s="6"/>
      <c r="H303" s="6"/>
      <c r="I303" s="6"/>
      <c r="J303" s="6"/>
      <c r="K303" s="6"/>
      <c r="L303" s="6"/>
      <c r="M303" s="6"/>
      <c r="N303" s="6"/>
      <c r="O303" s="6"/>
      <c r="P303" s="6"/>
      <c r="Q303" s="6"/>
      <c r="R303" s="6"/>
    </row>
    <row r="304" spans="1:18" ht="26.4" x14ac:dyDescent="0.3">
      <c r="A304" s="6"/>
      <c r="B304" s="172" t="s">
        <v>4955</v>
      </c>
      <c r="C304" s="169"/>
      <c r="D304" s="6"/>
      <c r="E304" s="6"/>
      <c r="F304" s="6"/>
      <c r="G304" s="6"/>
      <c r="H304" s="6"/>
      <c r="I304" s="6"/>
      <c r="J304" s="6"/>
      <c r="K304" s="6"/>
      <c r="L304" s="6"/>
      <c r="M304" s="6"/>
      <c r="N304" s="6"/>
      <c r="O304" s="6"/>
      <c r="P304" s="6"/>
      <c r="Q304" s="6"/>
      <c r="R304" s="6"/>
    </row>
    <row r="305" spans="1:18" ht="26.4" x14ac:dyDescent="0.3">
      <c r="A305" s="6"/>
      <c r="B305" s="172" t="s">
        <v>4956</v>
      </c>
      <c r="C305" s="169"/>
      <c r="D305" s="6"/>
      <c r="E305" s="6"/>
      <c r="F305" s="6"/>
      <c r="G305" s="6"/>
      <c r="H305" s="6"/>
      <c r="I305" s="6"/>
      <c r="J305" s="6"/>
      <c r="K305" s="6"/>
      <c r="L305" s="6"/>
      <c r="M305" s="6"/>
      <c r="N305" s="6"/>
      <c r="O305" s="6"/>
      <c r="P305" s="6"/>
      <c r="Q305" s="6"/>
      <c r="R305" s="6"/>
    </row>
    <row r="306" spans="1:18" ht="39.6" x14ac:dyDescent="0.3">
      <c r="A306" s="6"/>
      <c r="B306" s="172" t="s">
        <v>4957</v>
      </c>
      <c r="C306" s="169"/>
      <c r="D306" s="6"/>
      <c r="E306" s="6"/>
      <c r="F306" s="6"/>
      <c r="G306" s="6"/>
      <c r="H306" s="6"/>
      <c r="I306" s="6"/>
      <c r="J306" s="6"/>
      <c r="K306" s="6"/>
      <c r="L306" s="6"/>
      <c r="M306" s="6"/>
      <c r="N306" s="6"/>
      <c r="O306" s="6"/>
      <c r="P306" s="6"/>
      <c r="Q306" s="6"/>
      <c r="R306" s="6"/>
    </row>
    <row r="307" spans="1:18" ht="26.4" x14ac:dyDescent="0.3">
      <c r="A307" s="6"/>
      <c r="B307" s="172" t="s">
        <v>4958</v>
      </c>
      <c r="C307" s="169"/>
      <c r="D307" s="6"/>
      <c r="E307" s="6"/>
      <c r="F307" s="6"/>
      <c r="G307" s="6"/>
      <c r="H307" s="6"/>
      <c r="I307" s="6"/>
      <c r="J307" s="6"/>
      <c r="K307" s="6"/>
      <c r="L307" s="6"/>
      <c r="M307" s="6"/>
      <c r="N307" s="6"/>
      <c r="O307" s="6"/>
      <c r="P307" s="6"/>
      <c r="Q307" s="6"/>
      <c r="R307" s="6"/>
    </row>
    <row r="308" spans="1:18" ht="26.4" x14ac:dyDescent="0.3">
      <c r="A308" s="6"/>
      <c r="B308" s="172" t="s">
        <v>4959</v>
      </c>
      <c r="C308" s="169"/>
      <c r="D308" s="6"/>
      <c r="E308" s="6"/>
      <c r="F308" s="6"/>
      <c r="G308" s="6"/>
      <c r="H308" s="6"/>
      <c r="I308" s="6"/>
      <c r="J308" s="6"/>
      <c r="K308" s="6"/>
      <c r="L308" s="6"/>
      <c r="M308" s="6"/>
      <c r="N308" s="6"/>
      <c r="O308" s="6"/>
      <c r="P308" s="6"/>
      <c r="Q308" s="6"/>
      <c r="R308" s="6"/>
    </row>
    <row r="309" spans="1:18" ht="26.4" x14ac:dyDescent="0.3">
      <c r="A309" s="6"/>
      <c r="B309" s="172" t="s">
        <v>4960</v>
      </c>
      <c r="C309" s="169"/>
      <c r="D309" s="6"/>
      <c r="E309" s="6"/>
      <c r="F309" s="6"/>
      <c r="G309" s="6"/>
      <c r="H309" s="6"/>
      <c r="I309" s="6"/>
      <c r="J309" s="6"/>
      <c r="K309" s="6"/>
      <c r="L309" s="6"/>
      <c r="M309" s="6"/>
      <c r="N309" s="6"/>
      <c r="O309" s="6"/>
      <c r="P309" s="6"/>
      <c r="Q309" s="6"/>
      <c r="R309" s="6"/>
    </row>
    <row r="310" spans="1:18" ht="26.4" x14ac:dyDescent="0.3">
      <c r="A310" s="6"/>
      <c r="B310" s="172" t="s">
        <v>4961</v>
      </c>
      <c r="C310" s="169"/>
      <c r="D310" s="6"/>
      <c r="E310" s="6"/>
      <c r="F310" s="6"/>
      <c r="G310" s="6"/>
      <c r="H310" s="6"/>
      <c r="I310" s="6"/>
      <c r="J310" s="6"/>
      <c r="K310" s="6"/>
      <c r="L310" s="6"/>
      <c r="M310" s="6"/>
      <c r="N310" s="6"/>
      <c r="O310" s="6"/>
      <c r="P310" s="6"/>
      <c r="Q310" s="6"/>
      <c r="R310" s="6"/>
    </row>
    <row r="311" spans="1:18" ht="26.4" x14ac:dyDescent="0.3">
      <c r="A311" s="6"/>
      <c r="B311" s="172" t="s">
        <v>4962</v>
      </c>
      <c r="C311" s="169"/>
      <c r="D311" s="6"/>
      <c r="E311" s="6"/>
      <c r="F311" s="6"/>
      <c r="G311" s="6"/>
      <c r="H311" s="6"/>
      <c r="I311" s="6"/>
      <c r="J311" s="6"/>
      <c r="K311" s="6"/>
      <c r="L311" s="6"/>
      <c r="M311" s="6"/>
      <c r="N311" s="6"/>
      <c r="O311" s="6"/>
      <c r="P311" s="6"/>
      <c r="Q311" s="6"/>
      <c r="R311" s="6"/>
    </row>
    <row r="312" spans="1:18" x14ac:dyDescent="0.3">
      <c r="A312" s="6"/>
      <c r="B312" s="172" t="s">
        <v>4963</v>
      </c>
      <c r="C312" s="169"/>
      <c r="D312" s="6"/>
      <c r="E312" s="6"/>
      <c r="F312" s="6"/>
      <c r="G312" s="6"/>
      <c r="H312" s="6"/>
      <c r="I312" s="6"/>
      <c r="J312" s="6"/>
      <c r="K312" s="6"/>
      <c r="L312" s="6"/>
      <c r="M312" s="6"/>
      <c r="N312" s="6"/>
      <c r="O312" s="6"/>
      <c r="P312" s="6"/>
      <c r="Q312" s="6"/>
      <c r="R312" s="6"/>
    </row>
    <row r="313" spans="1:18" ht="26.4" x14ac:dyDescent="0.3">
      <c r="A313" s="6"/>
      <c r="B313" s="172" t="s">
        <v>4964</v>
      </c>
      <c r="C313" s="169"/>
      <c r="D313" s="6"/>
      <c r="E313" s="6"/>
      <c r="F313" s="6"/>
      <c r="G313" s="6"/>
      <c r="H313" s="6"/>
      <c r="I313" s="6"/>
      <c r="J313" s="6"/>
      <c r="K313" s="6"/>
      <c r="L313" s="6"/>
      <c r="M313" s="6"/>
      <c r="N313" s="6"/>
      <c r="O313" s="6"/>
      <c r="P313" s="6"/>
      <c r="Q313" s="6"/>
      <c r="R313" s="6"/>
    </row>
    <row r="314" spans="1:18" x14ac:dyDescent="0.3">
      <c r="A314" s="6"/>
      <c r="B314" s="172" t="s">
        <v>4965</v>
      </c>
      <c r="C314" s="169"/>
      <c r="D314" s="6"/>
      <c r="E314" s="6"/>
      <c r="F314" s="6"/>
      <c r="G314" s="6"/>
      <c r="H314" s="6"/>
      <c r="I314" s="6"/>
      <c r="J314" s="6"/>
      <c r="K314" s="6"/>
      <c r="L314" s="6"/>
      <c r="M314" s="6"/>
      <c r="N314" s="6"/>
      <c r="O314" s="6"/>
      <c r="P314" s="6"/>
      <c r="Q314" s="6"/>
      <c r="R314" s="6"/>
    </row>
    <row r="315" spans="1:18" x14ac:dyDescent="0.3">
      <c r="A315" s="6"/>
      <c r="B315" s="172" t="s">
        <v>4966</v>
      </c>
      <c r="C315" s="169"/>
      <c r="D315" s="6"/>
      <c r="E315" s="6"/>
      <c r="F315" s="6"/>
      <c r="G315" s="6"/>
      <c r="H315" s="6"/>
      <c r="I315" s="6"/>
      <c r="J315" s="6"/>
      <c r="K315" s="6"/>
      <c r="L315" s="6"/>
      <c r="M315" s="6"/>
      <c r="N315" s="6"/>
      <c r="O315" s="6"/>
      <c r="P315" s="6"/>
      <c r="Q315" s="6"/>
      <c r="R315" s="6"/>
    </row>
    <row r="316" spans="1:18" ht="26.4" x14ac:dyDescent="0.3">
      <c r="A316" s="6"/>
      <c r="B316" s="172" t="s">
        <v>4967</v>
      </c>
      <c r="C316" s="169"/>
      <c r="D316" s="6"/>
      <c r="E316" s="6"/>
      <c r="F316" s="6"/>
      <c r="G316" s="6"/>
      <c r="H316" s="6"/>
      <c r="I316" s="6"/>
      <c r="J316" s="6"/>
      <c r="K316" s="6"/>
      <c r="L316" s="6"/>
      <c r="M316" s="6"/>
      <c r="N316" s="6"/>
      <c r="O316" s="6"/>
      <c r="P316" s="6"/>
      <c r="Q316" s="6"/>
      <c r="R316" s="6"/>
    </row>
    <row r="317" spans="1:18" x14ac:dyDescent="0.3">
      <c r="A317" s="6"/>
      <c r="B317" s="172" t="s">
        <v>4968</v>
      </c>
      <c r="C317" s="169"/>
      <c r="D317" s="6"/>
      <c r="E317" s="6"/>
      <c r="F317" s="6"/>
      <c r="G317" s="6"/>
      <c r="H317" s="6"/>
      <c r="I317" s="6"/>
      <c r="J317" s="6"/>
      <c r="K317" s="6"/>
      <c r="L317" s="6"/>
      <c r="M317" s="6"/>
      <c r="N317" s="6"/>
      <c r="O317" s="6"/>
      <c r="P317" s="6"/>
      <c r="Q317" s="6"/>
      <c r="R317" s="6"/>
    </row>
    <row r="318" spans="1:18" x14ac:dyDescent="0.3">
      <c r="A318" s="6"/>
      <c r="B318" s="172" t="s">
        <v>4969</v>
      </c>
      <c r="C318" s="169"/>
      <c r="D318" s="6"/>
      <c r="E318" s="6"/>
      <c r="F318" s="6"/>
      <c r="G318" s="6"/>
      <c r="H318" s="6"/>
      <c r="I318" s="6"/>
      <c r="J318" s="6"/>
      <c r="K318" s="6"/>
      <c r="L318" s="6"/>
      <c r="M318" s="6"/>
      <c r="N318" s="6"/>
      <c r="O318" s="6"/>
      <c r="P318" s="6"/>
      <c r="Q318" s="6"/>
      <c r="R318" s="6"/>
    </row>
    <row r="319" spans="1:18" x14ac:dyDescent="0.3">
      <c r="A319" s="6"/>
      <c r="B319" s="172" t="s">
        <v>4970</v>
      </c>
      <c r="C319" s="169"/>
      <c r="D319" s="6"/>
      <c r="E319" s="6"/>
      <c r="F319" s="6"/>
      <c r="G319" s="6"/>
      <c r="H319" s="6"/>
      <c r="I319" s="6"/>
      <c r="J319" s="6"/>
      <c r="K319" s="6"/>
      <c r="L319" s="6"/>
      <c r="M319" s="6"/>
      <c r="N319" s="6"/>
      <c r="O319" s="6"/>
      <c r="P319" s="6"/>
      <c r="Q319" s="6"/>
      <c r="R319" s="6"/>
    </row>
    <row r="320" spans="1:18" ht="26.4" x14ac:dyDescent="0.3">
      <c r="A320" s="6"/>
      <c r="B320" s="172" t="s">
        <v>4971</v>
      </c>
      <c r="C320" s="169"/>
      <c r="D320" s="6"/>
      <c r="E320" s="6"/>
      <c r="F320" s="6"/>
      <c r="G320" s="6"/>
      <c r="H320" s="6"/>
      <c r="I320" s="6"/>
      <c r="J320" s="6"/>
      <c r="K320" s="6"/>
      <c r="L320" s="6"/>
      <c r="M320" s="6"/>
      <c r="N320" s="6"/>
      <c r="O320" s="6"/>
      <c r="P320" s="6"/>
      <c r="Q320" s="6"/>
      <c r="R320" s="6"/>
    </row>
    <row r="321" spans="1:18" x14ac:dyDescent="0.3">
      <c r="A321" s="6"/>
      <c r="B321" s="173" t="s">
        <v>4317</v>
      </c>
      <c r="C321" s="169"/>
      <c r="D321" s="6"/>
      <c r="E321" s="6"/>
      <c r="F321" s="6"/>
      <c r="G321" s="6"/>
      <c r="H321" s="6"/>
      <c r="I321" s="6"/>
      <c r="J321" s="6"/>
      <c r="K321" s="6"/>
      <c r="L321" s="6"/>
      <c r="M321" s="6"/>
      <c r="N321" s="6"/>
      <c r="O321" s="6"/>
      <c r="P321" s="6"/>
      <c r="Q321" s="6"/>
      <c r="R321" s="6"/>
    </row>
    <row r="322" spans="1:18" ht="26.4" x14ac:dyDescent="0.3">
      <c r="A322" s="6"/>
      <c r="B322" s="172" t="s">
        <v>4972</v>
      </c>
      <c r="C322" s="169"/>
      <c r="D322" s="6"/>
      <c r="E322" s="6"/>
      <c r="F322" s="6"/>
      <c r="G322" s="6"/>
      <c r="H322" s="6"/>
      <c r="I322" s="6"/>
      <c r="J322" s="6"/>
      <c r="K322" s="6"/>
      <c r="L322" s="6"/>
      <c r="M322" s="6"/>
      <c r="N322" s="6"/>
      <c r="O322" s="6"/>
      <c r="P322" s="6"/>
      <c r="Q322" s="6"/>
      <c r="R322" s="6"/>
    </row>
    <row r="323" spans="1:18" ht="52.8" x14ac:dyDescent="0.3">
      <c r="A323" s="6"/>
      <c r="B323" s="172" t="s">
        <v>4973</v>
      </c>
      <c r="C323" s="169"/>
      <c r="D323" s="6"/>
      <c r="E323" s="6"/>
      <c r="F323" s="6"/>
      <c r="G323" s="6"/>
      <c r="H323" s="6"/>
      <c r="I323" s="6"/>
      <c r="J323" s="6"/>
      <c r="K323" s="6"/>
      <c r="L323" s="6"/>
      <c r="M323" s="6"/>
      <c r="N323" s="6"/>
      <c r="O323" s="6"/>
      <c r="P323" s="6"/>
      <c r="Q323" s="6"/>
      <c r="R323" s="6"/>
    </row>
    <row r="324" spans="1:18" x14ac:dyDescent="0.3">
      <c r="A324" s="6"/>
      <c r="B324" s="172" t="s">
        <v>4974</v>
      </c>
      <c r="C324" s="169"/>
      <c r="D324" s="6"/>
      <c r="E324" s="6"/>
      <c r="F324" s="6"/>
      <c r="G324" s="6"/>
      <c r="H324" s="6"/>
      <c r="I324" s="6"/>
      <c r="J324" s="6"/>
      <c r="K324" s="6"/>
      <c r="L324" s="6"/>
      <c r="M324" s="6"/>
      <c r="N324" s="6"/>
      <c r="O324" s="6"/>
      <c r="P324" s="6"/>
      <c r="Q324" s="6"/>
      <c r="R324" s="6"/>
    </row>
    <row r="325" spans="1:18" ht="39.6" x14ac:dyDescent="0.3">
      <c r="A325" s="6"/>
      <c r="B325" s="172" t="s">
        <v>4975</v>
      </c>
      <c r="C325" s="169"/>
      <c r="D325" s="6"/>
      <c r="E325" s="6"/>
      <c r="F325" s="6"/>
      <c r="G325" s="6"/>
      <c r="H325" s="6"/>
      <c r="I325" s="6"/>
      <c r="J325" s="6"/>
      <c r="K325" s="6"/>
      <c r="L325" s="6"/>
      <c r="M325" s="6"/>
      <c r="N325" s="6"/>
      <c r="O325" s="6"/>
      <c r="P325" s="6"/>
      <c r="Q325" s="6"/>
      <c r="R325" s="6"/>
    </row>
    <row r="326" spans="1:18" ht="26.4" x14ac:dyDescent="0.3">
      <c r="A326" s="6"/>
      <c r="B326" s="172" t="s">
        <v>4976</v>
      </c>
      <c r="C326" s="169"/>
      <c r="D326" s="6"/>
      <c r="E326" s="6"/>
      <c r="F326" s="6"/>
      <c r="G326" s="6"/>
      <c r="H326" s="6"/>
      <c r="I326" s="6"/>
      <c r="J326" s="6"/>
      <c r="K326" s="6"/>
      <c r="L326" s="6"/>
      <c r="M326" s="6"/>
      <c r="N326" s="6"/>
      <c r="O326" s="6"/>
      <c r="P326" s="6"/>
      <c r="Q326" s="6"/>
      <c r="R326" s="6"/>
    </row>
    <row r="327" spans="1:18" ht="26.4" x14ac:dyDescent="0.3">
      <c r="A327" s="6"/>
      <c r="B327" s="172" t="s">
        <v>4977</v>
      </c>
      <c r="C327" s="169"/>
      <c r="D327" s="6"/>
      <c r="E327" s="6"/>
      <c r="F327" s="6"/>
      <c r="G327" s="6"/>
      <c r="H327" s="6"/>
      <c r="I327" s="6"/>
      <c r="J327" s="6"/>
      <c r="K327" s="6"/>
      <c r="L327" s="6"/>
      <c r="M327" s="6"/>
      <c r="N327" s="6"/>
      <c r="O327" s="6"/>
      <c r="P327" s="6"/>
      <c r="Q327" s="6"/>
      <c r="R327" s="6"/>
    </row>
    <row r="328" spans="1:18" ht="39.6" x14ac:dyDescent="0.3">
      <c r="A328" s="6"/>
      <c r="B328" s="172" t="s">
        <v>4978</v>
      </c>
      <c r="C328" s="169"/>
      <c r="D328" s="6"/>
      <c r="E328" s="6"/>
      <c r="F328" s="6"/>
      <c r="G328" s="6"/>
      <c r="H328" s="6"/>
      <c r="I328" s="6"/>
      <c r="J328" s="6"/>
      <c r="K328" s="6"/>
      <c r="L328" s="6"/>
      <c r="M328" s="6"/>
      <c r="N328" s="6"/>
      <c r="O328" s="6"/>
      <c r="P328" s="6"/>
      <c r="Q328" s="6"/>
      <c r="R328" s="6"/>
    </row>
    <row r="329" spans="1:18" ht="26.4" x14ac:dyDescent="0.3">
      <c r="A329" s="6"/>
      <c r="B329" s="172" t="s">
        <v>4979</v>
      </c>
      <c r="C329" s="169"/>
      <c r="D329" s="6"/>
      <c r="E329" s="6"/>
      <c r="F329" s="6"/>
      <c r="G329" s="6"/>
      <c r="H329" s="6"/>
      <c r="I329" s="6"/>
      <c r="J329" s="6"/>
      <c r="K329" s="6"/>
      <c r="L329" s="6"/>
      <c r="M329" s="6"/>
      <c r="N329" s="6"/>
      <c r="O329" s="6"/>
      <c r="P329" s="6"/>
      <c r="Q329" s="6"/>
      <c r="R329" s="6"/>
    </row>
    <row r="330" spans="1:18" ht="26.4" x14ac:dyDescent="0.3">
      <c r="A330" s="6"/>
      <c r="B330" s="172" t="s">
        <v>4980</v>
      </c>
      <c r="C330" s="169"/>
      <c r="D330" s="6"/>
      <c r="E330" s="6"/>
      <c r="F330" s="6"/>
      <c r="G330" s="6"/>
      <c r="H330" s="6"/>
      <c r="I330" s="6"/>
      <c r="J330" s="6"/>
      <c r="K330" s="6"/>
      <c r="L330" s="6"/>
      <c r="M330" s="6"/>
      <c r="N330" s="6"/>
      <c r="O330" s="6"/>
      <c r="P330" s="6"/>
      <c r="Q330" s="6"/>
      <c r="R330" s="6"/>
    </row>
    <row r="331" spans="1:18" ht="26.4" x14ac:dyDescent="0.3">
      <c r="A331" s="6"/>
      <c r="B331" s="172" t="s">
        <v>4981</v>
      </c>
      <c r="C331" s="169"/>
      <c r="D331" s="6"/>
      <c r="E331" s="6"/>
      <c r="F331" s="6"/>
      <c r="G331" s="6"/>
      <c r="H331" s="6"/>
      <c r="I331" s="6"/>
      <c r="J331" s="6"/>
      <c r="K331" s="6"/>
      <c r="L331" s="6"/>
      <c r="M331" s="6"/>
      <c r="N331" s="6"/>
      <c r="O331" s="6"/>
      <c r="P331" s="6"/>
      <c r="Q331" s="6"/>
      <c r="R331" s="6"/>
    </row>
    <row r="332" spans="1:18" ht="26.4" x14ac:dyDescent="0.3">
      <c r="A332" s="6"/>
      <c r="B332" s="172" t="s">
        <v>4982</v>
      </c>
      <c r="C332" s="169"/>
      <c r="D332" s="6"/>
      <c r="E332" s="6"/>
      <c r="F332" s="6"/>
      <c r="G332" s="6"/>
      <c r="H332" s="6"/>
      <c r="I332" s="6"/>
      <c r="J332" s="6"/>
      <c r="K332" s="6"/>
      <c r="L332" s="6"/>
      <c r="M332" s="6"/>
      <c r="N332" s="6"/>
      <c r="O332" s="6"/>
      <c r="P332" s="6"/>
      <c r="Q332" s="6"/>
      <c r="R332" s="6"/>
    </row>
    <row r="333" spans="1:18" ht="26.4" x14ac:dyDescent="0.3">
      <c r="A333" s="6"/>
      <c r="B333" s="172" t="s">
        <v>4983</v>
      </c>
      <c r="C333" s="169"/>
      <c r="D333" s="6"/>
      <c r="E333" s="6"/>
      <c r="F333" s="6"/>
      <c r="G333" s="6"/>
      <c r="H333" s="6"/>
      <c r="I333" s="6"/>
      <c r="J333" s="6"/>
      <c r="K333" s="6"/>
      <c r="L333" s="6"/>
      <c r="M333" s="6"/>
      <c r="N333" s="6"/>
      <c r="O333" s="6"/>
      <c r="P333" s="6"/>
      <c r="Q333" s="6"/>
      <c r="R333" s="6"/>
    </row>
    <row r="334" spans="1:18" ht="15" thickBot="1" x14ac:dyDescent="0.35">
      <c r="A334" s="6"/>
      <c r="B334" s="172"/>
      <c r="C334" s="169"/>
      <c r="D334" s="6"/>
      <c r="E334" s="6"/>
      <c r="F334" s="6"/>
      <c r="G334" s="6"/>
      <c r="H334" s="6"/>
      <c r="I334" s="6"/>
      <c r="J334" s="6"/>
      <c r="K334" s="6"/>
      <c r="L334" s="6"/>
      <c r="M334" s="6"/>
      <c r="N334" s="6"/>
      <c r="O334" s="6"/>
      <c r="P334" s="6"/>
      <c r="Q334" s="6"/>
      <c r="R334" s="6"/>
    </row>
    <row r="335" spans="1:18" ht="15.6" thickTop="1" thickBot="1" x14ac:dyDescent="0.35">
      <c r="A335" s="6"/>
      <c r="B335" s="170" t="s">
        <v>4327</v>
      </c>
      <c r="C335" s="169"/>
      <c r="D335" s="6"/>
      <c r="E335" s="6"/>
      <c r="F335" s="6"/>
      <c r="G335" s="6"/>
      <c r="H335" s="6"/>
      <c r="I335" s="6"/>
      <c r="J335" s="6"/>
      <c r="K335" s="6"/>
      <c r="L335" s="6"/>
      <c r="M335" s="6"/>
      <c r="N335" s="6"/>
      <c r="O335" s="6"/>
      <c r="P335" s="6"/>
      <c r="Q335" s="6"/>
      <c r="R335" s="6"/>
    </row>
    <row r="336" spans="1:18" ht="27" thickTop="1" x14ac:dyDescent="0.3">
      <c r="A336" s="6"/>
      <c r="B336" s="172" t="s">
        <v>4984</v>
      </c>
      <c r="C336" s="169"/>
      <c r="D336" s="6"/>
      <c r="E336" s="6"/>
      <c r="F336" s="6"/>
      <c r="G336" s="6"/>
      <c r="H336" s="6"/>
      <c r="I336" s="6"/>
      <c r="J336" s="6"/>
      <c r="K336" s="6"/>
      <c r="L336" s="6"/>
      <c r="M336" s="6"/>
      <c r="N336" s="6"/>
      <c r="O336" s="6"/>
      <c r="P336" s="6"/>
      <c r="Q336" s="6"/>
      <c r="R336" s="6"/>
    </row>
    <row r="337" spans="1:18" x14ac:dyDescent="0.3">
      <c r="A337" s="6"/>
      <c r="B337" s="172" t="s">
        <v>4985</v>
      </c>
      <c r="C337" s="169"/>
      <c r="D337" s="6"/>
      <c r="E337" s="6"/>
      <c r="F337" s="6"/>
      <c r="G337" s="6"/>
      <c r="H337" s="6"/>
      <c r="I337" s="6"/>
      <c r="J337" s="6"/>
      <c r="K337" s="6"/>
      <c r="L337" s="6"/>
      <c r="M337" s="6"/>
      <c r="N337" s="6"/>
      <c r="O337" s="6"/>
      <c r="P337" s="6"/>
      <c r="Q337" s="6"/>
      <c r="R337" s="6"/>
    </row>
    <row r="338" spans="1:18" x14ac:dyDescent="0.3">
      <c r="A338" s="6"/>
      <c r="B338" s="172" t="s">
        <v>4986</v>
      </c>
      <c r="C338" s="169"/>
      <c r="D338" s="6"/>
      <c r="E338" s="6"/>
      <c r="F338" s="6"/>
      <c r="G338" s="6"/>
      <c r="H338" s="6"/>
      <c r="I338" s="6"/>
      <c r="J338" s="6"/>
      <c r="K338" s="6"/>
      <c r="L338" s="6"/>
      <c r="M338" s="6"/>
      <c r="N338" s="6"/>
      <c r="O338" s="6"/>
      <c r="P338" s="6"/>
      <c r="Q338" s="6"/>
      <c r="R338" s="6"/>
    </row>
    <row r="339" spans="1:18" x14ac:dyDescent="0.3">
      <c r="A339" s="6"/>
      <c r="B339" s="172" t="s">
        <v>4987</v>
      </c>
      <c r="C339" s="169"/>
      <c r="D339" s="6"/>
      <c r="E339" s="6"/>
      <c r="F339" s="6"/>
      <c r="G339" s="6"/>
      <c r="H339" s="6"/>
      <c r="I339" s="6"/>
      <c r="J339" s="6"/>
      <c r="K339" s="6"/>
      <c r="L339" s="6"/>
      <c r="M339" s="6"/>
      <c r="N339" s="6"/>
      <c r="O339" s="6"/>
      <c r="P339" s="6"/>
      <c r="Q339" s="6"/>
      <c r="R339" s="6"/>
    </row>
    <row r="340" spans="1:18" ht="26.4" x14ac:dyDescent="0.3">
      <c r="A340" s="6"/>
      <c r="B340" s="172" t="s">
        <v>4988</v>
      </c>
      <c r="C340" s="169"/>
      <c r="D340" s="6"/>
      <c r="E340" s="6"/>
      <c r="F340" s="6"/>
      <c r="G340" s="6"/>
      <c r="H340" s="6"/>
      <c r="I340" s="6"/>
      <c r="J340" s="6"/>
      <c r="K340" s="6"/>
      <c r="L340" s="6"/>
      <c r="M340" s="6"/>
      <c r="N340" s="6"/>
      <c r="O340" s="6"/>
      <c r="P340" s="6"/>
      <c r="Q340" s="6"/>
      <c r="R340" s="6"/>
    </row>
    <row r="341" spans="1:18" x14ac:dyDescent="0.3">
      <c r="A341" s="6"/>
      <c r="B341" s="172" t="s">
        <v>4989</v>
      </c>
      <c r="C341" s="169"/>
      <c r="D341" s="6"/>
      <c r="E341" s="6"/>
      <c r="F341" s="6"/>
      <c r="G341" s="6"/>
      <c r="H341" s="6"/>
      <c r="I341" s="6"/>
      <c r="J341" s="6"/>
      <c r="K341" s="6"/>
      <c r="L341" s="6"/>
      <c r="M341" s="6"/>
      <c r="N341" s="6"/>
      <c r="O341" s="6"/>
      <c r="P341" s="6"/>
      <c r="Q341" s="6"/>
      <c r="R341" s="6"/>
    </row>
    <row r="342" spans="1:18" x14ac:dyDescent="0.3">
      <c r="A342" s="6"/>
      <c r="B342" s="172" t="s">
        <v>4990</v>
      </c>
      <c r="C342" s="169"/>
      <c r="D342" s="6"/>
      <c r="E342" s="6"/>
      <c r="F342" s="6"/>
      <c r="G342" s="6"/>
      <c r="H342" s="6"/>
      <c r="I342" s="6"/>
      <c r="J342" s="6"/>
      <c r="K342" s="6"/>
      <c r="L342" s="6"/>
      <c r="M342" s="6"/>
      <c r="N342" s="6"/>
      <c r="O342" s="6"/>
      <c r="P342" s="6"/>
      <c r="Q342" s="6"/>
      <c r="R342" s="6"/>
    </row>
    <row r="343" spans="1:18" x14ac:dyDescent="0.3">
      <c r="A343" s="6"/>
      <c r="B343" s="172" t="s">
        <v>4991</v>
      </c>
      <c r="C343" s="169"/>
      <c r="D343" s="6"/>
      <c r="E343" s="6"/>
      <c r="F343" s="6"/>
      <c r="G343" s="6"/>
      <c r="H343" s="6"/>
      <c r="I343" s="6"/>
      <c r="J343" s="6"/>
      <c r="K343" s="6"/>
      <c r="L343" s="6"/>
      <c r="M343" s="6"/>
      <c r="N343" s="6"/>
      <c r="O343" s="6"/>
      <c r="P343" s="6"/>
      <c r="Q343" s="6"/>
      <c r="R343" s="6"/>
    </row>
    <row r="344" spans="1:18" x14ac:dyDescent="0.3">
      <c r="A344" s="6"/>
      <c r="B344" s="172" t="s">
        <v>4992</v>
      </c>
      <c r="C344" s="169"/>
      <c r="D344" s="6"/>
      <c r="E344" s="6"/>
      <c r="F344" s="6"/>
      <c r="G344" s="6"/>
      <c r="H344" s="6"/>
      <c r="I344" s="6"/>
      <c r="J344" s="6"/>
      <c r="K344" s="6"/>
      <c r="L344" s="6"/>
      <c r="M344" s="6"/>
      <c r="N344" s="6"/>
      <c r="O344" s="6"/>
      <c r="P344" s="6"/>
      <c r="Q344" s="6"/>
      <c r="R344" s="6"/>
    </row>
    <row r="345" spans="1:18" x14ac:dyDescent="0.3">
      <c r="A345" s="6"/>
      <c r="B345" s="172" t="s">
        <v>4993</v>
      </c>
      <c r="C345" s="169"/>
      <c r="D345" s="6"/>
      <c r="E345" s="6"/>
      <c r="F345" s="6"/>
      <c r="G345" s="6"/>
      <c r="H345" s="6"/>
      <c r="I345" s="6"/>
      <c r="J345" s="6"/>
      <c r="K345" s="6"/>
      <c r="L345" s="6"/>
      <c r="M345" s="6"/>
      <c r="N345" s="6"/>
      <c r="O345" s="6"/>
      <c r="P345" s="6"/>
      <c r="Q345" s="6"/>
      <c r="R345" s="6"/>
    </row>
    <row r="346" spans="1:18" ht="26.4" x14ac:dyDescent="0.3">
      <c r="A346" s="6"/>
      <c r="B346" s="172" t="s">
        <v>4994</v>
      </c>
      <c r="C346" s="169"/>
      <c r="D346" s="6"/>
      <c r="E346" s="6"/>
      <c r="F346" s="6"/>
      <c r="G346" s="6"/>
      <c r="H346" s="6"/>
      <c r="I346" s="6"/>
      <c r="J346" s="6"/>
      <c r="K346" s="6"/>
      <c r="L346" s="6"/>
      <c r="M346" s="6"/>
      <c r="N346" s="6"/>
      <c r="O346" s="6"/>
      <c r="P346" s="6"/>
      <c r="Q346" s="6"/>
      <c r="R346" s="6"/>
    </row>
    <row r="347" spans="1:18" x14ac:dyDescent="0.3">
      <c r="A347" s="6"/>
      <c r="B347" s="172" t="s">
        <v>4995</v>
      </c>
      <c r="C347" s="169"/>
      <c r="D347" s="6"/>
      <c r="E347" s="6"/>
      <c r="F347" s="6"/>
      <c r="G347" s="6"/>
      <c r="H347" s="6"/>
      <c r="I347" s="6"/>
      <c r="J347" s="6"/>
      <c r="K347" s="6"/>
      <c r="L347" s="6"/>
      <c r="M347" s="6"/>
      <c r="N347" s="6"/>
      <c r="O347" s="6"/>
      <c r="P347" s="6"/>
      <c r="Q347" s="6"/>
      <c r="R347" s="6"/>
    </row>
    <row r="348" spans="1:18" x14ac:dyDescent="0.3">
      <c r="A348" s="6"/>
      <c r="B348" s="173" t="s">
        <v>4317</v>
      </c>
      <c r="C348" s="169"/>
      <c r="D348" s="6"/>
      <c r="E348" s="6"/>
      <c r="F348" s="6"/>
      <c r="G348" s="6"/>
      <c r="H348" s="6"/>
      <c r="I348" s="6"/>
      <c r="J348" s="6"/>
      <c r="K348" s="6"/>
      <c r="L348" s="6"/>
      <c r="M348" s="6"/>
      <c r="N348" s="6"/>
      <c r="O348" s="6"/>
      <c r="P348" s="6"/>
      <c r="Q348" s="6"/>
      <c r="R348" s="6"/>
    </row>
    <row r="349" spans="1:18" x14ac:dyDescent="0.3">
      <c r="A349" s="6"/>
      <c r="B349" s="172" t="s">
        <v>4996</v>
      </c>
      <c r="C349" s="169"/>
      <c r="D349" s="6"/>
      <c r="E349" s="6"/>
      <c r="F349" s="6"/>
      <c r="G349" s="6"/>
      <c r="H349" s="6"/>
      <c r="I349" s="6"/>
      <c r="J349" s="6"/>
      <c r="K349" s="6"/>
      <c r="L349" s="6"/>
      <c r="M349" s="6"/>
      <c r="N349" s="6"/>
      <c r="O349" s="6"/>
      <c r="P349" s="6"/>
      <c r="Q349" s="6"/>
      <c r="R349" s="6"/>
    </row>
    <row r="350" spans="1:18" ht="15" thickBot="1" x14ac:dyDescent="0.35">
      <c r="A350" s="6"/>
      <c r="B350" s="172"/>
      <c r="C350" s="169"/>
      <c r="D350" s="6"/>
      <c r="E350" s="6"/>
      <c r="F350" s="6"/>
      <c r="G350" s="6"/>
      <c r="H350" s="6"/>
      <c r="I350" s="6"/>
      <c r="J350" s="6"/>
      <c r="K350" s="6"/>
      <c r="L350" s="6"/>
      <c r="M350" s="6"/>
      <c r="N350" s="6"/>
      <c r="O350" s="6"/>
      <c r="P350" s="6"/>
      <c r="Q350" s="6"/>
      <c r="R350" s="6"/>
    </row>
    <row r="351" spans="1:18" ht="15.6" thickTop="1" thickBot="1" x14ac:dyDescent="0.35">
      <c r="A351" s="6"/>
      <c r="B351" s="170" t="s">
        <v>4328</v>
      </c>
      <c r="C351" s="169"/>
      <c r="D351" s="6"/>
      <c r="E351" s="6"/>
      <c r="F351" s="6"/>
      <c r="G351" s="6"/>
      <c r="H351" s="6"/>
      <c r="I351" s="6"/>
      <c r="J351" s="6"/>
      <c r="K351" s="6"/>
      <c r="L351" s="6"/>
      <c r="M351" s="6"/>
      <c r="N351" s="6"/>
      <c r="O351" s="6"/>
      <c r="P351" s="6"/>
      <c r="Q351" s="6"/>
      <c r="R351" s="6"/>
    </row>
    <row r="352" spans="1:18" ht="15" thickTop="1" x14ac:dyDescent="0.3">
      <c r="A352" s="6"/>
      <c r="B352" s="172" t="s">
        <v>4329</v>
      </c>
      <c r="C352" s="169"/>
      <c r="D352" s="6"/>
      <c r="E352" s="6"/>
      <c r="F352" s="6"/>
      <c r="G352" s="6"/>
      <c r="H352" s="6"/>
      <c r="I352" s="6"/>
      <c r="J352" s="6"/>
      <c r="K352" s="6"/>
      <c r="L352" s="6"/>
      <c r="M352" s="6"/>
      <c r="N352" s="6"/>
      <c r="O352" s="6"/>
      <c r="P352" s="6"/>
      <c r="Q352" s="6"/>
      <c r="R352" s="6"/>
    </row>
    <row r="353" spans="1:18" x14ac:dyDescent="0.3">
      <c r="A353" s="6"/>
      <c r="B353" s="172" t="s">
        <v>4330</v>
      </c>
      <c r="C353" s="169"/>
      <c r="D353" s="6"/>
      <c r="E353" s="6"/>
      <c r="F353" s="6"/>
      <c r="G353" s="6"/>
      <c r="H353" s="6"/>
      <c r="I353" s="6"/>
      <c r="J353" s="6"/>
      <c r="K353" s="6"/>
      <c r="L353" s="6"/>
      <c r="M353" s="6"/>
      <c r="N353" s="6"/>
      <c r="O353" s="6"/>
      <c r="P353" s="6"/>
      <c r="Q353" s="6"/>
      <c r="R353" s="6"/>
    </row>
    <row r="354" spans="1:18" ht="26.4" x14ac:dyDescent="0.3">
      <c r="A354" s="6"/>
      <c r="B354" s="172" t="s">
        <v>4331</v>
      </c>
      <c r="C354" s="169"/>
      <c r="D354" s="6"/>
      <c r="E354" s="6"/>
      <c r="F354" s="6"/>
      <c r="G354" s="6"/>
      <c r="H354" s="6"/>
      <c r="I354" s="6"/>
      <c r="J354" s="6"/>
      <c r="K354" s="6"/>
      <c r="L354" s="6"/>
      <c r="M354" s="6"/>
      <c r="N354" s="6"/>
      <c r="O354" s="6"/>
      <c r="P354" s="6"/>
      <c r="Q354" s="6"/>
      <c r="R354" s="6"/>
    </row>
    <row r="355" spans="1:18" x14ac:dyDescent="0.3">
      <c r="A355" s="6"/>
      <c r="B355" s="172" t="s">
        <v>4320</v>
      </c>
      <c r="C355" s="169"/>
      <c r="D355" s="6"/>
      <c r="E355" s="6"/>
      <c r="F355" s="6"/>
      <c r="G355" s="6"/>
      <c r="H355" s="6"/>
      <c r="I355" s="6"/>
      <c r="J355" s="6"/>
      <c r="K355" s="6"/>
      <c r="L355" s="6"/>
      <c r="M355" s="6"/>
      <c r="N355" s="6"/>
      <c r="O355" s="6"/>
      <c r="P355" s="6"/>
      <c r="Q355" s="6"/>
      <c r="R355" s="6"/>
    </row>
    <row r="356" spans="1:18" x14ac:dyDescent="0.3">
      <c r="A356" s="6"/>
      <c r="B356" s="172" t="s">
        <v>4997</v>
      </c>
      <c r="C356" s="169"/>
      <c r="D356" s="6"/>
      <c r="E356" s="6"/>
      <c r="F356" s="6"/>
      <c r="G356" s="6"/>
      <c r="H356" s="6"/>
      <c r="I356" s="6"/>
      <c r="J356" s="6"/>
      <c r="K356" s="6"/>
      <c r="L356" s="6"/>
      <c r="M356" s="6"/>
      <c r="N356" s="6"/>
      <c r="O356" s="6"/>
      <c r="P356" s="6"/>
      <c r="Q356" s="6"/>
      <c r="R356" s="6"/>
    </row>
    <row r="357" spans="1:18" x14ac:dyDescent="0.3">
      <c r="A357" s="6"/>
      <c r="B357" s="172" t="s">
        <v>4986</v>
      </c>
      <c r="C357" s="169"/>
      <c r="D357" s="6"/>
      <c r="E357" s="6"/>
      <c r="F357" s="6"/>
      <c r="G357" s="6"/>
      <c r="H357" s="6"/>
      <c r="I357" s="6"/>
      <c r="J357" s="6"/>
      <c r="K357" s="6"/>
      <c r="L357" s="6"/>
      <c r="M357" s="6"/>
      <c r="N357" s="6"/>
      <c r="O357" s="6"/>
      <c r="P357" s="6"/>
      <c r="Q357" s="6"/>
      <c r="R357" s="6"/>
    </row>
    <row r="358" spans="1:18" x14ac:dyDescent="0.3">
      <c r="A358" s="6"/>
      <c r="B358" s="172" t="s">
        <v>4987</v>
      </c>
      <c r="C358" s="169"/>
      <c r="D358" s="6"/>
      <c r="E358" s="6"/>
      <c r="F358" s="6"/>
      <c r="G358" s="6"/>
      <c r="H358" s="6"/>
      <c r="I358" s="6"/>
      <c r="J358" s="6"/>
      <c r="K358" s="6"/>
      <c r="L358" s="6"/>
      <c r="M358" s="6"/>
      <c r="N358" s="6"/>
      <c r="O358" s="6"/>
      <c r="P358" s="6"/>
      <c r="Q358" s="6"/>
      <c r="R358" s="6"/>
    </row>
    <row r="359" spans="1:18" ht="26.4" x14ac:dyDescent="0.3">
      <c r="A359" s="6"/>
      <c r="B359" s="172" t="s">
        <v>4988</v>
      </c>
      <c r="C359" s="169"/>
      <c r="D359" s="6"/>
      <c r="E359" s="6"/>
      <c r="F359" s="6"/>
      <c r="G359" s="6"/>
      <c r="H359" s="6"/>
      <c r="I359" s="6"/>
      <c r="J359" s="6"/>
      <c r="K359" s="6"/>
      <c r="L359" s="6"/>
      <c r="M359" s="6"/>
      <c r="N359" s="6"/>
      <c r="O359" s="6"/>
      <c r="P359" s="6"/>
      <c r="Q359" s="6"/>
      <c r="R359" s="6"/>
    </row>
    <row r="360" spans="1:18" x14ac:dyDescent="0.3">
      <c r="A360" s="6"/>
      <c r="B360" s="172" t="s">
        <v>4989</v>
      </c>
      <c r="C360" s="169"/>
      <c r="D360" s="6"/>
      <c r="E360" s="6"/>
      <c r="F360" s="6"/>
      <c r="G360" s="6"/>
      <c r="H360" s="6"/>
      <c r="I360" s="6"/>
      <c r="J360" s="6"/>
      <c r="K360" s="6"/>
      <c r="L360" s="6"/>
      <c r="M360" s="6"/>
      <c r="N360" s="6"/>
      <c r="O360" s="6"/>
      <c r="P360" s="6"/>
      <c r="Q360" s="6"/>
      <c r="R360" s="6"/>
    </row>
    <row r="361" spans="1:18" ht="26.4" x14ac:dyDescent="0.3">
      <c r="A361" s="6"/>
      <c r="B361" s="172" t="s">
        <v>4998</v>
      </c>
      <c r="C361" s="169"/>
      <c r="D361" s="6"/>
      <c r="E361" s="6"/>
      <c r="F361" s="6"/>
      <c r="G361" s="6"/>
      <c r="H361" s="6"/>
      <c r="I361" s="6"/>
      <c r="J361" s="6"/>
      <c r="K361" s="6"/>
      <c r="L361" s="6"/>
      <c r="M361" s="6"/>
      <c r="N361" s="6"/>
      <c r="O361" s="6"/>
      <c r="P361" s="6"/>
      <c r="Q361" s="6"/>
      <c r="R361" s="6"/>
    </row>
    <row r="362" spans="1:18" x14ac:dyDescent="0.3">
      <c r="A362" s="6"/>
      <c r="B362" s="172" t="s">
        <v>4999</v>
      </c>
      <c r="C362" s="169"/>
      <c r="D362" s="6"/>
      <c r="E362" s="6"/>
      <c r="F362" s="6"/>
      <c r="G362" s="6"/>
      <c r="H362" s="6"/>
      <c r="I362" s="6"/>
      <c r="J362" s="6"/>
      <c r="K362" s="6"/>
      <c r="L362" s="6"/>
      <c r="M362" s="6"/>
      <c r="N362" s="6"/>
      <c r="O362" s="6"/>
      <c r="P362" s="6"/>
      <c r="Q362" s="6"/>
      <c r="R362" s="6"/>
    </row>
    <row r="363" spans="1:18" x14ac:dyDescent="0.3">
      <c r="A363" s="6"/>
      <c r="B363" s="172" t="s">
        <v>5000</v>
      </c>
      <c r="C363" s="169"/>
      <c r="D363" s="6"/>
      <c r="E363" s="6"/>
      <c r="F363" s="6"/>
      <c r="G363" s="6"/>
      <c r="H363" s="6"/>
      <c r="I363" s="6"/>
      <c r="J363" s="6"/>
      <c r="K363" s="6"/>
      <c r="L363" s="6"/>
      <c r="M363" s="6"/>
      <c r="N363" s="6"/>
      <c r="O363" s="6"/>
      <c r="P363" s="6"/>
      <c r="Q363" s="6"/>
      <c r="R363" s="6"/>
    </row>
    <row r="364" spans="1:18" x14ac:dyDescent="0.3">
      <c r="A364" s="6"/>
      <c r="B364" s="172" t="s">
        <v>4321</v>
      </c>
      <c r="C364" s="169"/>
      <c r="D364" s="6"/>
      <c r="E364" s="6"/>
      <c r="F364" s="6"/>
      <c r="G364" s="6"/>
      <c r="H364" s="6"/>
      <c r="I364" s="6"/>
      <c r="J364" s="6"/>
      <c r="K364" s="6"/>
      <c r="L364" s="6"/>
      <c r="M364" s="6"/>
      <c r="N364" s="6"/>
      <c r="O364" s="6"/>
      <c r="P364" s="6"/>
      <c r="Q364" s="6"/>
      <c r="R364" s="6"/>
    </row>
    <row r="365" spans="1:18" ht="26.4" x14ac:dyDescent="0.3">
      <c r="A365" s="6"/>
      <c r="B365" s="172" t="s">
        <v>5001</v>
      </c>
      <c r="C365" s="169"/>
      <c r="D365" s="6"/>
      <c r="E365" s="6"/>
      <c r="F365" s="6"/>
      <c r="G365" s="6"/>
      <c r="H365" s="6"/>
      <c r="I365" s="6"/>
      <c r="J365" s="6"/>
      <c r="K365" s="6"/>
      <c r="L365" s="6"/>
      <c r="M365" s="6"/>
      <c r="N365" s="6"/>
      <c r="O365" s="6"/>
      <c r="P365" s="6"/>
      <c r="Q365" s="6"/>
      <c r="R365" s="6"/>
    </row>
    <row r="366" spans="1:18" x14ac:dyDescent="0.3">
      <c r="A366" s="6"/>
      <c r="B366" s="172" t="s">
        <v>5002</v>
      </c>
      <c r="C366" s="169"/>
      <c r="D366" s="6"/>
      <c r="E366" s="6"/>
      <c r="F366" s="6"/>
      <c r="G366" s="6"/>
      <c r="H366" s="6"/>
      <c r="I366" s="6"/>
      <c r="J366" s="6"/>
      <c r="K366" s="6"/>
      <c r="L366" s="6"/>
      <c r="M366" s="6"/>
      <c r="N366" s="6"/>
      <c r="O366" s="6"/>
      <c r="P366" s="6"/>
      <c r="Q366" s="6"/>
      <c r="R366" s="6"/>
    </row>
    <row r="367" spans="1:18" x14ac:dyDescent="0.3">
      <c r="A367" s="6"/>
      <c r="B367" s="172" t="s">
        <v>4332</v>
      </c>
      <c r="C367" s="169"/>
      <c r="D367" s="6"/>
      <c r="E367" s="6"/>
      <c r="F367" s="6"/>
      <c r="G367" s="6"/>
      <c r="H367" s="6"/>
      <c r="I367" s="6"/>
      <c r="J367" s="6"/>
      <c r="K367" s="6"/>
      <c r="L367" s="6"/>
      <c r="M367" s="6"/>
      <c r="N367" s="6"/>
      <c r="O367" s="6"/>
      <c r="P367" s="6"/>
      <c r="Q367" s="6"/>
      <c r="R367" s="6"/>
    </row>
    <row r="368" spans="1:18" ht="15" thickBot="1" x14ac:dyDescent="0.35">
      <c r="A368" s="6"/>
      <c r="B368" s="172" t="s">
        <v>4333</v>
      </c>
      <c r="C368" s="169"/>
      <c r="D368" s="6"/>
      <c r="E368" s="6"/>
      <c r="F368" s="6"/>
      <c r="G368" s="6"/>
      <c r="H368" s="6"/>
      <c r="I368" s="6"/>
      <c r="J368" s="6"/>
      <c r="K368" s="6"/>
      <c r="L368" s="6"/>
      <c r="M368" s="6"/>
      <c r="N368" s="6"/>
      <c r="O368" s="6"/>
      <c r="P368" s="6"/>
      <c r="Q368" s="6"/>
      <c r="R368" s="6"/>
    </row>
    <row r="369" spans="1:18" ht="15.6" thickTop="1" thickBot="1" x14ac:dyDescent="0.35">
      <c r="A369" s="6"/>
      <c r="B369" s="170" t="s">
        <v>4334</v>
      </c>
      <c r="C369" s="169"/>
      <c r="D369" s="6"/>
      <c r="E369" s="6"/>
      <c r="F369" s="6"/>
      <c r="G369" s="6"/>
      <c r="H369" s="6"/>
      <c r="I369" s="6"/>
      <c r="J369" s="6"/>
      <c r="K369" s="6"/>
      <c r="L369" s="6"/>
      <c r="M369" s="6"/>
      <c r="N369" s="6"/>
      <c r="O369" s="6"/>
      <c r="P369" s="6"/>
      <c r="Q369" s="6"/>
      <c r="R369" s="6"/>
    </row>
    <row r="370" spans="1:18" ht="15" thickTop="1" x14ac:dyDescent="0.3">
      <c r="A370" s="6"/>
      <c r="B370" s="172" t="s">
        <v>5003</v>
      </c>
      <c r="C370" s="169"/>
      <c r="D370" s="6"/>
      <c r="E370" s="6"/>
      <c r="F370" s="6"/>
      <c r="G370" s="6"/>
      <c r="H370" s="6"/>
      <c r="I370" s="6"/>
      <c r="J370" s="6"/>
      <c r="K370" s="6"/>
      <c r="L370" s="6"/>
      <c r="M370" s="6"/>
      <c r="N370" s="6"/>
      <c r="O370" s="6"/>
      <c r="P370" s="6"/>
      <c r="Q370" s="6"/>
      <c r="R370" s="6"/>
    </row>
    <row r="371" spans="1:18" ht="26.4" x14ac:dyDescent="0.3">
      <c r="A371" s="6"/>
      <c r="B371" s="172" t="s">
        <v>5004</v>
      </c>
      <c r="C371" s="169"/>
      <c r="D371" s="6"/>
      <c r="E371" s="6"/>
      <c r="F371" s="6"/>
      <c r="G371" s="6"/>
      <c r="H371" s="6"/>
      <c r="I371" s="6"/>
      <c r="J371" s="6"/>
      <c r="K371" s="6"/>
      <c r="L371" s="6"/>
      <c r="M371" s="6"/>
      <c r="N371" s="6"/>
      <c r="O371" s="6"/>
      <c r="P371" s="6"/>
      <c r="Q371" s="6"/>
      <c r="R371" s="6"/>
    </row>
    <row r="372" spans="1:18" x14ac:dyDescent="0.3">
      <c r="A372" s="6"/>
      <c r="B372" s="172" t="s">
        <v>5005</v>
      </c>
      <c r="C372" s="169"/>
      <c r="D372" s="6"/>
      <c r="E372" s="6"/>
      <c r="F372" s="6"/>
      <c r="G372" s="6"/>
      <c r="H372" s="6"/>
      <c r="I372" s="6"/>
      <c r="J372" s="6"/>
      <c r="K372" s="6"/>
      <c r="L372" s="6"/>
      <c r="M372" s="6"/>
      <c r="N372" s="6"/>
      <c r="O372" s="6"/>
      <c r="P372" s="6"/>
      <c r="Q372" s="6"/>
      <c r="R372" s="6"/>
    </row>
    <row r="373" spans="1:18" ht="15" thickBot="1" x14ac:dyDescent="0.35">
      <c r="A373" s="6"/>
      <c r="B373" s="172"/>
      <c r="C373" s="169"/>
      <c r="D373" s="6"/>
      <c r="E373" s="6"/>
      <c r="F373" s="6"/>
      <c r="G373" s="6"/>
      <c r="H373" s="6"/>
      <c r="I373" s="6"/>
      <c r="J373" s="6"/>
      <c r="K373" s="6"/>
      <c r="L373" s="6"/>
      <c r="M373" s="6"/>
      <c r="N373" s="6"/>
      <c r="O373" s="6"/>
      <c r="P373" s="6"/>
      <c r="Q373" s="6"/>
      <c r="R373" s="6"/>
    </row>
    <row r="374" spans="1:18" ht="15.6" thickTop="1" thickBot="1" x14ac:dyDescent="0.35">
      <c r="A374" s="6"/>
      <c r="B374" s="170" t="s">
        <v>4335</v>
      </c>
      <c r="C374" s="169"/>
      <c r="D374" s="6"/>
      <c r="E374" s="6"/>
      <c r="F374" s="6"/>
      <c r="G374" s="6"/>
      <c r="H374" s="6"/>
      <c r="I374" s="6"/>
      <c r="J374" s="6"/>
      <c r="K374" s="6"/>
      <c r="L374" s="6"/>
      <c r="M374" s="6"/>
      <c r="N374" s="6"/>
      <c r="O374" s="6"/>
      <c r="P374" s="6"/>
      <c r="Q374" s="6"/>
      <c r="R374" s="6"/>
    </row>
    <row r="375" spans="1:18" ht="15" thickTop="1" x14ac:dyDescent="0.3">
      <c r="A375" s="6"/>
      <c r="B375" s="172" t="s">
        <v>5006</v>
      </c>
      <c r="C375" s="169"/>
      <c r="D375" s="6"/>
      <c r="E375" s="6"/>
      <c r="F375" s="6"/>
      <c r="G375" s="6"/>
      <c r="H375" s="6"/>
      <c r="I375" s="6"/>
      <c r="J375" s="6"/>
      <c r="K375" s="6"/>
      <c r="L375" s="6"/>
      <c r="M375" s="6"/>
      <c r="N375" s="6"/>
      <c r="O375" s="6"/>
      <c r="P375" s="6"/>
      <c r="Q375" s="6"/>
      <c r="R375" s="6"/>
    </row>
    <row r="376" spans="1:18" x14ac:dyDescent="0.3">
      <c r="A376" s="6"/>
      <c r="B376" s="172" t="s">
        <v>5007</v>
      </c>
      <c r="C376" s="169"/>
      <c r="D376" s="6"/>
      <c r="E376" s="6"/>
      <c r="F376" s="6"/>
      <c r="G376" s="6"/>
      <c r="H376" s="6"/>
      <c r="I376" s="6"/>
      <c r="J376" s="6"/>
      <c r="K376" s="6"/>
      <c r="L376" s="6"/>
      <c r="M376" s="6"/>
      <c r="N376" s="6"/>
      <c r="O376" s="6"/>
      <c r="P376" s="6"/>
      <c r="Q376" s="6"/>
      <c r="R376" s="6"/>
    </row>
    <row r="377" spans="1:18" x14ac:dyDescent="0.3">
      <c r="A377" s="6"/>
      <c r="B377" s="172" t="s">
        <v>5008</v>
      </c>
      <c r="C377" s="169"/>
      <c r="D377" s="6"/>
      <c r="E377" s="6"/>
      <c r="F377" s="6"/>
      <c r="G377" s="6"/>
      <c r="H377" s="6"/>
      <c r="I377" s="6"/>
      <c r="J377" s="6"/>
      <c r="K377" s="6"/>
      <c r="L377" s="6"/>
      <c r="M377" s="6"/>
      <c r="N377" s="6"/>
      <c r="O377" s="6"/>
      <c r="P377" s="6"/>
      <c r="Q377" s="6"/>
      <c r="R377" s="6"/>
    </row>
    <row r="378" spans="1:18" ht="15" thickBot="1" x14ac:dyDescent="0.35">
      <c r="A378" s="6"/>
      <c r="B378" s="172"/>
      <c r="C378" s="169"/>
      <c r="D378" s="6"/>
      <c r="E378" s="6"/>
      <c r="F378" s="6"/>
      <c r="G378" s="6"/>
      <c r="H378" s="6"/>
      <c r="I378" s="6"/>
      <c r="J378" s="6"/>
      <c r="K378" s="6"/>
      <c r="L378" s="6"/>
      <c r="M378" s="6"/>
      <c r="N378" s="6"/>
      <c r="O378" s="6"/>
      <c r="P378" s="6"/>
      <c r="Q378" s="6"/>
      <c r="R378" s="6"/>
    </row>
    <row r="379" spans="1:18" ht="15.6" thickTop="1" thickBot="1" x14ac:dyDescent="0.35">
      <c r="A379" s="6"/>
      <c r="B379" s="170" t="s">
        <v>4336</v>
      </c>
      <c r="C379" s="169"/>
      <c r="D379" s="6"/>
      <c r="E379" s="6"/>
      <c r="F379" s="6"/>
      <c r="G379" s="6"/>
      <c r="H379" s="6"/>
      <c r="I379" s="6"/>
      <c r="J379" s="6"/>
      <c r="K379" s="6"/>
      <c r="L379" s="6"/>
      <c r="M379" s="6"/>
      <c r="N379" s="6"/>
      <c r="O379" s="6"/>
      <c r="P379" s="6"/>
      <c r="Q379" s="6"/>
      <c r="R379" s="6"/>
    </row>
    <row r="380" spans="1:18" ht="15" thickTop="1" x14ac:dyDescent="0.3">
      <c r="A380" s="6"/>
      <c r="B380" s="172" t="s">
        <v>5006</v>
      </c>
      <c r="C380" s="169"/>
      <c r="D380" s="6"/>
      <c r="E380" s="6"/>
      <c r="F380" s="6"/>
      <c r="G380" s="6"/>
      <c r="H380" s="6"/>
      <c r="I380" s="6"/>
      <c r="J380" s="6"/>
      <c r="K380" s="6"/>
      <c r="L380" s="6"/>
      <c r="M380" s="6"/>
      <c r="N380" s="6"/>
      <c r="O380" s="6"/>
      <c r="P380" s="6"/>
      <c r="Q380" s="6"/>
      <c r="R380" s="6"/>
    </row>
    <row r="381" spans="1:18" x14ac:dyDescent="0.3">
      <c r="A381" s="6"/>
      <c r="B381" s="172" t="s">
        <v>5009</v>
      </c>
      <c r="C381" s="169"/>
      <c r="D381" s="6"/>
      <c r="E381" s="6"/>
      <c r="F381" s="6"/>
      <c r="G381" s="6"/>
      <c r="H381" s="6"/>
      <c r="I381" s="6"/>
      <c r="J381" s="6"/>
      <c r="K381" s="6"/>
      <c r="L381" s="6"/>
      <c r="M381" s="6"/>
      <c r="N381" s="6"/>
      <c r="O381" s="6"/>
      <c r="P381" s="6"/>
      <c r="Q381" s="6"/>
      <c r="R381" s="6"/>
    </row>
    <row r="382" spans="1:18" x14ac:dyDescent="0.3">
      <c r="A382" s="6"/>
      <c r="B382" s="172" t="s">
        <v>5010</v>
      </c>
      <c r="C382" s="169"/>
      <c r="D382" s="6"/>
      <c r="E382" s="6"/>
      <c r="F382" s="6"/>
      <c r="G382" s="6"/>
      <c r="H382" s="6"/>
      <c r="I382" s="6"/>
      <c r="J382" s="6"/>
      <c r="K382" s="6"/>
      <c r="L382" s="6"/>
      <c r="M382" s="6"/>
      <c r="N382" s="6"/>
      <c r="O382" s="6"/>
      <c r="P382" s="6"/>
      <c r="Q382" s="6"/>
      <c r="R382" s="6"/>
    </row>
    <row r="383" spans="1:18" ht="15" thickBot="1" x14ac:dyDescent="0.35">
      <c r="A383" s="6"/>
      <c r="B383" s="172"/>
      <c r="C383" s="169"/>
      <c r="D383" s="6"/>
      <c r="E383" s="6"/>
      <c r="F383" s="6"/>
      <c r="G383" s="6"/>
      <c r="H383" s="6"/>
      <c r="I383" s="6"/>
      <c r="J383" s="6"/>
      <c r="K383" s="6"/>
      <c r="L383" s="6"/>
      <c r="M383" s="6"/>
      <c r="N383" s="6"/>
      <c r="O383" s="6"/>
      <c r="P383" s="6"/>
      <c r="Q383" s="6"/>
      <c r="R383" s="6"/>
    </row>
    <row r="384" spans="1:18" ht="15.6" thickTop="1" thickBot="1" x14ac:dyDescent="0.35">
      <c r="A384" s="6"/>
      <c r="B384" s="170" t="s">
        <v>4337</v>
      </c>
      <c r="C384" s="169"/>
      <c r="D384" s="6"/>
      <c r="E384" s="6"/>
      <c r="F384" s="6"/>
      <c r="G384" s="6"/>
      <c r="H384" s="6"/>
      <c r="I384" s="6"/>
      <c r="J384" s="6"/>
      <c r="K384" s="6"/>
      <c r="L384" s="6"/>
      <c r="M384" s="6"/>
      <c r="N384" s="6"/>
      <c r="O384" s="6"/>
      <c r="P384" s="6"/>
      <c r="Q384" s="6"/>
      <c r="R384" s="6"/>
    </row>
    <row r="385" spans="1:18" ht="27" thickTop="1" x14ac:dyDescent="0.3">
      <c r="A385" s="6"/>
      <c r="B385" s="172" t="s">
        <v>5011</v>
      </c>
      <c r="C385" s="169"/>
      <c r="D385" s="6"/>
      <c r="E385" s="6"/>
      <c r="F385" s="6"/>
      <c r="G385" s="6"/>
      <c r="H385" s="6"/>
      <c r="I385" s="6"/>
      <c r="J385" s="6"/>
      <c r="K385" s="6"/>
      <c r="L385" s="6"/>
      <c r="M385" s="6"/>
      <c r="N385" s="6"/>
      <c r="O385" s="6"/>
      <c r="P385" s="6"/>
      <c r="Q385" s="6"/>
      <c r="R385" s="6"/>
    </row>
    <row r="386" spans="1:18" x14ac:dyDescent="0.3">
      <c r="A386" s="6"/>
      <c r="B386" s="173" t="s">
        <v>4320</v>
      </c>
      <c r="C386" s="169"/>
      <c r="D386" s="6"/>
      <c r="E386" s="6"/>
      <c r="F386" s="6"/>
      <c r="G386" s="6"/>
      <c r="H386" s="6"/>
      <c r="I386" s="6"/>
      <c r="J386" s="6"/>
      <c r="K386" s="6"/>
      <c r="L386" s="6"/>
      <c r="M386" s="6"/>
      <c r="N386" s="6"/>
      <c r="O386" s="6"/>
      <c r="P386" s="6"/>
      <c r="Q386" s="6"/>
      <c r="R386" s="6"/>
    </row>
    <row r="387" spans="1:18" ht="39.6" x14ac:dyDescent="0.3">
      <c r="A387" s="6"/>
      <c r="B387" s="172" t="s">
        <v>5012</v>
      </c>
      <c r="C387" s="169"/>
      <c r="D387" s="6"/>
      <c r="E387" s="6"/>
      <c r="F387" s="6"/>
      <c r="G387" s="6"/>
      <c r="H387" s="6"/>
      <c r="I387" s="6"/>
      <c r="J387" s="6"/>
      <c r="K387" s="6"/>
      <c r="L387" s="6"/>
      <c r="M387" s="6"/>
      <c r="N387" s="6"/>
      <c r="O387" s="6"/>
      <c r="P387" s="6"/>
      <c r="Q387" s="6"/>
      <c r="R387" s="6"/>
    </row>
    <row r="388" spans="1:18" x14ac:dyDescent="0.3">
      <c r="A388" s="6"/>
      <c r="B388" s="172" t="s">
        <v>5013</v>
      </c>
      <c r="C388" s="169"/>
      <c r="D388" s="6"/>
      <c r="E388" s="6"/>
      <c r="F388" s="6"/>
      <c r="G388" s="6"/>
      <c r="H388" s="6"/>
      <c r="I388" s="6"/>
      <c r="J388" s="6"/>
      <c r="K388" s="6"/>
      <c r="L388" s="6"/>
      <c r="M388" s="6"/>
      <c r="N388" s="6"/>
      <c r="O388" s="6"/>
      <c r="P388" s="6"/>
      <c r="Q388" s="6"/>
      <c r="R388" s="6"/>
    </row>
    <row r="389" spans="1:18" x14ac:dyDescent="0.3">
      <c r="A389" s="6"/>
      <c r="B389" s="173" t="s">
        <v>4321</v>
      </c>
      <c r="C389" s="169"/>
      <c r="D389" s="6"/>
      <c r="E389" s="6"/>
      <c r="F389" s="6"/>
      <c r="G389" s="6"/>
      <c r="H389" s="6"/>
      <c r="I389" s="6"/>
      <c r="J389" s="6"/>
      <c r="K389" s="6"/>
      <c r="L389" s="6"/>
      <c r="M389" s="6"/>
      <c r="N389" s="6"/>
      <c r="O389" s="6"/>
      <c r="P389" s="6"/>
      <c r="Q389" s="6"/>
      <c r="R389" s="6"/>
    </row>
    <row r="390" spans="1:18" x14ac:dyDescent="0.3">
      <c r="A390" s="6"/>
      <c r="B390" s="172" t="s">
        <v>5014</v>
      </c>
      <c r="C390" s="169"/>
      <c r="D390" s="6"/>
      <c r="E390" s="6"/>
      <c r="F390" s="6"/>
      <c r="G390" s="6"/>
      <c r="H390" s="6"/>
      <c r="I390" s="6"/>
      <c r="J390" s="6"/>
      <c r="K390" s="6"/>
      <c r="L390" s="6"/>
      <c r="M390" s="6"/>
      <c r="N390" s="6"/>
      <c r="O390" s="6"/>
      <c r="P390" s="6"/>
      <c r="Q390" s="6"/>
      <c r="R390" s="6"/>
    </row>
    <row r="391" spans="1:18" x14ac:dyDescent="0.3">
      <c r="A391" s="6"/>
      <c r="B391" s="172" t="s">
        <v>5015</v>
      </c>
      <c r="C391" s="169"/>
      <c r="D391" s="6"/>
      <c r="E391" s="6"/>
      <c r="F391" s="6"/>
      <c r="G391" s="6"/>
      <c r="H391" s="6"/>
      <c r="I391" s="6"/>
      <c r="J391" s="6"/>
      <c r="K391" s="6"/>
      <c r="L391" s="6"/>
      <c r="M391" s="6"/>
      <c r="N391" s="6"/>
      <c r="O391" s="6"/>
      <c r="P391" s="6"/>
      <c r="Q391" s="6"/>
      <c r="R391" s="6"/>
    </row>
    <row r="392" spans="1:18" x14ac:dyDescent="0.3">
      <c r="A392" s="6"/>
      <c r="B392" s="172" t="s">
        <v>5016</v>
      </c>
      <c r="C392" s="169"/>
      <c r="D392" s="6"/>
      <c r="E392" s="6"/>
      <c r="F392" s="6"/>
      <c r="G392" s="6"/>
      <c r="H392" s="6"/>
      <c r="I392" s="6"/>
      <c r="J392" s="6"/>
      <c r="K392" s="6"/>
      <c r="L392" s="6"/>
      <c r="M392" s="6"/>
      <c r="N392" s="6"/>
      <c r="O392" s="6"/>
      <c r="P392" s="6"/>
      <c r="Q392" s="6"/>
      <c r="R392" s="6"/>
    </row>
    <row r="393" spans="1:18" x14ac:dyDescent="0.3">
      <c r="A393" s="6"/>
      <c r="B393" s="172" t="s">
        <v>5017</v>
      </c>
      <c r="C393" s="169"/>
      <c r="D393" s="6"/>
      <c r="E393" s="6"/>
      <c r="F393" s="6"/>
      <c r="G393" s="6"/>
      <c r="H393" s="6"/>
      <c r="I393" s="6"/>
      <c r="J393" s="6"/>
      <c r="K393" s="6"/>
      <c r="L393" s="6"/>
      <c r="M393" s="6"/>
      <c r="N393" s="6"/>
      <c r="O393" s="6"/>
      <c r="P393" s="6"/>
      <c r="Q393" s="6"/>
      <c r="R393" s="6"/>
    </row>
    <row r="394" spans="1:18" x14ac:dyDescent="0.3">
      <c r="A394" s="6"/>
      <c r="B394" s="173" t="s">
        <v>4317</v>
      </c>
      <c r="C394" s="169"/>
      <c r="D394" s="6"/>
      <c r="E394" s="6"/>
      <c r="F394" s="6"/>
      <c r="G394" s="6"/>
      <c r="H394" s="6"/>
      <c r="I394" s="6"/>
      <c r="J394" s="6"/>
      <c r="K394" s="6"/>
      <c r="L394" s="6"/>
      <c r="M394" s="6"/>
      <c r="N394" s="6"/>
      <c r="O394" s="6"/>
      <c r="P394" s="6"/>
      <c r="Q394" s="6"/>
      <c r="R394" s="6"/>
    </row>
    <row r="395" spans="1:18" x14ac:dyDescent="0.3">
      <c r="A395" s="6"/>
      <c r="B395" s="172" t="s">
        <v>5018</v>
      </c>
      <c r="C395" s="169"/>
      <c r="D395" s="6"/>
      <c r="E395" s="6"/>
      <c r="F395" s="6"/>
      <c r="G395" s="6"/>
      <c r="H395" s="6"/>
      <c r="I395" s="6"/>
      <c r="J395" s="6"/>
      <c r="K395" s="6"/>
      <c r="L395" s="6"/>
      <c r="M395" s="6"/>
      <c r="N395" s="6"/>
      <c r="O395" s="6"/>
      <c r="P395" s="6"/>
      <c r="Q395" s="6"/>
      <c r="R395" s="6"/>
    </row>
    <row r="396" spans="1:18" ht="15" thickBot="1" x14ac:dyDescent="0.35">
      <c r="A396" s="6"/>
      <c r="B396" s="172"/>
      <c r="C396" s="169"/>
      <c r="D396" s="6"/>
      <c r="E396" s="6"/>
      <c r="F396" s="6"/>
      <c r="G396" s="6"/>
      <c r="H396" s="6"/>
      <c r="I396" s="6"/>
      <c r="J396" s="6"/>
      <c r="K396" s="6"/>
      <c r="L396" s="6"/>
      <c r="M396" s="6"/>
      <c r="N396" s="6"/>
      <c r="O396" s="6"/>
      <c r="P396" s="6"/>
      <c r="Q396" s="6"/>
      <c r="R396" s="6"/>
    </row>
    <row r="397" spans="1:18" ht="15.6" thickTop="1" thickBot="1" x14ac:dyDescent="0.35">
      <c r="A397" s="6"/>
      <c r="B397" s="170" t="s">
        <v>4338</v>
      </c>
      <c r="C397" s="169"/>
      <c r="D397" s="6"/>
      <c r="E397" s="6"/>
      <c r="F397" s="6"/>
      <c r="G397" s="6"/>
      <c r="H397" s="6"/>
      <c r="I397" s="6"/>
      <c r="J397" s="6"/>
      <c r="K397" s="6"/>
      <c r="L397" s="6"/>
      <c r="M397" s="6"/>
      <c r="N397" s="6"/>
      <c r="O397" s="6"/>
      <c r="P397" s="6"/>
      <c r="Q397" s="6"/>
      <c r="R397" s="6"/>
    </row>
    <row r="398" spans="1:18" ht="15" thickTop="1" x14ac:dyDescent="0.3">
      <c r="A398" s="6"/>
      <c r="B398" s="172" t="s">
        <v>5006</v>
      </c>
      <c r="C398" s="169"/>
      <c r="D398" s="6"/>
      <c r="E398" s="6"/>
      <c r="F398" s="6"/>
      <c r="G398" s="6"/>
      <c r="H398" s="6"/>
      <c r="I398" s="6"/>
      <c r="J398" s="6"/>
      <c r="K398" s="6"/>
      <c r="L398" s="6"/>
      <c r="M398" s="6"/>
      <c r="N398" s="6"/>
      <c r="O398" s="6"/>
      <c r="P398" s="6"/>
      <c r="Q398" s="6"/>
      <c r="R398" s="6"/>
    </row>
    <row r="399" spans="1:18" x14ac:dyDescent="0.3">
      <c r="A399" s="6"/>
      <c r="B399" s="172" t="s">
        <v>5019</v>
      </c>
      <c r="C399" s="169"/>
      <c r="D399" s="6"/>
      <c r="E399" s="6"/>
      <c r="F399" s="6"/>
      <c r="G399" s="6"/>
      <c r="H399" s="6"/>
      <c r="I399" s="6"/>
      <c r="J399" s="6"/>
      <c r="K399" s="6"/>
      <c r="L399" s="6"/>
      <c r="M399" s="6"/>
      <c r="N399" s="6"/>
      <c r="O399" s="6"/>
      <c r="P399" s="6"/>
      <c r="Q399" s="6"/>
      <c r="R399" s="6"/>
    </row>
    <row r="400" spans="1:18" x14ac:dyDescent="0.3">
      <c r="A400" s="6"/>
      <c r="B400" s="172" t="s">
        <v>5020</v>
      </c>
      <c r="C400" s="169"/>
      <c r="D400" s="6"/>
      <c r="E400" s="6"/>
      <c r="F400" s="6"/>
      <c r="G400" s="6"/>
      <c r="H400" s="6"/>
      <c r="I400" s="6"/>
      <c r="J400" s="6"/>
      <c r="K400" s="6"/>
      <c r="L400" s="6"/>
      <c r="M400" s="6"/>
      <c r="N400" s="6"/>
      <c r="O400" s="6"/>
      <c r="P400" s="6"/>
      <c r="Q400" s="6"/>
      <c r="R400" s="6"/>
    </row>
    <row r="401" spans="1:18" ht="15" thickBot="1" x14ac:dyDescent="0.35">
      <c r="A401" s="6"/>
      <c r="B401" s="172"/>
      <c r="C401" s="169"/>
      <c r="D401" s="6"/>
      <c r="E401" s="6"/>
      <c r="F401" s="6"/>
      <c r="G401" s="6"/>
      <c r="H401" s="6"/>
      <c r="I401" s="6"/>
      <c r="J401" s="6"/>
      <c r="K401" s="6"/>
      <c r="L401" s="6"/>
      <c r="M401" s="6"/>
      <c r="N401" s="6"/>
      <c r="O401" s="6"/>
      <c r="P401" s="6"/>
      <c r="Q401" s="6"/>
      <c r="R401" s="6"/>
    </row>
    <row r="402" spans="1:18" ht="15.6" thickTop="1" thickBot="1" x14ac:dyDescent="0.35">
      <c r="A402" s="6"/>
      <c r="B402" s="170" t="s">
        <v>4163</v>
      </c>
      <c r="C402" s="169"/>
      <c r="D402" s="6"/>
      <c r="E402" s="6"/>
      <c r="F402" s="6"/>
      <c r="G402" s="6"/>
      <c r="H402" s="6"/>
      <c r="I402" s="6"/>
      <c r="J402" s="6"/>
      <c r="K402" s="6"/>
      <c r="L402" s="6"/>
      <c r="M402" s="6"/>
      <c r="N402" s="6"/>
      <c r="O402" s="6"/>
      <c r="P402" s="6"/>
      <c r="Q402" s="6"/>
      <c r="R402" s="6"/>
    </row>
    <row r="403" spans="1:18" ht="40.200000000000003" thickTop="1" x14ac:dyDescent="0.3">
      <c r="A403" s="6"/>
      <c r="B403" s="172" t="s">
        <v>5021</v>
      </c>
      <c r="C403" s="169"/>
      <c r="D403" s="6"/>
      <c r="E403" s="6"/>
      <c r="F403" s="6"/>
      <c r="G403" s="6"/>
      <c r="H403" s="6"/>
      <c r="I403" s="6"/>
      <c r="J403" s="6"/>
      <c r="K403" s="6"/>
      <c r="L403" s="6"/>
      <c r="M403" s="6"/>
      <c r="N403" s="6"/>
      <c r="O403" s="6"/>
      <c r="P403" s="6"/>
      <c r="Q403" s="6"/>
      <c r="R403" s="6"/>
    </row>
    <row r="404" spans="1:18" ht="15" thickBot="1" x14ac:dyDescent="0.35">
      <c r="A404" s="6"/>
      <c r="B404" s="172"/>
      <c r="C404" s="169"/>
      <c r="D404" s="6"/>
      <c r="E404" s="6"/>
      <c r="F404" s="6"/>
      <c r="G404" s="6"/>
      <c r="H404" s="6"/>
      <c r="I404" s="6"/>
      <c r="J404" s="6"/>
      <c r="K404" s="6"/>
      <c r="L404" s="6"/>
      <c r="M404" s="6"/>
      <c r="N404" s="6"/>
      <c r="O404" s="6"/>
      <c r="P404" s="6"/>
      <c r="Q404" s="6"/>
      <c r="R404" s="6"/>
    </row>
    <row r="405" spans="1:18" ht="15.6" thickTop="1" thickBot="1" x14ac:dyDescent="0.35">
      <c r="A405" s="6"/>
      <c r="B405" s="170" t="s">
        <v>4339</v>
      </c>
      <c r="C405" s="169"/>
      <c r="D405" s="6"/>
      <c r="E405" s="6"/>
      <c r="F405" s="6"/>
      <c r="G405" s="6"/>
      <c r="H405" s="6"/>
      <c r="I405" s="6"/>
      <c r="J405" s="6"/>
      <c r="K405" s="6"/>
      <c r="L405" s="6"/>
      <c r="M405" s="6"/>
      <c r="N405" s="6"/>
      <c r="O405" s="6"/>
      <c r="P405" s="6"/>
      <c r="Q405" s="6"/>
      <c r="R405" s="6"/>
    </row>
    <row r="406" spans="1:18" ht="15" thickTop="1" x14ac:dyDescent="0.3">
      <c r="A406" s="6"/>
      <c r="B406" s="172" t="s">
        <v>5006</v>
      </c>
      <c r="C406" s="169"/>
      <c r="D406" s="6"/>
      <c r="E406" s="6"/>
      <c r="F406" s="6"/>
      <c r="G406" s="6"/>
      <c r="H406" s="6"/>
      <c r="I406" s="6"/>
      <c r="J406" s="6"/>
      <c r="K406" s="6"/>
      <c r="L406" s="6"/>
      <c r="M406" s="6"/>
      <c r="N406" s="6"/>
      <c r="O406" s="6"/>
      <c r="P406" s="6"/>
      <c r="Q406" s="6"/>
      <c r="R406" s="6"/>
    </row>
    <row r="407" spans="1:18" x14ac:dyDescent="0.3">
      <c r="A407" s="6"/>
      <c r="B407" s="172" t="s">
        <v>5022</v>
      </c>
      <c r="C407" s="169"/>
      <c r="D407" s="6"/>
      <c r="E407" s="6"/>
      <c r="F407" s="6"/>
      <c r="G407" s="6"/>
      <c r="H407" s="6"/>
      <c r="I407" s="6"/>
      <c r="J407" s="6"/>
      <c r="K407" s="6"/>
      <c r="L407" s="6"/>
      <c r="M407" s="6"/>
      <c r="N407" s="6"/>
      <c r="O407" s="6"/>
      <c r="P407" s="6"/>
      <c r="Q407" s="6"/>
      <c r="R407" s="6"/>
    </row>
    <row r="408" spans="1:18" x14ac:dyDescent="0.3">
      <c r="A408" s="6"/>
      <c r="B408" s="172" t="s">
        <v>5023</v>
      </c>
      <c r="C408" s="169"/>
      <c r="D408" s="6"/>
      <c r="E408" s="6"/>
      <c r="F408" s="6"/>
      <c r="G408" s="6"/>
      <c r="H408" s="6"/>
      <c r="I408" s="6"/>
      <c r="J408" s="6"/>
      <c r="K408" s="6"/>
      <c r="L408" s="6"/>
      <c r="M408" s="6"/>
      <c r="N408" s="6"/>
      <c r="O408" s="6"/>
      <c r="P408" s="6"/>
      <c r="Q408" s="6"/>
      <c r="R408" s="6"/>
    </row>
    <row r="409" spans="1:18" ht="15" thickBot="1" x14ac:dyDescent="0.35">
      <c r="A409" s="6"/>
      <c r="B409" s="172"/>
      <c r="C409" s="169"/>
      <c r="D409" s="6"/>
      <c r="E409" s="6"/>
      <c r="F409" s="6"/>
      <c r="G409" s="6"/>
      <c r="H409" s="6"/>
      <c r="I409" s="6"/>
      <c r="J409" s="6"/>
      <c r="K409" s="6"/>
      <c r="L409" s="6"/>
      <c r="M409" s="6"/>
      <c r="N409" s="6"/>
      <c r="O409" s="6"/>
      <c r="P409" s="6"/>
      <c r="Q409" s="6"/>
      <c r="R409" s="6"/>
    </row>
    <row r="410" spans="1:18" ht="15.6" thickTop="1" thickBot="1" x14ac:dyDescent="0.35">
      <c r="A410" s="6"/>
      <c r="B410" s="170" t="s">
        <v>4340</v>
      </c>
      <c r="C410" s="169"/>
      <c r="D410" s="6"/>
      <c r="E410" s="6"/>
      <c r="F410" s="6"/>
      <c r="G410" s="6"/>
      <c r="H410" s="6"/>
      <c r="I410" s="6"/>
      <c r="J410" s="6"/>
      <c r="K410" s="6"/>
      <c r="L410" s="6"/>
      <c r="M410" s="6"/>
      <c r="N410" s="6"/>
      <c r="O410" s="6"/>
      <c r="P410" s="6"/>
      <c r="Q410" s="6"/>
      <c r="R410" s="6"/>
    </row>
    <row r="411" spans="1:18" ht="15" thickTop="1" x14ac:dyDescent="0.3">
      <c r="A411" s="6"/>
      <c r="B411" s="172" t="s">
        <v>4341</v>
      </c>
      <c r="C411" s="169"/>
      <c r="D411" s="6"/>
      <c r="E411" s="6"/>
      <c r="F411" s="6"/>
      <c r="G411" s="6"/>
      <c r="H411" s="6"/>
      <c r="I411" s="6"/>
      <c r="J411" s="6"/>
      <c r="K411" s="6"/>
      <c r="L411" s="6"/>
      <c r="M411" s="6"/>
      <c r="N411" s="6"/>
      <c r="O411" s="6"/>
      <c r="P411" s="6"/>
      <c r="Q411" s="6"/>
      <c r="R411" s="6"/>
    </row>
    <row r="412" spans="1:18" ht="15" thickBot="1" x14ac:dyDescent="0.35">
      <c r="A412" s="6"/>
      <c r="B412" s="172"/>
      <c r="C412" s="169"/>
      <c r="D412" s="6"/>
      <c r="E412" s="6"/>
      <c r="F412" s="6"/>
      <c r="G412" s="6"/>
      <c r="H412" s="6"/>
      <c r="I412" s="6"/>
      <c r="J412" s="6"/>
      <c r="K412" s="6"/>
      <c r="L412" s="6"/>
      <c r="M412" s="6"/>
      <c r="N412" s="6"/>
      <c r="O412" s="6"/>
      <c r="P412" s="6"/>
      <c r="Q412" s="6"/>
      <c r="R412" s="6"/>
    </row>
    <row r="413" spans="1:18" ht="15.6" thickTop="1" thickBot="1" x14ac:dyDescent="0.35">
      <c r="A413" s="6"/>
      <c r="B413" s="170" t="s">
        <v>4342</v>
      </c>
      <c r="C413" s="169"/>
      <c r="D413" s="6"/>
      <c r="E413" s="6"/>
      <c r="F413" s="6"/>
      <c r="G413" s="6"/>
      <c r="H413" s="6"/>
      <c r="I413" s="6"/>
      <c r="J413" s="6"/>
      <c r="K413" s="6"/>
      <c r="L413" s="6"/>
      <c r="M413" s="6"/>
      <c r="N413" s="6"/>
      <c r="O413" s="6"/>
      <c r="P413" s="6"/>
      <c r="Q413" s="6"/>
      <c r="R413" s="6"/>
    </row>
    <row r="414" spans="1:18" ht="27" thickTop="1" x14ac:dyDescent="0.3">
      <c r="A414" s="6"/>
      <c r="B414" s="172" t="s">
        <v>4343</v>
      </c>
      <c r="C414" s="169"/>
      <c r="D414" s="6"/>
      <c r="E414" s="6"/>
      <c r="F414" s="6"/>
      <c r="G414" s="6"/>
      <c r="H414" s="6"/>
      <c r="I414" s="6"/>
      <c r="J414" s="6"/>
      <c r="K414" s="6"/>
      <c r="L414" s="6"/>
      <c r="M414" s="6"/>
      <c r="N414" s="6"/>
      <c r="O414" s="6"/>
      <c r="P414" s="6"/>
      <c r="Q414" s="6"/>
      <c r="R414" s="6"/>
    </row>
    <row r="415" spans="1:18" ht="15" thickBot="1" x14ac:dyDescent="0.35">
      <c r="A415" s="6"/>
      <c r="B415" s="172"/>
      <c r="C415" s="169"/>
      <c r="D415" s="6"/>
      <c r="E415" s="6"/>
      <c r="F415" s="6"/>
      <c r="G415" s="6"/>
      <c r="H415" s="6"/>
      <c r="I415" s="6"/>
      <c r="J415" s="6"/>
      <c r="K415" s="6"/>
      <c r="L415" s="6"/>
      <c r="M415" s="6"/>
      <c r="N415" s="6"/>
      <c r="O415" s="6"/>
      <c r="P415" s="6"/>
      <c r="Q415" s="6"/>
      <c r="R415" s="6"/>
    </row>
    <row r="416" spans="1:18" ht="15.6" thickTop="1" thickBot="1" x14ac:dyDescent="0.35">
      <c r="A416" s="6"/>
      <c r="B416" s="170" t="s">
        <v>4167</v>
      </c>
      <c r="C416" s="169"/>
      <c r="D416" s="6"/>
      <c r="E416" s="6"/>
      <c r="F416" s="6"/>
      <c r="G416" s="6"/>
      <c r="H416" s="6"/>
      <c r="I416" s="6"/>
      <c r="J416" s="6"/>
      <c r="K416" s="6"/>
      <c r="L416" s="6"/>
      <c r="M416" s="6"/>
      <c r="N416" s="6"/>
      <c r="O416" s="6"/>
      <c r="P416" s="6"/>
      <c r="Q416" s="6"/>
      <c r="R416" s="6"/>
    </row>
    <row r="417" spans="1:18" ht="15" thickTop="1" x14ac:dyDescent="0.3">
      <c r="A417" s="6"/>
      <c r="B417" s="172" t="s">
        <v>4344</v>
      </c>
      <c r="C417" s="169"/>
      <c r="D417" s="6"/>
      <c r="E417" s="6"/>
      <c r="F417" s="6"/>
      <c r="G417" s="6"/>
      <c r="H417" s="6"/>
      <c r="I417" s="6"/>
      <c r="J417" s="6"/>
      <c r="K417" s="6"/>
      <c r="L417" s="6"/>
      <c r="M417" s="6"/>
      <c r="N417" s="6"/>
      <c r="O417" s="6"/>
      <c r="P417" s="6"/>
      <c r="Q417" s="6"/>
      <c r="R417" s="6"/>
    </row>
    <row r="418" spans="1:18" ht="15" thickBot="1" x14ac:dyDescent="0.35">
      <c r="A418" s="6"/>
      <c r="B418" s="172"/>
      <c r="C418" s="169"/>
      <c r="D418" s="6"/>
      <c r="E418" s="6"/>
      <c r="F418" s="6"/>
      <c r="G418" s="6"/>
      <c r="H418" s="6"/>
      <c r="I418" s="6"/>
      <c r="J418" s="6"/>
      <c r="K418" s="6"/>
      <c r="L418" s="6"/>
      <c r="M418" s="6"/>
      <c r="N418" s="6"/>
      <c r="O418" s="6"/>
      <c r="P418" s="6"/>
      <c r="Q418" s="6"/>
      <c r="R418" s="6"/>
    </row>
    <row r="419" spans="1:18" ht="15.6" thickTop="1" thickBot="1" x14ac:dyDescent="0.35">
      <c r="A419" s="6"/>
      <c r="B419" s="170" t="s">
        <v>4345</v>
      </c>
      <c r="C419" s="169"/>
      <c r="D419" s="6"/>
      <c r="E419" s="6"/>
      <c r="F419" s="6"/>
      <c r="G419" s="6"/>
      <c r="H419" s="6"/>
      <c r="I419" s="6"/>
      <c r="J419" s="6"/>
      <c r="K419" s="6"/>
      <c r="L419" s="6"/>
      <c r="M419" s="6"/>
      <c r="N419" s="6"/>
      <c r="O419" s="6"/>
      <c r="P419" s="6"/>
      <c r="Q419" s="6"/>
      <c r="R419" s="6"/>
    </row>
    <row r="420" spans="1:18" ht="27" thickTop="1" x14ac:dyDescent="0.3">
      <c r="A420" s="6"/>
      <c r="B420" s="172" t="s">
        <v>5024</v>
      </c>
      <c r="C420" s="169"/>
      <c r="D420" s="6"/>
      <c r="E420" s="6"/>
      <c r="F420" s="6"/>
      <c r="G420" s="6"/>
      <c r="H420" s="6"/>
      <c r="I420" s="6"/>
      <c r="J420" s="6"/>
      <c r="K420" s="6"/>
      <c r="L420" s="6"/>
      <c r="M420" s="6"/>
      <c r="N420" s="6"/>
      <c r="O420" s="6"/>
      <c r="P420" s="6"/>
      <c r="Q420" s="6"/>
      <c r="R420" s="6"/>
    </row>
    <row r="421" spans="1:18" x14ac:dyDescent="0.3">
      <c r="A421" s="6"/>
      <c r="B421" s="173" t="s">
        <v>4320</v>
      </c>
      <c r="C421" s="169"/>
      <c r="D421" s="6"/>
      <c r="E421" s="6"/>
      <c r="F421" s="6"/>
      <c r="G421" s="6"/>
      <c r="H421" s="6"/>
      <c r="I421" s="6"/>
      <c r="J421" s="6"/>
      <c r="K421" s="6"/>
      <c r="L421" s="6"/>
      <c r="M421" s="6"/>
      <c r="N421" s="6"/>
      <c r="O421" s="6"/>
      <c r="P421" s="6"/>
      <c r="Q421" s="6"/>
      <c r="R421" s="6"/>
    </row>
    <row r="422" spans="1:18" x14ac:dyDescent="0.3">
      <c r="A422" s="6"/>
      <c r="B422" s="172" t="s">
        <v>5025</v>
      </c>
      <c r="C422" s="169"/>
      <c r="D422" s="6"/>
      <c r="E422" s="6"/>
      <c r="F422" s="6"/>
      <c r="G422" s="6"/>
      <c r="H422" s="6"/>
      <c r="I422" s="6"/>
      <c r="J422" s="6"/>
      <c r="K422" s="6"/>
      <c r="L422" s="6"/>
      <c r="M422" s="6"/>
      <c r="N422" s="6"/>
      <c r="O422" s="6"/>
      <c r="P422" s="6"/>
      <c r="Q422" s="6"/>
      <c r="R422" s="6"/>
    </row>
    <row r="423" spans="1:18" x14ac:dyDescent="0.3">
      <c r="A423" s="6"/>
      <c r="B423" s="172" t="s">
        <v>5026</v>
      </c>
      <c r="C423" s="169"/>
      <c r="D423" s="6"/>
      <c r="E423" s="6"/>
      <c r="F423" s="6"/>
      <c r="G423" s="6"/>
      <c r="H423" s="6"/>
      <c r="I423" s="6"/>
      <c r="J423" s="6"/>
      <c r="K423" s="6"/>
      <c r="L423" s="6"/>
      <c r="M423" s="6"/>
      <c r="N423" s="6"/>
      <c r="O423" s="6"/>
      <c r="P423" s="6"/>
      <c r="Q423" s="6"/>
      <c r="R423" s="6"/>
    </row>
    <row r="424" spans="1:18" x14ac:dyDescent="0.3">
      <c r="A424" s="6"/>
      <c r="B424" s="173" t="s">
        <v>4321</v>
      </c>
      <c r="C424" s="169"/>
      <c r="D424" s="6"/>
      <c r="E424" s="6"/>
      <c r="F424" s="6"/>
      <c r="G424" s="6"/>
      <c r="H424" s="6"/>
      <c r="I424" s="6"/>
      <c r="J424" s="6"/>
      <c r="K424" s="6"/>
      <c r="L424" s="6"/>
      <c r="M424" s="6"/>
      <c r="N424" s="6"/>
      <c r="O424" s="6"/>
      <c r="P424" s="6"/>
      <c r="Q424" s="6"/>
      <c r="R424" s="6"/>
    </row>
    <row r="425" spans="1:18" x14ac:dyDescent="0.3">
      <c r="A425" s="6"/>
      <c r="B425" s="172" t="s">
        <v>5027</v>
      </c>
      <c r="C425" s="169"/>
      <c r="D425" s="6"/>
      <c r="E425" s="6"/>
      <c r="F425" s="6"/>
      <c r="G425" s="6"/>
      <c r="H425" s="6"/>
      <c r="I425" s="6"/>
      <c r="J425" s="6"/>
      <c r="K425" s="6"/>
      <c r="L425" s="6"/>
      <c r="M425" s="6"/>
      <c r="N425" s="6"/>
      <c r="O425" s="6"/>
      <c r="P425" s="6"/>
      <c r="Q425" s="6"/>
      <c r="R425" s="6"/>
    </row>
    <row r="426" spans="1:18" x14ac:dyDescent="0.3">
      <c r="A426" s="6"/>
      <c r="B426" s="172" t="s">
        <v>5028</v>
      </c>
      <c r="C426" s="169"/>
      <c r="D426" s="6"/>
      <c r="E426" s="6"/>
      <c r="F426" s="6"/>
      <c r="G426" s="6"/>
      <c r="H426" s="6"/>
      <c r="I426" s="6"/>
      <c r="J426" s="6"/>
      <c r="K426" s="6"/>
      <c r="L426" s="6"/>
      <c r="M426" s="6"/>
      <c r="N426" s="6"/>
      <c r="O426" s="6"/>
      <c r="P426" s="6"/>
      <c r="Q426" s="6"/>
      <c r="R426" s="6"/>
    </row>
    <row r="427" spans="1:18" x14ac:dyDescent="0.3">
      <c r="A427" s="6"/>
      <c r="B427" s="172" t="s">
        <v>5029</v>
      </c>
      <c r="C427" s="169"/>
      <c r="D427" s="6"/>
      <c r="E427" s="6"/>
      <c r="F427" s="6"/>
      <c r="G427" s="6"/>
      <c r="H427" s="6"/>
      <c r="I427" s="6"/>
      <c r="J427" s="6"/>
      <c r="K427" s="6"/>
      <c r="L427" s="6"/>
      <c r="M427" s="6"/>
      <c r="N427" s="6"/>
      <c r="O427" s="6"/>
      <c r="P427" s="6"/>
      <c r="Q427" s="6"/>
      <c r="R427" s="6"/>
    </row>
    <row r="428" spans="1:18" x14ac:dyDescent="0.3">
      <c r="A428" s="6"/>
      <c r="B428" s="172" t="s">
        <v>5030</v>
      </c>
      <c r="C428" s="169"/>
      <c r="D428" s="6"/>
      <c r="E428" s="6"/>
      <c r="F428" s="6"/>
      <c r="G428" s="6"/>
      <c r="H428" s="6"/>
      <c r="I428" s="6"/>
      <c r="J428" s="6"/>
      <c r="K428" s="6"/>
      <c r="L428" s="6"/>
      <c r="M428" s="6"/>
      <c r="N428" s="6"/>
      <c r="O428" s="6"/>
      <c r="P428" s="6"/>
      <c r="Q428" s="6"/>
      <c r="R428" s="6"/>
    </row>
    <row r="429" spans="1:18" x14ac:dyDescent="0.3">
      <c r="A429" s="6"/>
      <c r="B429" s="172" t="s">
        <v>5031</v>
      </c>
      <c r="C429" s="169"/>
      <c r="D429" s="6"/>
      <c r="E429" s="6"/>
      <c r="F429" s="6"/>
      <c r="G429" s="6"/>
      <c r="H429" s="6"/>
      <c r="I429" s="6"/>
      <c r="J429" s="6"/>
      <c r="K429" s="6"/>
      <c r="L429" s="6"/>
      <c r="M429" s="6"/>
      <c r="N429" s="6"/>
      <c r="O429" s="6"/>
      <c r="P429" s="6"/>
      <c r="Q429" s="6"/>
      <c r="R429" s="6"/>
    </row>
    <row r="430" spans="1:18" x14ac:dyDescent="0.3">
      <c r="A430" s="6"/>
      <c r="B430" s="172" t="s">
        <v>5032</v>
      </c>
      <c r="C430" s="169"/>
      <c r="D430" s="6"/>
      <c r="E430" s="6"/>
      <c r="F430" s="6"/>
      <c r="G430" s="6"/>
      <c r="H430" s="6"/>
      <c r="I430" s="6"/>
      <c r="J430" s="6"/>
      <c r="K430" s="6"/>
      <c r="L430" s="6"/>
      <c r="M430" s="6"/>
      <c r="N430" s="6"/>
      <c r="O430" s="6"/>
      <c r="P430" s="6"/>
      <c r="Q430" s="6"/>
      <c r="R430" s="6"/>
    </row>
    <row r="431" spans="1:18" x14ac:dyDescent="0.3">
      <c r="A431" s="6"/>
      <c r="B431" s="172" t="s">
        <v>5033</v>
      </c>
      <c r="C431" s="169"/>
      <c r="D431" s="6"/>
      <c r="E431" s="6"/>
      <c r="F431" s="6"/>
      <c r="G431" s="6"/>
      <c r="H431" s="6"/>
      <c r="I431" s="6"/>
      <c r="J431" s="6"/>
      <c r="K431" s="6"/>
      <c r="L431" s="6"/>
      <c r="M431" s="6"/>
      <c r="N431" s="6"/>
      <c r="O431" s="6"/>
      <c r="P431" s="6"/>
      <c r="Q431" s="6"/>
      <c r="R431" s="6"/>
    </row>
    <row r="432" spans="1:18" x14ac:dyDescent="0.3">
      <c r="A432" s="6"/>
      <c r="B432" s="172" t="s">
        <v>5034</v>
      </c>
      <c r="C432" s="169"/>
      <c r="D432" s="6"/>
      <c r="E432" s="6"/>
      <c r="F432" s="6"/>
      <c r="G432" s="6"/>
      <c r="H432" s="6"/>
      <c r="I432" s="6"/>
      <c r="J432" s="6"/>
      <c r="K432" s="6"/>
      <c r="L432" s="6"/>
      <c r="M432" s="6"/>
      <c r="N432" s="6"/>
      <c r="O432" s="6"/>
      <c r="P432" s="6"/>
      <c r="Q432" s="6"/>
      <c r="R432" s="6"/>
    </row>
    <row r="433" spans="1:18" x14ac:dyDescent="0.3">
      <c r="A433" s="6"/>
      <c r="B433" s="172" t="s">
        <v>5035</v>
      </c>
      <c r="C433" s="169"/>
      <c r="D433" s="6"/>
      <c r="E433" s="6"/>
      <c r="F433" s="6"/>
      <c r="G433" s="6"/>
      <c r="H433" s="6"/>
      <c r="I433" s="6"/>
      <c r="J433" s="6"/>
      <c r="K433" s="6"/>
      <c r="L433" s="6"/>
      <c r="M433" s="6"/>
      <c r="N433" s="6"/>
      <c r="O433" s="6"/>
      <c r="P433" s="6"/>
      <c r="Q433" s="6"/>
      <c r="R433" s="6"/>
    </row>
    <row r="434" spans="1:18" x14ac:dyDescent="0.3">
      <c r="A434" s="6"/>
      <c r="B434" s="172" t="s">
        <v>5036</v>
      </c>
      <c r="C434" s="169"/>
      <c r="D434" s="6"/>
      <c r="E434" s="6"/>
      <c r="F434" s="6"/>
      <c r="G434" s="6"/>
      <c r="H434" s="6"/>
      <c r="I434" s="6"/>
      <c r="J434" s="6"/>
      <c r="K434" s="6"/>
      <c r="L434" s="6"/>
      <c r="M434" s="6"/>
      <c r="N434" s="6"/>
      <c r="O434" s="6"/>
      <c r="P434" s="6"/>
      <c r="Q434" s="6"/>
      <c r="R434" s="6"/>
    </row>
    <row r="435" spans="1:18" x14ac:dyDescent="0.3">
      <c r="A435" s="6"/>
      <c r="B435" s="172" t="s">
        <v>5037</v>
      </c>
      <c r="C435" s="169"/>
      <c r="D435" s="6"/>
      <c r="E435" s="6"/>
      <c r="F435" s="6"/>
      <c r="G435" s="6"/>
      <c r="H435" s="6"/>
      <c r="I435" s="6"/>
      <c r="J435" s="6"/>
      <c r="K435" s="6"/>
      <c r="L435" s="6"/>
      <c r="M435" s="6"/>
      <c r="N435" s="6"/>
      <c r="O435" s="6"/>
      <c r="P435" s="6"/>
      <c r="Q435" s="6"/>
      <c r="R435" s="6"/>
    </row>
    <row r="436" spans="1:18" x14ac:dyDescent="0.3">
      <c r="A436" s="6"/>
      <c r="B436" s="172" t="s">
        <v>5038</v>
      </c>
      <c r="C436" s="169"/>
      <c r="D436" s="6"/>
      <c r="E436" s="6"/>
      <c r="F436" s="6"/>
      <c r="G436" s="6"/>
      <c r="H436" s="6"/>
      <c r="I436" s="6"/>
      <c r="J436" s="6"/>
      <c r="K436" s="6"/>
      <c r="L436" s="6"/>
      <c r="M436" s="6"/>
      <c r="N436" s="6"/>
      <c r="O436" s="6"/>
      <c r="P436" s="6"/>
      <c r="Q436" s="6"/>
      <c r="R436" s="6"/>
    </row>
    <row r="437" spans="1:18" x14ac:dyDescent="0.3">
      <c r="A437" s="6"/>
      <c r="B437" s="172" t="s">
        <v>5039</v>
      </c>
      <c r="C437" s="169"/>
      <c r="D437" s="6"/>
      <c r="E437" s="6"/>
      <c r="F437" s="6"/>
      <c r="G437" s="6"/>
      <c r="H437" s="6"/>
      <c r="I437" s="6"/>
      <c r="J437" s="6"/>
      <c r="K437" s="6"/>
      <c r="L437" s="6"/>
      <c r="M437" s="6"/>
      <c r="N437" s="6"/>
      <c r="O437" s="6"/>
      <c r="P437" s="6"/>
      <c r="Q437" s="6"/>
      <c r="R437" s="6"/>
    </row>
    <row r="438" spans="1:18" x14ac:dyDescent="0.3">
      <c r="A438" s="6"/>
      <c r="B438" s="172" t="s">
        <v>5040</v>
      </c>
      <c r="C438" s="169"/>
      <c r="D438" s="6"/>
      <c r="E438" s="6"/>
      <c r="F438" s="6"/>
      <c r="G438" s="6"/>
      <c r="H438" s="6"/>
      <c r="I438" s="6"/>
      <c r="J438" s="6"/>
      <c r="K438" s="6"/>
      <c r="L438" s="6"/>
      <c r="M438" s="6"/>
      <c r="N438" s="6"/>
      <c r="O438" s="6"/>
      <c r="P438" s="6"/>
      <c r="Q438" s="6"/>
      <c r="R438" s="6"/>
    </row>
    <row r="439" spans="1:18" x14ac:dyDescent="0.3">
      <c r="A439" s="6"/>
      <c r="B439" s="172" t="s">
        <v>5041</v>
      </c>
      <c r="C439" s="169"/>
      <c r="D439" s="6"/>
      <c r="E439" s="6"/>
      <c r="F439" s="6"/>
      <c r="G439" s="6"/>
      <c r="H439" s="6"/>
      <c r="I439" s="6"/>
      <c r="J439" s="6"/>
      <c r="K439" s="6"/>
      <c r="L439" s="6"/>
      <c r="M439" s="6"/>
      <c r="N439" s="6"/>
      <c r="O439" s="6"/>
      <c r="P439" s="6"/>
      <c r="Q439" s="6"/>
      <c r="R439" s="6"/>
    </row>
    <row r="440" spans="1:18" x14ac:dyDescent="0.3">
      <c r="A440" s="6"/>
      <c r="B440" s="172" t="s">
        <v>5042</v>
      </c>
      <c r="C440" s="169"/>
      <c r="D440" s="6"/>
      <c r="E440" s="6"/>
      <c r="F440" s="6"/>
      <c r="G440" s="6"/>
      <c r="H440" s="6"/>
      <c r="I440" s="6"/>
      <c r="J440" s="6"/>
      <c r="K440" s="6"/>
      <c r="L440" s="6"/>
      <c r="M440" s="6"/>
      <c r="N440" s="6"/>
      <c r="O440" s="6"/>
      <c r="P440" s="6"/>
      <c r="Q440" s="6"/>
      <c r="R440" s="6"/>
    </row>
    <row r="441" spans="1:18" x14ac:dyDescent="0.3">
      <c r="A441" s="6"/>
      <c r="B441" s="172" t="s">
        <v>5043</v>
      </c>
      <c r="C441" s="169"/>
      <c r="D441" s="6"/>
      <c r="E441" s="6"/>
      <c r="F441" s="6"/>
      <c r="G441" s="6"/>
      <c r="H441" s="6"/>
      <c r="I441" s="6"/>
      <c r="J441" s="6"/>
      <c r="K441" s="6"/>
      <c r="L441" s="6"/>
      <c r="M441" s="6"/>
      <c r="N441" s="6"/>
      <c r="O441" s="6"/>
      <c r="P441" s="6"/>
      <c r="Q441" s="6"/>
      <c r="R441" s="6"/>
    </row>
    <row r="442" spans="1:18" x14ac:dyDescent="0.3">
      <c r="A442" s="6"/>
      <c r="B442" s="172" t="s">
        <v>4346</v>
      </c>
      <c r="C442" s="169"/>
      <c r="D442" s="6"/>
      <c r="E442" s="6"/>
      <c r="F442" s="6"/>
      <c r="G442" s="6"/>
      <c r="H442" s="6"/>
      <c r="I442" s="6"/>
      <c r="J442" s="6"/>
      <c r="K442" s="6"/>
      <c r="L442" s="6"/>
      <c r="M442" s="6"/>
      <c r="N442" s="6"/>
      <c r="O442" s="6"/>
      <c r="P442" s="6"/>
      <c r="Q442" s="6"/>
      <c r="R442" s="6"/>
    </row>
    <row r="443" spans="1:18" ht="15" thickBot="1" x14ac:dyDescent="0.35">
      <c r="A443" s="6"/>
      <c r="B443" s="172"/>
      <c r="C443" s="169"/>
      <c r="D443" s="6"/>
      <c r="E443" s="6"/>
      <c r="F443" s="6"/>
      <c r="G443" s="6"/>
      <c r="H443" s="6"/>
      <c r="I443" s="6"/>
      <c r="J443" s="6"/>
      <c r="K443" s="6"/>
      <c r="L443" s="6"/>
      <c r="M443" s="6"/>
      <c r="N443" s="6"/>
      <c r="O443" s="6"/>
      <c r="P443" s="6"/>
      <c r="Q443" s="6"/>
      <c r="R443" s="6"/>
    </row>
    <row r="444" spans="1:18" ht="15.6" thickTop="1" thickBot="1" x14ac:dyDescent="0.35">
      <c r="A444" s="6"/>
      <c r="B444" s="170" t="s">
        <v>4347</v>
      </c>
      <c r="C444" s="169"/>
      <c r="D444" s="6"/>
      <c r="E444" s="6"/>
      <c r="F444" s="6"/>
      <c r="G444" s="6"/>
      <c r="H444" s="6"/>
      <c r="I444" s="6"/>
      <c r="J444" s="6"/>
      <c r="K444" s="6"/>
      <c r="L444" s="6"/>
      <c r="M444" s="6"/>
      <c r="N444" s="6"/>
      <c r="O444" s="6"/>
      <c r="P444" s="6"/>
      <c r="Q444" s="6"/>
      <c r="R444" s="6"/>
    </row>
    <row r="445" spans="1:18" ht="15" thickTop="1" x14ac:dyDescent="0.3">
      <c r="A445" s="6"/>
      <c r="B445" s="172" t="s">
        <v>5044</v>
      </c>
      <c r="C445" s="169"/>
      <c r="D445" s="6"/>
      <c r="E445" s="6"/>
      <c r="F445" s="6"/>
      <c r="G445" s="6"/>
      <c r="H445" s="6"/>
      <c r="I445" s="6"/>
      <c r="J445" s="6"/>
      <c r="K445" s="6"/>
      <c r="L445" s="6"/>
      <c r="M445" s="6"/>
      <c r="N445" s="6"/>
      <c r="O445" s="6"/>
      <c r="P445" s="6"/>
      <c r="Q445" s="6"/>
      <c r="R445" s="6"/>
    </row>
    <row r="446" spans="1:18" x14ac:dyDescent="0.3">
      <c r="A446" s="6"/>
      <c r="B446" s="173" t="s">
        <v>4320</v>
      </c>
      <c r="C446" s="169"/>
      <c r="D446" s="6"/>
      <c r="E446" s="6"/>
      <c r="F446" s="6"/>
      <c r="G446" s="6"/>
      <c r="H446" s="6"/>
      <c r="I446" s="6"/>
      <c r="J446" s="6"/>
      <c r="K446" s="6"/>
      <c r="L446" s="6"/>
      <c r="M446" s="6"/>
      <c r="N446" s="6"/>
      <c r="O446" s="6"/>
      <c r="P446" s="6"/>
      <c r="Q446" s="6"/>
      <c r="R446" s="6"/>
    </row>
    <row r="447" spans="1:18" x14ac:dyDescent="0.3">
      <c r="A447" s="6"/>
      <c r="B447" s="172" t="s">
        <v>5045</v>
      </c>
      <c r="C447" s="169"/>
      <c r="D447" s="6"/>
      <c r="E447" s="6"/>
      <c r="F447" s="6"/>
      <c r="G447" s="6"/>
      <c r="H447" s="6"/>
      <c r="I447" s="6"/>
      <c r="J447" s="6"/>
      <c r="K447" s="6"/>
      <c r="L447" s="6"/>
      <c r="M447" s="6"/>
      <c r="N447" s="6"/>
      <c r="O447" s="6"/>
      <c r="P447" s="6"/>
      <c r="Q447" s="6"/>
      <c r="R447" s="6"/>
    </row>
    <row r="448" spans="1:18" x14ac:dyDescent="0.3">
      <c r="A448" s="6"/>
      <c r="B448" s="172" t="s">
        <v>5046</v>
      </c>
      <c r="C448" s="169"/>
      <c r="D448" s="6"/>
      <c r="E448" s="6"/>
      <c r="F448" s="6"/>
      <c r="G448" s="6"/>
      <c r="H448" s="6"/>
      <c r="I448" s="6"/>
      <c r="J448" s="6"/>
      <c r="K448" s="6"/>
      <c r="L448" s="6"/>
      <c r="M448" s="6"/>
      <c r="N448" s="6"/>
      <c r="O448" s="6"/>
      <c r="P448" s="6"/>
      <c r="Q448" s="6"/>
      <c r="R448" s="6"/>
    </row>
    <row r="449" spans="1:18" x14ac:dyDescent="0.3">
      <c r="A449" s="6"/>
      <c r="B449" s="172" t="s">
        <v>5047</v>
      </c>
      <c r="C449" s="169"/>
      <c r="D449" s="6"/>
      <c r="E449" s="6"/>
      <c r="F449" s="6"/>
      <c r="G449" s="6"/>
      <c r="H449" s="6"/>
      <c r="I449" s="6"/>
      <c r="J449" s="6"/>
      <c r="K449" s="6"/>
      <c r="L449" s="6"/>
      <c r="M449" s="6"/>
      <c r="N449" s="6"/>
      <c r="O449" s="6"/>
      <c r="P449" s="6"/>
      <c r="Q449" s="6"/>
      <c r="R449" s="6"/>
    </row>
    <row r="450" spans="1:18" x14ac:dyDescent="0.3">
      <c r="A450" s="6"/>
      <c r="B450" s="172" t="s">
        <v>5048</v>
      </c>
      <c r="C450" s="169"/>
      <c r="D450" s="6"/>
      <c r="E450" s="6"/>
      <c r="F450" s="6"/>
      <c r="G450" s="6"/>
      <c r="H450" s="6"/>
      <c r="I450" s="6"/>
      <c r="J450" s="6"/>
      <c r="K450" s="6"/>
      <c r="L450" s="6"/>
      <c r="M450" s="6"/>
      <c r="N450" s="6"/>
      <c r="O450" s="6"/>
      <c r="P450" s="6"/>
      <c r="Q450" s="6"/>
      <c r="R450" s="6"/>
    </row>
    <row r="451" spans="1:18" x14ac:dyDescent="0.3">
      <c r="A451" s="6"/>
      <c r="B451" s="172" t="s">
        <v>5049</v>
      </c>
      <c r="C451" s="169"/>
      <c r="D451" s="6"/>
      <c r="E451" s="6"/>
      <c r="F451" s="6"/>
      <c r="G451" s="6"/>
      <c r="H451" s="6"/>
      <c r="I451" s="6"/>
      <c r="J451" s="6"/>
      <c r="K451" s="6"/>
      <c r="L451" s="6"/>
      <c r="M451" s="6"/>
      <c r="N451" s="6"/>
      <c r="O451" s="6"/>
      <c r="P451" s="6"/>
      <c r="Q451" s="6"/>
      <c r="R451" s="6"/>
    </row>
    <row r="452" spans="1:18" x14ac:dyDescent="0.3">
      <c r="A452" s="6"/>
      <c r="B452" s="172" t="s">
        <v>5050</v>
      </c>
      <c r="C452" s="169"/>
      <c r="D452" s="6"/>
      <c r="E452" s="6"/>
      <c r="F452" s="6"/>
      <c r="G452" s="6"/>
      <c r="H452" s="6"/>
      <c r="I452" s="6"/>
      <c r="J452" s="6"/>
      <c r="K452" s="6"/>
      <c r="L452" s="6"/>
      <c r="M452" s="6"/>
      <c r="N452" s="6"/>
      <c r="O452" s="6"/>
      <c r="P452" s="6"/>
      <c r="Q452" s="6"/>
      <c r="R452" s="6"/>
    </row>
    <row r="453" spans="1:18" x14ac:dyDescent="0.3">
      <c r="A453" s="6"/>
      <c r="B453" s="172" t="s">
        <v>5051</v>
      </c>
      <c r="C453" s="169"/>
      <c r="D453" s="6"/>
      <c r="E453" s="6"/>
      <c r="F453" s="6"/>
      <c r="G453" s="6"/>
      <c r="H453" s="6"/>
      <c r="I453" s="6"/>
      <c r="J453" s="6"/>
      <c r="K453" s="6"/>
      <c r="L453" s="6"/>
      <c r="M453" s="6"/>
      <c r="N453" s="6"/>
      <c r="O453" s="6"/>
      <c r="P453" s="6"/>
      <c r="Q453" s="6"/>
      <c r="R453" s="6"/>
    </row>
    <row r="454" spans="1:18" x14ac:dyDescent="0.3">
      <c r="A454" s="6"/>
      <c r="B454" s="173" t="s">
        <v>4321</v>
      </c>
      <c r="C454" s="169"/>
      <c r="D454" s="6"/>
      <c r="E454" s="6"/>
      <c r="F454" s="6"/>
      <c r="G454" s="6"/>
      <c r="H454" s="6"/>
      <c r="I454" s="6"/>
      <c r="J454" s="6"/>
      <c r="K454" s="6"/>
      <c r="L454" s="6"/>
      <c r="M454" s="6"/>
      <c r="N454" s="6"/>
      <c r="O454" s="6"/>
      <c r="P454" s="6"/>
      <c r="Q454" s="6"/>
      <c r="R454" s="6"/>
    </row>
    <row r="455" spans="1:18" x14ac:dyDescent="0.3">
      <c r="A455" s="6"/>
      <c r="B455" s="172" t="s">
        <v>5052</v>
      </c>
      <c r="C455" s="169"/>
      <c r="D455" s="6"/>
      <c r="E455" s="6"/>
      <c r="F455" s="6"/>
      <c r="G455" s="6"/>
      <c r="H455" s="6"/>
      <c r="I455" s="6"/>
      <c r="J455" s="6"/>
      <c r="K455" s="6"/>
      <c r="L455" s="6"/>
      <c r="M455" s="6"/>
      <c r="N455" s="6"/>
      <c r="O455" s="6"/>
      <c r="P455" s="6"/>
      <c r="Q455" s="6"/>
      <c r="R455" s="6"/>
    </row>
    <row r="456" spans="1:18" x14ac:dyDescent="0.3">
      <c r="A456" s="6"/>
      <c r="B456" s="172" t="s">
        <v>5053</v>
      </c>
      <c r="C456" s="169"/>
      <c r="D456" s="6"/>
      <c r="E456" s="6"/>
      <c r="F456" s="6"/>
      <c r="G456" s="6"/>
      <c r="H456" s="6"/>
      <c r="I456" s="6"/>
      <c r="J456" s="6"/>
      <c r="K456" s="6"/>
      <c r="L456" s="6"/>
      <c r="M456" s="6"/>
      <c r="N456" s="6"/>
      <c r="O456" s="6"/>
      <c r="P456" s="6"/>
      <c r="Q456" s="6"/>
      <c r="R456" s="6"/>
    </row>
    <row r="457" spans="1:18" x14ac:dyDescent="0.3">
      <c r="A457" s="6"/>
      <c r="B457" s="172" t="s">
        <v>5054</v>
      </c>
      <c r="C457" s="169"/>
      <c r="D457" s="6"/>
      <c r="E457" s="6"/>
      <c r="F457" s="6"/>
      <c r="G457" s="6"/>
      <c r="H457" s="6"/>
      <c r="I457" s="6"/>
      <c r="J457" s="6"/>
      <c r="K457" s="6"/>
      <c r="L457" s="6"/>
      <c r="M457" s="6"/>
      <c r="N457" s="6"/>
      <c r="O457" s="6"/>
      <c r="P457" s="6"/>
      <c r="Q457" s="6"/>
      <c r="R457" s="6"/>
    </row>
    <row r="458" spans="1:18" x14ac:dyDescent="0.3">
      <c r="A458" s="6"/>
      <c r="B458" s="172" t="s">
        <v>4348</v>
      </c>
      <c r="C458" s="169"/>
      <c r="D458" s="6"/>
      <c r="E458" s="6"/>
      <c r="F458" s="6"/>
      <c r="G458" s="6"/>
      <c r="H458" s="6"/>
      <c r="I458" s="6"/>
      <c r="J458" s="6"/>
      <c r="K458" s="6"/>
      <c r="L458" s="6"/>
      <c r="M458" s="6"/>
      <c r="N458" s="6"/>
      <c r="O458" s="6"/>
      <c r="P458" s="6"/>
      <c r="Q458" s="6"/>
      <c r="R458" s="6"/>
    </row>
    <row r="459" spans="1:18" x14ac:dyDescent="0.3">
      <c r="A459" s="6"/>
      <c r="B459" s="172" t="s">
        <v>4349</v>
      </c>
      <c r="C459" s="169"/>
      <c r="D459" s="6"/>
      <c r="E459" s="6"/>
      <c r="F459" s="6"/>
      <c r="G459" s="6"/>
      <c r="H459" s="6"/>
      <c r="I459" s="6"/>
      <c r="J459" s="6"/>
      <c r="K459" s="6"/>
      <c r="L459" s="6"/>
      <c r="M459" s="6"/>
      <c r="N459" s="6"/>
      <c r="O459" s="6"/>
      <c r="P459" s="6"/>
      <c r="Q459" s="6"/>
      <c r="R459" s="6"/>
    </row>
    <row r="460" spans="1:18" x14ac:dyDescent="0.3">
      <c r="A460" s="6"/>
      <c r="B460" s="172" t="s">
        <v>4350</v>
      </c>
      <c r="C460" s="169"/>
      <c r="D460" s="6"/>
      <c r="E460" s="6"/>
      <c r="F460" s="6"/>
      <c r="G460" s="6"/>
      <c r="H460" s="6"/>
      <c r="I460" s="6"/>
      <c r="J460" s="6"/>
      <c r="K460" s="6"/>
      <c r="L460" s="6"/>
      <c r="M460" s="6"/>
      <c r="N460" s="6"/>
      <c r="O460" s="6"/>
      <c r="P460" s="6"/>
      <c r="Q460" s="6"/>
      <c r="R460" s="6"/>
    </row>
    <row r="461" spans="1:18" x14ac:dyDescent="0.3">
      <c r="A461" s="6"/>
      <c r="B461" s="172" t="s">
        <v>4351</v>
      </c>
      <c r="C461" s="169"/>
      <c r="D461" s="6"/>
      <c r="E461" s="6"/>
      <c r="F461" s="6"/>
      <c r="G461" s="6"/>
      <c r="H461" s="6"/>
      <c r="I461" s="6"/>
      <c r="J461" s="6"/>
      <c r="K461" s="6"/>
      <c r="L461" s="6"/>
      <c r="M461" s="6"/>
      <c r="N461" s="6"/>
      <c r="O461" s="6"/>
      <c r="P461" s="6"/>
      <c r="Q461" s="6"/>
      <c r="R461" s="6"/>
    </row>
    <row r="462" spans="1:18" x14ac:dyDescent="0.3">
      <c r="A462" s="6"/>
      <c r="B462" s="172" t="s">
        <v>5055</v>
      </c>
      <c r="C462" s="169"/>
      <c r="D462" s="6"/>
      <c r="E462" s="6"/>
      <c r="F462" s="6"/>
      <c r="G462" s="6"/>
      <c r="H462" s="6"/>
      <c r="I462" s="6"/>
      <c r="J462" s="6"/>
      <c r="K462" s="6"/>
      <c r="L462" s="6"/>
      <c r="M462" s="6"/>
      <c r="N462" s="6"/>
      <c r="O462" s="6"/>
      <c r="P462" s="6"/>
      <c r="Q462" s="6"/>
      <c r="R462" s="6"/>
    </row>
    <row r="463" spans="1:18" x14ac:dyDescent="0.3">
      <c r="A463" s="6"/>
      <c r="B463" s="172" t="s">
        <v>4352</v>
      </c>
      <c r="C463" s="169"/>
      <c r="D463" s="6"/>
      <c r="E463" s="6"/>
      <c r="F463" s="6"/>
      <c r="G463" s="6"/>
      <c r="H463" s="6"/>
      <c r="I463" s="6"/>
      <c r="J463" s="6"/>
      <c r="K463" s="6"/>
      <c r="L463" s="6"/>
      <c r="M463" s="6"/>
      <c r="N463" s="6"/>
      <c r="O463" s="6"/>
      <c r="P463" s="6"/>
      <c r="Q463" s="6"/>
      <c r="R463" s="6"/>
    </row>
    <row r="464" spans="1:18" x14ac:dyDescent="0.3">
      <c r="A464" s="6"/>
      <c r="B464" s="172" t="s">
        <v>4353</v>
      </c>
      <c r="C464" s="169"/>
      <c r="D464" s="6"/>
      <c r="E464" s="6"/>
      <c r="F464" s="6"/>
      <c r="G464" s="6"/>
      <c r="H464" s="6"/>
      <c r="I464" s="6"/>
      <c r="J464" s="6"/>
      <c r="K464" s="6"/>
      <c r="L464" s="6"/>
      <c r="M464" s="6"/>
      <c r="N464" s="6"/>
      <c r="O464" s="6"/>
      <c r="P464" s="6"/>
      <c r="Q464" s="6"/>
      <c r="R464" s="6"/>
    </row>
    <row r="465" spans="1:18" x14ac:dyDescent="0.3">
      <c r="A465" s="6"/>
      <c r="B465" s="172" t="s">
        <v>4354</v>
      </c>
      <c r="C465" s="169"/>
      <c r="D465" s="6"/>
      <c r="E465" s="6"/>
      <c r="F465" s="6"/>
      <c r="G465" s="6"/>
      <c r="H465" s="6"/>
      <c r="I465" s="6"/>
      <c r="J465" s="6"/>
      <c r="K465" s="6"/>
      <c r="L465" s="6"/>
      <c r="M465" s="6"/>
      <c r="N465" s="6"/>
      <c r="O465" s="6"/>
      <c r="P465" s="6"/>
      <c r="Q465" s="6"/>
      <c r="R465" s="6"/>
    </row>
    <row r="466" spans="1:18" x14ac:dyDescent="0.3">
      <c r="A466" s="6"/>
      <c r="B466" s="172" t="s">
        <v>4355</v>
      </c>
      <c r="C466" s="169"/>
      <c r="D466" s="6"/>
      <c r="E466" s="6"/>
      <c r="F466" s="6"/>
      <c r="G466" s="6"/>
      <c r="H466" s="6"/>
      <c r="I466" s="6"/>
      <c r="J466" s="6"/>
      <c r="K466" s="6"/>
      <c r="L466" s="6"/>
      <c r="M466" s="6"/>
      <c r="N466" s="6"/>
      <c r="O466" s="6"/>
      <c r="P466" s="6"/>
      <c r="Q466" s="6"/>
      <c r="R466" s="6"/>
    </row>
    <row r="467" spans="1:18" x14ac:dyDescent="0.3">
      <c r="A467" s="6"/>
      <c r="B467" s="172" t="s">
        <v>4356</v>
      </c>
      <c r="C467" s="169"/>
      <c r="D467" s="6"/>
      <c r="E467" s="6"/>
      <c r="F467" s="6"/>
      <c r="G467" s="6"/>
      <c r="H467" s="6"/>
      <c r="I467" s="6"/>
      <c r="J467" s="6"/>
      <c r="K467" s="6"/>
      <c r="L467" s="6"/>
      <c r="M467" s="6"/>
      <c r="N467" s="6"/>
      <c r="O467" s="6"/>
      <c r="P467" s="6"/>
      <c r="Q467" s="6"/>
      <c r="R467" s="6"/>
    </row>
    <row r="468" spans="1:18" x14ac:dyDescent="0.3">
      <c r="A468" s="6"/>
      <c r="B468" s="172" t="s">
        <v>4357</v>
      </c>
      <c r="C468" s="169"/>
      <c r="D468" s="6"/>
      <c r="E468" s="6"/>
      <c r="F468" s="6"/>
      <c r="G468" s="6"/>
      <c r="H468" s="6"/>
      <c r="I468" s="6"/>
      <c r="J468" s="6"/>
      <c r="K468" s="6"/>
      <c r="L468" s="6"/>
      <c r="M468" s="6"/>
      <c r="N468" s="6"/>
      <c r="O468" s="6"/>
      <c r="P468" s="6"/>
      <c r="Q468" s="6"/>
      <c r="R468" s="6"/>
    </row>
    <row r="469" spans="1:18" x14ac:dyDescent="0.3">
      <c r="A469" s="6"/>
      <c r="B469" s="172" t="s">
        <v>4358</v>
      </c>
      <c r="C469" s="169"/>
      <c r="D469" s="6"/>
      <c r="E469" s="6"/>
      <c r="F469" s="6"/>
      <c r="G469" s="6"/>
      <c r="H469" s="6"/>
      <c r="I469" s="6"/>
      <c r="J469" s="6"/>
      <c r="K469" s="6"/>
      <c r="L469" s="6"/>
      <c r="M469" s="6"/>
      <c r="N469" s="6"/>
      <c r="O469" s="6"/>
      <c r="P469" s="6"/>
      <c r="Q469" s="6"/>
      <c r="R469" s="6"/>
    </row>
    <row r="470" spans="1:18" x14ac:dyDescent="0.3">
      <c r="A470" s="6"/>
      <c r="B470" s="172" t="s">
        <v>4359</v>
      </c>
      <c r="C470" s="169"/>
      <c r="D470" s="6"/>
      <c r="E470" s="6"/>
      <c r="F470" s="6"/>
      <c r="G470" s="6"/>
      <c r="H470" s="6"/>
      <c r="I470" s="6"/>
      <c r="J470" s="6"/>
      <c r="K470" s="6"/>
      <c r="L470" s="6"/>
      <c r="M470" s="6"/>
      <c r="N470" s="6"/>
      <c r="O470" s="6"/>
      <c r="P470" s="6"/>
      <c r="Q470" s="6"/>
      <c r="R470" s="6"/>
    </row>
    <row r="471" spans="1:18" x14ac:dyDescent="0.3">
      <c r="A471" s="6"/>
      <c r="B471" s="172" t="s">
        <v>4360</v>
      </c>
      <c r="C471" s="169"/>
      <c r="D471" s="6"/>
      <c r="E471" s="6"/>
      <c r="F471" s="6"/>
      <c r="G471" s="6"/>
      <c r="H471" s="6"/>
      <c r="I471" s="6"/>
      <c r="J471" s="6"/>
      <c r="K471" s="6"/>
      <c r="L471" s="6"/>
      <c r="M471" s="6"/>
      <c r="N471" s="6"/>
      <c r="O471" s="6"/>
      <c r="P471" s="6"/>
      <c r="Q471" s="6"/>
      <c r="R471" s="6"/>
    </row>
    <row r="472" spans="1:18" ht="15" thickBot="1" x14ac:dyDescent="0.35">
      <c r="A472" s="6"/>
      <c r="B472" s="172"/>
      <c r="C472" s="169"/>
      <c r="D472" s="6"/>
      <c r="E472" s="6"/>
      <c r="F472" s="6"/>
      <c r="G472" s="6"/>
      <c r="H472" s="6"/>
      <c r="I472" s="6"/>
      <c r="J472" s="6"/>
      <c r="K472" s="6"/>
      <c r="L472" s="6"/>
      <c r="M472" s="6"/>
      <c r="N472" s="6"/>
      <c r="O472" s="6"/>
      <c r="P472" s="6"/>
      <c r="Q472" s="6"/>
      <c r="R472" s="6"/>
    </row>
    <row r="473" spans="1:18" ht="15.6" thickTop="1" thickBot="1" x14ac:dyDescent="0.35">
      <c r="A473" s="6"/>
      <c r="B473" s="170" t="s">
        <v>4361</v>
      </c>
      <c r="C473" s="169"/>
      <c r="D473" s="6"/>
      <c r="E473" s="6"/>
      <c r="F473" s="6"/>
      <c r="G473" s="6"/>
      <c r="H473" s="6"/>
      <c r="I473" s="6"/>
      <c r="J473" s="6"/>
      <c r="K473" s="6"/>
      <c r="L473" s="6"/>
      <c r="M473" s="6"/>
      <c r="N473" s="6"/>
      <c r="O473" s="6"/>
      <c r="P473" s="6"/>
      <c r="Q473" s="6"/>
      <c r="R473" s="6"/>
    </row>
    <row r="474" spans="1:18" ht="15" thickTop="1" x14ac:dyDescent="0.3">
      <c r="A474" s="6"/>
      <c r="B474" s="172" t="s">
        <v>5006</v>
      </c>
      <c r="C474" s="169"/>
      <c r="D474" s="6"/>
      <c r="E474" s="6"/>
      <c r="F474" s="6"/>
      <c r="G474" s="6"/>
      <c r="H474" s="6"/>
      <c r="I474" s="6"/>
      <c r="J474" s="6"/>
      <c r="K474" s="6"/>
      <c r="L474" s="6"/>
      <c r="M474" s="6"/>
      <c r="N474" s="6"/>
      <c r="O474" s="6"/>
      <c r="P474" s="6"/>
      <c r="Q474" s="6"/>
      <c r="R474" s="6"/>
    </row>
    <row r="475" spans="1:18" x14ac:dyDescent="0.3">
      <c r="A475" s="6"/>
      <c r="B475" s="172" t="s">
        <v>5056</v>
      </c>
      <c r="C475" s="169"/>
      <c r="D475" s="6"/>
      <c r="E475" s="6"/>
      <c r="F475" s="6"/>
      <c r="G475" s="6"/>
      <c r="H475" s="6"/>
      <c r="I475" s="6"/>
      <c r="J475" s="6"/>
      <c r="K475" s="6"/>
      <c r="L475" s="6"/>
      <c r="M475" s="6"/>
      <c r="N475" s="6"/>
      <c r="O475" s="6"/>
      <c r="P475" s="6"/>
      <c r="Q475" s="6"/>
      <c r="R475" s="6"/>
    </row>
    <row r="476" spans="1:18" x14ac:dyDescent="0.3">
      <c r="A476" s="6"/>
      <c r="B476" s="172" t="s">
        <v>5057</v>
      </c>
      <c r="C476" s="169"/>
      <c r="D476" s="6"/>
      <c r="E476" s="6"/>
      <c r="F476" s="6"/>
      <c r="G476" s="6"/>
      <c r="H476" s="6"/>
      <c r="I476" s="6"/>
      <c r="J476" s="6"/>
      <c r="K476" s="6"/>
      <c r="L476" s="6"/>
      <c r="M476" s="6"/>
      <c r="N476" s="6"/>
      <c r="O476" s="6"/>
      <c r="P476" s="6"/>
      <c r="Q476" s="6"/>
      <c r="R476" s="6"/>
    </row>
    <row r="477" spans="1:18" x14ac:dyDescent="0.3">
      <c r="A477" s="6"/>
      <c r="B477" s="172" t="s">
        <v>5058</v>
      </c>
      <c r="C477" s="169"/>
      <c r="D477" s="6"/>
      <c r="E477" s="6"/>
      <c r="F477" s="6"/>
      <c r="G477" s="6"/>
      <c r="H477" s="6"/>
      <c r="I477" s="6"/>
      <c r="J477" s="6"/>
      <c r="K477" s="6"/>
      <c r="L477" s="6"/>
      <c r="M477" s="6"/>
      <c r="N477" s="6"/>
      <c r="O477" s="6"/>
      <c r="P477" s="6"/>
      <c r="Q477" s="6"/>
      <c r="R477" s="6"/>
    </row>
    <row r="478" spans="1:18" x14ac:dyDescent="0.3">
      <c r="A478" s="6"/>
      <c r="B478" s="172" t="s">
        <v>5059</v>
      </c>
      <c r="C478" s="169"/>
      <c r="D478" s="6"/>
      <c r="E478" s="6"/>
      <c r="F478" s="6"/>
      <c r="G478" s="6"/>
      <c r="H478" s="6"/>
      <c r="I478" s="6"/>
      <c r="J478" s="6"/>
      <c r="K478" s="6"/>
      <c r="L478" s="6"/>
      <c r="M478" s="6"/>
      <c r="N478" s="6"/>
      <c r="O478" s="6"/>
      <c r="P478" s="6"/>
      <c r="Q478" s="6"/>
      <c r="R478" s="6"/>
    </row>
    <row r="479" spans="1:18" x14ac:dyDescent="0.3">
      <c r="A479" s="6"/>
      <c r="B479" s="172" t="s">
        <v>5060</v>
      </c>
      <c r="C479" s="169"/>
      <c r="D479" s="6"/>
      <c r="E479" s="6"/>
      <c r="F479" s="6"/>
      <c r="G479" s="6"/>
      <c r="H479" s="6"/>
      <c r="I479" s="6"/>
      <c r="J479" s="6"/>
      <c r="K479" s="6"/>
      <c r="L479" s="6"/>
      <c r="M479" s="6"/>
      <c r="N479" s="6"/>
      <c r="O479" s="6"/>
      <c r="P479" s="6"/>
      <c r="Q479" s="6"/>
      <c r="R479" s="6"/>
    </row>
    <row r="480" spans="1:18" x14ac:dyDescent="0.3">
      <c r="A480" s="6"/>
      <c r="B480" s="172" t="s">
        <v>5061</v>
      </c>
      <c r="C480" s="169"/>
      <c r="D480" s="6"/>
      <c r="E480" s="6"/>
      <c r="F480" s="6"/>
      <c r="G480" s="6"/>
      <c r="H480" s="6"/>
      <c r="I480" s="6"/>
      <c r="J480" s="6"/>
      <c r="K480" s="6"/>
      <c r="L480" s="6"/>
      <c r="M480" s="6"/>
      <c r="N480" s="6"/>
      <c r="O480" s="6"/>
      <c r="P480" s="6"/>
      <c r="Q480" s="6"/>
      <c r="R480" s="6"/>
    </row>
    <row r="481" spans="1:18" ht="15" thickBot="1" x14ac:dyDescent="0.35">
      <c r="A481" s="6"/>
      <c r="B481" s="172"/>
      <c r="C481" s="169"/>
      <c r="D481" s="6"/>
      <c r="E481" s="6"/>
      <c r="F481" s="6"/>
      <c r="G481" s="6"/>
      <c r="H481" s="6"/>
      <c r="I481" s="6"/>
      <c r="J481" s="6"/>
      <c r="K481" s="6"/>
      <c r="L481" s="6"/>
      <c r="M481" s="6"/>
      <c r="N481" s="6"/>
      <c r="O481" s="6"/>
      <c r="P481" s="6"/>
      <c r="Q481" s="6"/>
      <c r="R481" s="6"/>
    </row>
    <row r="482" spans="1:18" ht="15.6" thickTop="1" thickBot="1" x14ac:dyDescent="0.35">
      <c r="A482" s="6"/>
      <c r="B482" s="170" t="s">
        <v>4171</v>
      </c>
      <c r="C482" s="169"/>
      <c r="D482" s="6"/>
      <c r="E482" s="6"/>
      <c r="F482" s="6"/>
      <c r="G482" s="6"/>
      <c r="H482" s="6"/>
      <c r="I482" s="6"/>
      <c r="J482" s="6"/>
      <c r="K482" s="6"/>
      <c r="L482" s="6"/>
      <c r="M482" s="6"/>
      <c r="N482" s="6"/>
      <c r="O482" s="6"/>
      <c r="P482" s="6"/>
      <c r="Q482" s="6"/>
      <c r="R482" s="6"/>
    </row>
    <row r="483" spans="1:18" ht="15" thickTop="1" x14ac:dyDescent="0.3">
      <c r="A483" s="6"/>
      <c r="B483" s="172" t="s">
        <v>5006</v>
      </c>
      <c r="C483" s="169"/>
      <c r="D483" s="6"/>
      <c r="E483" s="6"/>
      <c r="F483" s="6"/>
      <c r="G483" s="6"/>
      <c r="H483" s="6"/>
      <c r="I483" s="6"/>
      <c r="J483" s="6"/>
      <c r="K483" s="6"/>
      <c r="L483" s="6"/>
      <c r="M483" s="6"/>
      <c r="N483" s="6"/>
      <c r="O483" s="6"/>
      <c r="P483" s="6"/>
      <c r="Q483" s="6"/>
      <c r="R483" s="6"/>
    </row>
    <row r="484" spans="1:18" x14ac:dyDescent="0.3">
      <c r="A484" s="6"/>
      <c r="B484" s="172" t="s">
        <v>5062</v>
      </c>
      <c r="C484" s="169"/>
      <c r="D484" s="6"/>
      <c r="E484" s="6"/>
      <c r="F484" s="6"/>
      <c r="G484" s="6"/>
      <c r="H484" s="6"/>
      <c r="I484" s="6"/>
      <c r="J484" s="6"/>
      <c r="K484" s="6"/>
      <c r="L484" s="6"/>
      <c r="M484" s="6"/>
      <c r="N484" s="6"/>
      <c r="O484" s="6"/>
      <c r="P484" s="6"/>
      <c r="Q484" s="6"/>
      <c r="R484" s="6"/>
    </row>
    <row r="485" spans="1:18" x14ac:dyDescent="0.3">
      <c r="A485" s="6"/>
      <c r="B485" s="172" t="s">
        <v>5063</v>
      </c>
      <c r="C485" s="169"/>
      <c r="D485" s="6"/>
      <c r="E485" s="6"/>
      <c r="F485" s="6"/>
      <c r="G485" s="6"/>
      <c r="H485" s="6"/>
      <c r="I485" s="6"/>
      <c r="J485" s="6"/>
      <c r="K485" s="6"/>
      <c r="L485" s="6"/>
      <c r="M485" s="6"/>
      <c r="N485" s="6"/>
      <c r="O485" s="6"/>
      <c r="P485" s="6"/>
      <c r="Q485" s="6"/>
      <c r="R485" s="6"/>
    </row>
    <row r="486" spans="1:18" ht="15" thickBot="1" x14ac:dyDescent="0.35">
      <c r="A486" s="6"/>
      <c r="B486" s="172"/>
      <c r="C486" s="169"/>
      <c r="D486" s="6"/>
      <c r="E486" s="6"/>
      <c r="F486" s="6"/>
      <c r="G486" s="6"/>
      <c r="H486" s="6"/>
      <c r="I486" s="6"/>
      <c r="J486" s="6"/>
      <c r="K486" s="6"/>
      <c r="L486" s="6"/>
      <c r="M486" s="6"/>
      <c r="N486" s="6"/>
      <c r="O486" s="6"/>
      <c r="P486" s="6"/>
      <c r="Q486" s="6"/>
      <c r="R486" s="6"/>
    </row>
    <row r="487" spans="1:18" ht="15.6" thickTop="1" thickBot="1" x14ac:dyDescent="0.35">
      <c r="A487" s="6"/>
      <c r="B487" s="170" t="s">
        <v>4172</v>
      </c>
      <c r="C487" s="169"/>
      <c r="D487" s="6"/>
      <c r="E487" s="6"/>
      <c r="F487" s="6"/>
      <c r="G487" s="6"/>
      <c r="H487" s="6"/>
      <c r="I487" s="6"/>
      <c r="J487" s="6"/>
      <c r="K487" s="6"/>
      <c r="L487" s="6"/>
      <c r="M487" s="6"/>
      <c r="N487" s="6"/>
      <c r="O487" s="6"/>
      <c r="P487" s="6"/>
      <c r="Q487" s="6"/>
      <c r="R487" s="6"/>
    </row>
    <row r="488" spans="1:18" ht="27" thickTop="1" x14ac:dyDescent="0.3">
      <c r="A488" s="6"/>
      <c r="B488" s="172" t="s">
        <v>5011</v>
      </c>
      <c r="C488" s="169"/>
      <c r="D488" s="6"/>
      <c r="E488" s="6"/>
      <c r="F488" s="6"/>
      <c r="G488" s="6"/>
      <c r="H488" s="6"/>
      <c r="I488" s="6"/>
      <c r="J488" s="6"/>
      <c r="K488" s="6"/>
      <c r="L488" s="6"/>
      <c r="M488" s="6"/>
      <c r="N488" s="6"/>
      <c r="O488" s="6"/>
      <c r="P488" s="6"/>
      <c r="Q488" s="6"/>
      <c r="R488" s="6"/>
    </row>
    <row r="489" spans="1:18" x14ac:dyDescent="0.3">
      <c r="A489" s="6"/>
      <c r="B489" s="173" t="s">
        <v>4320</v>
      </c>
      <c r="C489" s="169"/>
      <c r="D489" s="6"/>
      <c r="E489" s="6"/>
      <c r="F489" s="6"/>
      <c r="G489" s="6"/>
      <c r="H489" s="6"/>
      <c r="I489" s="6"/>
      <c r="J489" s="6"/>
      <c r="K489" s="6"/>
      <c r="L489" s="6"/>
      <c r="M489" s="6"/>
      <c r="N489" s="6"/>
      <c r="O489" s="6"/>
      <c r="P489" s="6"/>
      <c r="Q489" s="6"/>
      <c r="R489" s="6"/>
    </row>
    <row r="490" spans="1:18" ht="39.6" x14ac:dyDescent="0.3">
      <c r="A490" s="6"/>
      <c r="B490" s="172" t="s">
        <v>5012</v>
      </c>
      <c r="C490" s="169"/>
      <c r="D490" s="6"/>
      <c r="E490" s="6"/>
      <c r="F490" s="6"/>
      <c r="G490" s="6"/>
      <c r="H490" s="6"/>
      <c r="I490" s="6"/>
      <c r="J490" s="6"/>
      <c r="K490" s="6"/>
      <c r="L490" s="6"/>
      <c r="M490" s="6"/>
      <c r="N490" s="6"/>
      <c r="O490" s="6"/>
      <c r="P490" s="6"/>
      <c r="Q490" s="6"/>
      <c r="R490" s="6"/>
    </row>
    <row r="491" spans="1:18" x14ac:dyDescent="0.3">
      <c r="A491" s="6"/>
      <c r="B491" s="172" t="s">
        <v>5064</v>
      </c>
      <c r="C491" s="169"/>
      <c r="D491" s="6"/>
      <c r="E491" s="6"/>
      <c r="F491" s="6"/>
      <c r="G491" s="6"/>
      <c r="H491" s="6"/>
      <c r="I491" s="6"/>
      <c r="J491" s="6"/>
      <c r="K491" s="6"/>
      <c r="L491" s="6"/>
      <c r="M491" s="6"/>
      <c r="N491" s="6"/>
      <c r="O491" s="6"/>
      <c r="P491" s="6"/>
      <c r="Q491" s="6"/>
      <c r="R491" s="6"/>
    </row>
    <row r="492" spans="1:18" x14ac:dyDescent="0.3">
      <c r="A492" s="6"/>
      <c r="B492" s="173" t="s">
        <v>4321</v>
      </c>
      <c r="C492" s="169"/>
      <c r="D492" s="6"/>
      <c r="E492" s="6"/>
      <c r="F492" s="6"/>
      <c r="G492" s="6"/>
      <c r="H492" s="6"/>
      <c r="I492" s="6"/>
      <c r="J492" s="6"/>
      <c r="K492" s="6"/>
      <c r="L492" s="6"/>
      <c r="M492" s="6"/>
      <c r="N492" s="6"/>
      <c r="O492" s="6"/>
      <c r="P492" s="6"/>
      <c r="Q492" s="6"/>
      <c r="R492" s="6"/>
    </row>
    <row r="493" spans="1:18" x14ac:dyDescent="0.3">
      <c r="A493" s="6"/>
      <c r="B493" s="172" t="s">
        <v>5065</v>
      </c>
      <c r="C493" s="169"/>
      <c r="D493" s="6"/>
      <c r="E493" s="6"/>
      <c r="F493" s="6"/>
      <c r="G493" s="6"/>
      <c r="H493" s="6"/>
      <c r="I493" s="6"/>
      <c r="J493" s="6"/>
      <c r="K493" s="6"/>
      <c r="L493" s="6"/>
      <c r="M493" s="6"/>
      <c r="N493" s="6"/>
      <c r="O493" s="6"/>
      <c r="P493" s="6"/>
      <c r="Q493" s="6"/>
      <c r="R493" s="6"/>
    </row>
    <row r="494" spans="1:18" x14ac:dyDescent="0.3">
      <c r="A494" s="6"/>
      <c r="B494" s="172" t="s">
        <v>5066</v>
      </c>
      <c r="C494" s="169"/>
      <c r="D494" s="6"/>
      <c r="E494" s="6"/>
      <c r="F494" s="6"/>
      <c r="G494" s="6"/>
      <c r="H494" s="6"/>
      <c r="I494" s="6"/>
      <c r="J494" s="6"/>
      <c r="K494" s="6"/>
      <c r="L494" s="6"/>
      <c r="M494" s="6"/>
      <c r="N494" s="6"/>
      <c r="O494" s="6"/>
      <c r="P494" s="6"/>
      <c r="Q494" s="6"/>
      <c r="R494" s="6"/>
    </row>
    <row r="495" spans="1:18" x14ac:dyDescent="0.3">
      <c r="A495" s="6"/>
      <c r="B495" s="173" t="s">
        <v>4317</v>
      </c>
      <c r="C495" s="169"/>
      <c r="D495" s="6"/>
      <c r="E495" s="6"/>
      <c r="F495" s="6"/>
      <c r="G495" s="6"/>
      <c r="H495" s="6"/>
      <c r="I495" s="6"/>
      <c r="J495" s="6"/>
      <c r="K495" s="6"/>
      <c r="L495" s="6"/>
      <c r="M495" s="6"/>
      <c r="N495" s="6"/>
      <c r="O495" s="6"/>
      <c r="P495" s="6"/>
      <c r="Q495" s="6"/>
      <c r="R495" s="6"/>
    </row>
    <row r="496" spans="1:18" x14ac:dyDescent="0.3">
      <c r="A496" s="6"/>
      <c r="B496" s="172" t="s">
        <v>5067</v>
      </c>
      <c r="C496" s="169"/>
      <c r="D496" s="6"/>
      <c r="E496" s="6"/>
      <c r="F496" s="6"/>
      <c r="G496" s="6"/>
      <c r="H496" s="6"/>
      <c r="I496" s="6"/>
      <c r="J496" s="6"/>
      <c r="K496" s="6"/>
      <c r="L496" s="6"/>
      <c r="M496" s="6"/>
      <c r="N496" s="6"/>
      <c r="O496" s="6"/>
      <c r="P496" s="6"/>
      <c r="Q496" s="6"/>
      <c r="R496" s="6"/>
    </row>
    <row r="497" spans="1:18" ht="15" thickBot="1" x14ac:dyDescent="0.35">
      <c r="A497" s="6"/>
      <c r="B497" s="172"/>
      <c r="C497" s="169"/>
      <c r="D497" s="6"/>
      <c r="E497" s="6"/>
      <c r="F497" s="6"/>
      <c r="G497" s="6"/>
      <c r="H497" s="6"/>
      <c r="I497" s="6"/>
      <c r="J497" s="6"/>
      <c r="K497" s="6"/>
      <c r="L497" s="6"/>
      <c r="M497" s="6"/>
      <c r="N497" s="6"/>
      <c r="O497" s="6"/>
      <c r="P497" s="6"/>
      <c r="Q497" s="6"/>
      <c r="R497" s="6"/>
    </row>
    <row r="498" spans="1:18" ht="15.6" thickTop="1" thickBot="1" x14ac:dyDescent="0.35">
      <c r="A498" s="6"/>
      <c r="B498" s="170" t="s">
        <v>4362</v>
      </c>
      <c r="C498" s="169"/>
      <c r="D498" s="6"/>
      <c r="E498" s="6"/>
      <c r="F498" s="6"/>
      <c r="G498" s="6"/>
      <c r="H498" s="6"/>
      <c r="I498" s="6"/>
      <c r="J498" s="6"/>
      <c r="K498" s="6"/>
      <c r="L498" s="6"/>
      <c r="M498" s="6"/>
      <c r="N498" s="6"/>
      <c r="O498" s="6"/>
      <c r="P498" s="6"/>
      <c r="Q498" s="6"/>
      <c r="R498" s="6"/>
    </row>
    <row r="499" spans="1:18" ht="15" thickTop="1" x14ac:dyDescent="0.3">
      <c r="A499" s="6"/>
      <c r="B499" s="172" t="s">
        <v>5006</v>
      </c>
      <c r="C499" s="169"/>
      <c r="D499" s="6"/>
      <c r="E499" s="6"/>
      <c r="F499" s="6"/>
      <c r="G499" s="6"/>
      <c r="H499" s="6"/>
      <c r="I499" s="6"/>
      <c r="J499" s="6"/>
      <c r="K499" s="6"/>
      <c r="L499" s="6"/>
      <c r="M499" s="6"/>
      <c r="N499" s="6"/>
      <c r="O499" s="6"/>
      <c r="P499" s="6"/>
      <c r="Q499" s="6"/>
      <c r="R499" s="6"/>
    </row>
    <row r="500" spans="1:18" ht="26.4" x14ac:dyDescent="0.3">
      <c r="A500" s="6"/>
      <c r="B500" s="172" t="s">
        <v>5068</v>
      </c>
      <c r="C500" s="169"/>
      <c r="D500" s="6"/>
      <c r="E500" s="6"/>
      <c r="F500" s="6"/>
      <c r="G500" s="6"/>
      <c r="H500" s="6"/>
      <c r="I500" s="6"/>
      <c r="J500" s="6"/>
      <c r="K500" s="6"/>
      <c r="L500" s="6"/>
      <c r="M500" s="6"/>
      <c r="N500" s="6"/>
      <c r="O500" s="6"/>
      <c r="P500" s="6"/>
      <c r="Q500" s="6"/>
      <c r="R500" s="6"/>
    </row>
    <row r="501" spans="1:18" ht="26.4" x14ac:dyDescent="0.3">
      <c r="A501" s="6"/>
      <c r="B501" s="172" t="s">
        <v>5069</v>
      </c>
      <c r="C501" s="169"/>
      <c r="D501" s="6"/>
      <c r="E501" s="6"/>
      <c r="F501" s="6"/>
      <c r="G501" s="6"/>
      <c r="H501" s="6"/>
      <c r="I501" s="6"/>
      <c r="J501" s="6"/>
      <c r="K501" s="6"/>
      <c r="L501" s="6"/>
      <c r="M501" s="6"/>
      <c r="N501" s="6"/>
      <c r="O501" s="6"/>
      <c r="P501" s="6"/>
      <c r="Q501" s="6"/>
      <c r="R501" s="6"/>
    </row>
    <row r="502" spans="1:18" ht="26.4" x14ac:dyDescent="0.3">
      <c r="A502" s="6"/>
      <c r="B502" s="172" t="s">
        <v>5070</v>
      </c>
      <c r="C502" s="169"/>
      <c r="D502" s="6"/>
      <c r="E502" s="6"/>
      <c r="F502" s="6"/>
      <c r="G502" s="6"/>
      <c r="H502" s="6"/>
      <c r="I502" s="6"/>
      <c r="J502" s="6"/>
      <c r="K502" s="6"/>
      <c r="L502" s="6"/>
      <c r="M502" s="6"/>
      <c r="N502" s="6"/>
      <c r="O502" s="6"/>
      <c r="P502" s="6"/>
      <c r="Q502" s="6"/>
      <c r="R502" s="6"/>
    </row>
    <row r="503" spans="1:18" ht="15" thickBot="1" x14ac:dyDescent="0.35">
      <c r="A503" s="6"/>
      <c r="B503" s="172"/>
      <c r="C503" s="169"/>
      <c r="D503" s="6"/>
      <c r="E503" s="6"/>
      <c r="F503" s="6"/>
      <c r="G503" s="6"/>
      <c r="H503" s="6"/>
      <c r="I503" s="6"/>
      <c r="J503" s="6"/>
      <c r="K503" s="6"/>
      <c r="L503" s="6"/>
      <c r="M503" s="6"/>
      <c r="N503" s="6"/>
      <c r="O503" s="6"/>
      <c r="P503" s="6"/>
      <c r="Q503" s="6"/>
      <c r="R503" s="6"/>
    </row>
    <row r="504" spans="1:18" ht="15.6" thickTop="1" thickBot="1" x14ac:dyDescent="0.35">
      <c r="A504" s="6"/>
      <c r="B504" s="170" t="s">
        <v>4363</v>
      </c>
      <c r="C504" s="169"/>
      <c r="D504" s="6"/>
      <c r="E504" s="6"/>
      <c r="F504" s="6"/>
      <c r="G504" s="6"/>
      <c r="H504" s="6"/>
      <c r="I504" s="6"/>
      <c r="J504" s="6"/>
      <c r="K504" s="6"/>
      <c r="L504" s="6"/>
      <c r="M504" s="6"/>
      <c r="N504" s="6"/>
      <c r="O504" s="6"/>
      <c r="P504" s="6"/>
      <c r="Q504" s="6"/>
      <c r="R504" s="6"/>
    </row>
    <row r="505" spans="1:18" ht="40.200000000000003" thickTop="1" x14ac:dyDescent="0.3">
      <c r="A505" s="6"/>
      <c r="B505" s="172" t="s">
        <v>5071</v>
      </c>
      <c r="C505" s="169"/>
      <c r="D505" s="6"/>
      <c r="E505" s="6"/>
      <c r="F505" s="6"/>
      <c r="G505" s="6"/>
      <c r="H505" s="6"/>
      <c r="I505" s="6"/>
      <c r="J505" s="6"/>
      <c r="K505" s="6"/>
      <c r="L505" s="6"/>
      <c r="M505" s="6"/>
      <c r="N505" s="6"/>
      <c r="O505" s="6"/>
      <c r="P505" s="6"/>
      <c r="Q505" s="6"/>
      <c r="R505" s="6"/>
    </row>
    <row r="506" spans="1:18" x14ac:dyDescent="0.3">
      <c r="A506" s="6"/>
      <c r="B506" s="173" t="s">
        <v>4320</v>
      </c>
      <c r="C506" s="169"/>
      <c r="D506" s="6"/>
      <c r="E506" s="6"/>
      <c r="F506" s="6"/>
      <c r="G506" s="6"/>
      <c r="H506" s="6"/>
      <c r="I506" s="6"/>
      <c r="J506" s="6"/>
      <c r="K506" s="6"/>
      <c r="L506" s="6"/>
      <c r="M506" s="6"/>
      <c r="N506" s="6"/>
      <c r="O506" s="6"/>
      <c r="P506" s="6"/>
      <c r="Q506" s="6"/>
      <c r="R506" s="6"/>
    </row>
    <row r="507" spans="1:18" x14ac:dyDescent="0.3">
      <c r="A507" s="6"/>
      <c r="B507" s="172" t="s">
        <v>5072</v>
      </c>
      <c r="C507" s="169"/>
      <c r="D507" s="6"/>
      <c r="E507" s="6"/>
      <c r="F507" s="6"/>
      <c r="G507" s="6"/>
      <c r="H507" s="6"/>
      <c r="I507" s="6"/>
      <c r="J507" s="6"/>
      <c r="K507" s="6"/>
      <c r="L507" s="6"/>
      <c r="M507" s="6"/>
      <c r="N507" s="6"/>
      <c r="O507" s="6"/>
      <c r="P507" s="6"/>
      <c r="Q507" s="6"/>
      <c r="R507" s="6"/>
    </row>
    <row r="508" spans="1:18" ht="26.4" x14ac:dyDescent="0.3">
      <c r="A508" s="6"/>
      <c r="B508" s="172" t="s">
        <v>5073</v>
      </c>
      <c r="C508" s="169"/>
      <c r="D508" s="6"/>
      <c r="E508" s="6"/>
      <c r="F508" s="6"/>
      <c r="G508" s="6"/>
      <c r="H508" s="6"/>
      <c r="I508" s="6"/>
      <c r="J508" s="6"/>
      <c r="K508" s="6"/>
      <c r="L508" s="6"/>
      <c r="M508" s="6"/>
      <c r="N508" s="6"/>
      <c r="O508" s="6"/>
      <c r="P508" s="6"/>
      <c r="Q508" s="6"/>
      <c r="R508" s="6"/>
    </row>
    <row r="509" spans="1:18" x14ac:dyDescent="0.3">
      <c r="A509" s="6"/>
      <c r="B509" s="173" t="s">
        <v>4321</v>
      </c>
      <c r="C509" s="169"/>
      <c r="D509" s="6"/>
      <c r="E509" s="6"/>
      <c r="F509" s="6"/>
      <c r="G509" s="6"/>
      <c r="H509" s="6"/>
      <c r="I509" s="6"/>
      <c r="J509" s="6"/>
      <c r="K509" s="6"/>
      <c r="L509" s="6"/>
      <c r="M509" s="6"/>
      <c r="N509" s="6"/>
      <c r="O509" s="6"/>
      <c r="P509" s="6"/>
      <c r="Q509" s="6"/>
      <c r="R509" s="6"/>
    </row>
    <row r="510" spans="1:18" x14ac:dyDescent="0.3">
      <c r="A510" s="6"/>
      <c r="B510" s="172" t="s">
        <v>5074</v>
      </c>
      <c r="C510" s="169"/>
      <c r="D510" s="6"/>
      <c r="E510" s="6"/>
      <c r="F510" s="6"/>
      <c r="G510" s="6"/>
      <c r="H510" s="6"/>
      <c r="I510" s="6"/>
      <c r="J510" s="6"/>
      <c r="K510" s="6"/>
      <c r="L510" s="6"/>
      <c r="M510" s="6"/>
      <c r="N510" s="6"/>
      <c r="O510" s="6"/>
      <c r="P510" s="6"/>
      <c r="Q510" s="6"/>
      <c r="R510" s="6"/>
    </row>
    <row r="511" spans="1:18" x14ac:dyDescent="0.3">
      <c r="A511" s="6"/>
      <c r="B511" s="172" t="s">
        <v>5075</v>
      </c>
      <c r="C511" s="169"/>
      <c r="D511" s="6"/>
      <c r="E511" s="6"/>
      <c r="F511" s="6"/>
      <c r="G511" s="6"/>
      <c r="H511" s="6"/>
      <c r="I511" s="6"/>
      <c r="J511" s="6"/>
      <c r="K511" s="6"/>
      <c r="L511" s="6"/>
      <c r="M511" s="6"/>
      <c r="N511" s="6"/>
      <c r="O511" s="6"/>
      <c r="P511" s="6"/>
      <c r="Q511" s="6"/>
      <c r="R511" s="6"/>
    </row>
    <row r="512" spans="1:18" x14ac:dyDescent="0.3">
      <c r="A512" s="6"/>
      <c r="B512" s="172" t="s">
        <v>5076</v>
      </c>
      <c r="C512" s="169"/>
      <c r="D512" s="6"/>
      <c r="E512" s="6"/>
      <c r="F512" s="6"/>
      <c r="G512" s="6"/>
      <c r="H512" s="6"/>
      <c r="I512" s="6"/>
      <c r="J512" s="6"/>
      <c r="K512" s="6"/>
      <c r="L512" s="6"/>
      <c r="M512" s="6"/>
      <c r="N512" s="6"/>
      <c r="O512" s="6"/>
      <c r="P512" s="6"/>
      <c r="Q512" s="6"/>
      <c r="R512" s="6"/>
    </row>
    <row r="513" spans="1:18" x14ac:dyDescent="0.3">
      <c r="A513" s="6"/>
      <c r="B513" s="172" t="s">
        <v>5077</v>
      </c>
      <c r="C513" s="169"/>
      <c r="D513" s="6"/>
      <c r="E513" s="6"/>
      <c r="F513" s="6"/>
      <c r="G513" s="6"/>
      <c r="H513" s="6"/>
      <c r="I513" s="6"/>
      <c r="J513" s="6"/>
      <c r="K513" s="6"/>
      <c r="L513" s="6"/>
      <c r="M513" s="6"/>
      <c r="N513" s="6"/>
      <c r="O513" s="6"/>
      <c r="P513" s="6"/>
      <c r="Q513" s="6"/>
      <c r="R513" s="6"/>
    </row>
    <row r="514" spans="1:18" x14ac:dyDescent="0.3">
      <c r="A514" s="6"/>
      <c r="B514" s="172" t="s">
        <v>5078</v>
      </c>
      <c r="C514" s="169"/>
      <c r="D514" s="6"/>
      <c r="E514" s="6"/>
      <c r="F514" s="6"/>
      <c r="G514" s="6"/>
      <c r="H514" s="6"/>
      <c r="I514" s="6"/>
      <c r="J514" s="6"/>
      <c r="K514" s="6"/>
      <c r="L514" s="6"/>
      <c r="M514" s="6"/>
      <c r="N514" s="6"/>
      <c r="O514" s="6"/>
      <c r="P514" s="6"/>
      <c r="Q514" s="6"/>
      <c r="R514" s="6"/>
    </row>
    <row r="515" spans="1:18" x14ac:dyDescent="0.3">
      <c r="A515" s="6"/>
      <c r="B515" s="172" t="s">
        <v>5079</v>
      </c>
      <c r="C515" s="169"/>
      <c r="D515" s="6"/>
      <c r="E515" s="6"/>
      <c r="F515" s="6"/>
      <c r="G515" s="6"/>
      <c r="H515" s="6"/>
      <c r="I515" s="6"/>
      <c r="J515" s="6"/>
      <c r="K515" s="6"/>
      <c r="L515" s="6"/>
      <c r="M515" s="6"/>
      <c r="N515" s="6"/>
      <c r="O515" s="6"/>
      <c r="P515" s="6"/>
      <c r="Q515" s="6"/>
      <c r="R515" s="6"/>
    </row>
    <row r="516" spans="1:18" x14ac:dyDescent="0.3">
      <c r="A516" s="6"/>
      <c r="B516" s="172" t="s">
        <v>5080</v>
      </c>
      <c r="C516" s="169"/>
      <c r="D516" s="6"/>
      <c r="E516" s="6"/>
      <c r="F516" s="6"/>
      <c r="G516" s="6"/>
      <c r="H516" s="6"/>
      <c r="I516" s="6"/>
      <c r="J516" s="6"/>
      <c r="K516" s="6"/>
      <c r="L516" s="6"/>
      <c r="M516" s="6"/>
      <c r="N516" s="6"/>
      <c r="O516" s="6"/>
      <c r="P516" s="6"/>
      <c r="Q516" s="6"/>
      <c r="R516" s="6"/>
    </row>
    <row r="517" spans="1:18" x14ac:dyDescent="0.3">
      <c r="A517" s="6"/>
      <c r="B517" s="172" t="s">
        <v>5081</v>
      </c>
      <c r="C517" s="169"/>
      <c r="D517" s="6"/>
      <c r="E517" s="6"/>
      <c r="F517" s="6"/>
      <c r="G517" s="6"/>
      <c r="H517" s="6"/>
      <c r="I517" s="6"/>
      <c r="J517" s="6"/>
      <c r="K517" s="6"/>
      <c r="L517" s="6"/>
      <c r="M517" s="6"/>
      <c r="N517" s="6"/>
      <c r="O517" s="6"/>
      <c r="P517" s="6"/>
      <c r="Q517" s="6"/>
      <c r="R517" s="6"/>
    </row>
    <row r="518" spans="1:18" x14ac:dyDescent="0.3">
      <c r="A518" s="6"/>
      <c r="B518" s="172" t="s">
        <v>5082</v>
      </c>
      <c r="C518" s="169"/>
      <c r="D518" s="6"/>
      <c r="E518" s="6"/>
      <c r="F518" s="6"/>
      <c r="G518" s="6"/>
      <c r="H518" s="6"/>
      <c r="I518" s="6"/>
      <c r="J518" s="6"/>
      <c r="K518" s="6"/>
      <c r="L518" s="6"/>
      <c r="M518" s="6"/>
      <c r="N518" s="6"/>
      <c r="O518" s="6"/>
      <c r="P518" s="6"/>
      <c r="Q518" s="6"/>
      <c r="R518" s="6"/>
    </row>
    <row r="519" spans="1:18" x14ac:dyDescent="0.3">
      <c r="A519" s="6"/>
      <c r="B519" s="172" t="s">
        <v>5083</v>
      </c>
      <c r="C519" s="169"/>
      <c r="D519" s="6"/>
      <c r="E519" s="6"/>
      <c r="F519" s="6"/>
      <c r="G519" s="6"/>
      <c r="H519" s="6"/>
      <c r="I519" s="6"/>
      <c r="J519" s="6"/>
      <c r="K519" s="6"/>
      <c r="L519" s="6"/>
      <c r="M519" s="6"/>
      <c r="N519" s="6"/>
      <c r="O519" s="6"/>
      <c r="P519" s="6"/>
      <c r="Q519" s="6"/>
      <c r="R519" s="6"/>
    </row>
    <row r="520" spans="1:18" x14ac:dyDescent="0.3">
      <c r="A520" s="6"/>
      <c r="B520" s="172" t="s">
        <v>5084</v>
      </c>
      <c r="C520" s="169"/>
      <c r="D520" s="6"/>
      <c r="E520" s="6"/>
      <c r="F520" s="6"/>
      <c r="G520" s="6"/>
      <c r="H520" s="6"/>
      <c r="I520" s="6"/>
      <c r="J520" s="6"/>
      <c r="K520" s="6"/>
      <c r="L520" s="6"/>
      <c r="M520" s="6"/>
      <c r="N520" s="6"/>
      <c r="O520" s="6"/>
      <c r="P520" s="6"/>
      <c r="Q520" s="6"/>
      <c r="R520" s="6"/>
    </row>
    <row r="521" spans="1:18" ht="26.4" x14ac:dyDescent="0.3">
      <c r="A521" s="6"/>
      <c r="B521" s="172" t="s">
        <v>4364</v>
      </c>
      <c r="C521" s="169"/>
      <c r="D521" s="6"/>
      <c r="E521" s="6"/>
      <c r="F521" s="6"/>
      <c r="G521" s="6"/>
      <c r="H521" s="6"/>
      <c r="I521" s="6"/>
      <c r="J521" s="6"/>
      <c r="K521" s="6"/>
      <c r="L521" s="6"/>
      <c r="M521" s="6"/>
      <c r="N521" s="6"/>
      <c r="O521" s="6"/>
      <c r="P521" s="6"/>
      <c r="Q521" s="6"/>
      <c r="R521" s="6"/>
    </row>
    <row r="522" spans="1:18" ht="15" thickBot="1" x14ac:dyDescent="0.35">
      <c r="A522" s="6"/>
      <c r="B522" s="172"/>
      <c r="C522" s="169"/>
      <c r="D522" s="6"/>
      <c r="E522" s="6"/>
      <c r="F522" s="6"/>
      <c r="G522" s="6"/>
      <c r="H522" s="6"/>
      <c r="I522" s="6"/>
      <c r="J522" s="6"/>
      <c r="K522" s="6"/>
      <c r="L522" s="6"/>
      <c r="M522" s="6"/>
      <c r="N522" s="6"/>
      <c r="O522" s="6"/>
      <c r="P522" s="6"/>
      <c r="Q522" s="6"/>
      <c r="R522" s="6"/>
    </row>
    <row r="523" spans="1:18" ht="15.6" thickTop="1" thickBot="1" x14ac:dyDescent="0.35">
      <c r="A523" s="6"/>
      <c r="B523" s="170" t="s">
        <v>4175</v>
      </c>
      <c r="C523" s="169"/>
      <c r="D523" s="6"/>
      <c r="E523" s="6"/>
      <c r="F523" s="6"/>
      <c r="G523" s="6"/>
      <c r="H523" s="6"/>
      <c r="I523" s="6"/>
      <c r="J523" s="6"/>
      <c r="K523" s="6"/>
      <c r="L523" s="6"/>
      <c r="M523" s="6"/>
      <c r="N523" s="6"/>
      <c r="O523" s="6"/>
      <c r="P523" s="6"/>
      <c r="Q523" s="6"/>
      <c r="R523" s="6"/>
    </row>
    <row r="524" spans="1:18" ht="27" thickTop="1" x14ac:dyDescent="0.3">
      <c r="A524" s="6"/>
      <c r="B524" s="172" t="s">
        <v>4941</v>
      </c>
      <c r="C524" s="169"/>
      <c r="D524" s="6"/>
      <c r="E524" s="6"/>
      <c r="F524" s="6"/>
      <c r="G524" s="6"/>
      <c r="H524" s="6"/>
      <c r="I524" s="6"/>
      <c r="J524" s="6"/>
      <c r="K524" s="6"/>
      <c r="L524" s="6"/>
      <c r="M524" s="6"/>
      <c r="N524" s="6"/>
      <c r="O524" s="6"/>
      <c r="P524" s="6"/>
      <c r="Q524" s="6"/>
      <c r="R524" s="6"/>
    </row>
    <row r="525" spans="1:18" ht="15" thickBot="1" x14ac:dyDescent="0.35">
      <c r="A525" s="6"/>
      <c r="B525" s="172"/>
      <c r="C525" s="169"/>
      <c r="D525" s="6"/>
      <c r="E525" s="6"/>
      <c r="F525" s="6"/>
      <c r="G525" s="6"/>
      <c r="H525" s="6"/>
      <c r="I525" s="6"/>
      <c r="J525" s="6"/>
      <c r="K525" s="6"/>
      <c r="L525" s="6"/>
      <c r="M525" s="6"/>
      <c r="N525" s="6"/>
      <c r="O525" s="6"/>
      <c r="P525" s="6"/>
      <c r="Q525" s="6"/>
      <c r="R525" s="6"/>
    </row>
    <row r="526" spans="1:18" ht="15.6" thickTop="1" thickBot="1" x14ac:dyDescent="0.35">
      <c r="A526" s="6"/>
      <c r="B526" s="170" t="s">
        <v>4365</v>
      </c>
      <c r="C526" s="169"/>
      <c r="D526" s="6"/>
      <c r="E526" s="6"/>
      <c r="F526" s="6"/>
      <c r="G526" s="6"/>
      <c r="H526" s="6"/>
      <c r="I526" s="6"/>
      <c r="J526" s="6"/>
      <c r="K526" s="6"/>
      <c r="L526" s="6"/>
      <c r="M526" s="6"/>
      <c r="N526" s="6"/>
      <c r="O526" s="6"/>
      <c r="P526" s="6"/>
      <c r="Q526" s="6"/>
      <c r="R526" s="6"/>
    </row>
    <row r="527" spans="1:18" ht="15" thickTop="1" x14ac:dyDescent="0.3">
      <c r="A527" s="6"/>
      <c r="B527" s="172" t="s">
        <v>5085</v>
      </c>
      <c r="C527" s="169"/>
      <c r="D527" s="6"/>
      <c r="E527" s="6"/>
      <c r="F527" s="6"/>
      <c r="G527" s="6"/>
      <c r="H527" s="6"/>
      <c r="I527" s="6"/>
      <c r="J527" s="6"/>
      <c r="K527" s="6"/>
      <c r="L527" s="6"/>
      <c r="M527" s="6"/>
      <c r="N527" s="6"/>
      <c r="O527" s="6"/>
      <c r="P527" s="6"/>
      <c r="Q527" s="6"/>
      <c r="R527" s="6"/>
    </row>
    <row r="528" spans="1:18" x14ac:dyDescent="0.3">
      <c r="A528" s="6"/>
      <c r="B528" s="173" t="s">
        <v>4320</v>
      </c>
      <c r="C528" s="169"/>
      <c r="D528" s="6"/>
      <c r="E528" s="6"/>
      <c r="F528" s="6"/>
      <c r="G528" s="6"/>
      <c r="H528" s="6"/>
      <c r="I528" s="6"/>
      <c r="J528" s="6"/>
      <c r="K528" s="6"/>
      <c r="L528" s="6"/>
      <c r="M528" s="6"/>
      <c r="N528" s="6"/>
      <c r="O528" s="6"/>
      <c r="P528" s="6"/>
      <c r="Q528" s="6"/>
      <c r="R528" s="6"/>
    </row>
    <row r="529" spans="1:18" x14ac:dyDescent="0.3">
      <c r="A529" s="6"/>
      <c r="B529" s="172" t="s">
        <v>5086</v>
      </c>
      <c r="C529" s="169"/>
      <c r="D529" s="6"/>
      <c r="E529" s="6"/>
      <c r="F529" s="6"/>
      <c r="G529" s="6"/>
      <c r="H529" s="6"/>
      <c r="I529" s="6"/>
      <c r="J529" s="6"/>
      <c r="K529" s="6"/>
      <c r="L529" s="6"/>
      <c r="M529" s="6"/>
      <c r="N529" s="6"/>
      <c r="O529" s="6"/>
      <c r="P529" s="6"/>
      <c r="Q529" s="6"/>
      <c r="R529" s="6"/>
    </row>
    <row r="530" spans="1:18" x14ac:dyDescent="0.3">
      <c r="A530" s="6"/>
      <c r="B530" s="172" t="s">
        <v>5087</v>
      </c>
      <c r="C530" s="169"/>
      <c r="D530" s="6"/>
      <c r="E530" s="6"/>
      <c r="F530" s="6"/>
      <c r="G530" s="6"/>
      <c r="H530" s="6"/>
      <c r="I530" s="6"/>
      <c r="J530" s="6"/>
      <c r="K530" s="6"/>
      <c r="L530" s="6"/>
      <c r="M530" s="6"/>
      <c r="N530" s="6"/>
      <c r="O530" s="6"/>
      <c r="P530" s="6"/>
      <c r="Q530" s="6"/>
      <c r="R530" s="6"/>
    </row>
    <row r="531" spans="1:18" x14ac:dyDescent="0.3">
      <c r="A531" s="6"/>
      <c r="B531" s="172" t="s">
        <v>5088</v>
      </c>
      <c r="C531" s="169"/>
      <c r="D531" s="6"/>
      <c r="E531" s="6"/>
      <c r="F531" s="6"/>
      <c r="G531" s="6"/>
      <c r="H531" s="6"/>
      <c r="I531" s="6"/>
      <c r="J531" s="6"/>
      <c r="K531" s="6"/>
      <c r="L531" s="6"/>
      <c r="M531" s="6"/>
      <c r="N531" s="6"/>
      <c r="O531" s="6"/>
      <c r="P531" s="6"/>
      <c r="Q531" s="6"/>
      <c r="R531" s="6"/>
    </row>
    <row r="532" spans="1:18" x14ac:dyDescent="0.3">
      <c r="A532" s="6"/>
      <c r="B532" s="173" t="s">
        <v>4321</v>
      </c>
      <c r="C532" s="169"/>
      <c r="D532" s="6"/>
      <c r="E532" s="6"/>
      <c r="F532" s="6"/>
      <c r="G532" s="6"/>
      <c r="H532" s="6"/>
      <c r="I532" s="6"/>
      <c r="J532" s="6"/>
      <c r="K532" s="6"/>
      <c r="L532" s="6"/>
      <c r="M532" s="6"/>
      <c r="N532" s="6"/>
      <c r="O532" s="6"/>
      <c r="P532" s="6"/>
      <c r="Q532" s="6"/>
      <c r="R532" s="6"/>
    </row>
    <row r="533" spans="1:18" x14ac:dyDescent="0.3">
      <c r="A533" s="6"/>
      <c r="B533" s="172" t="s">
        <v>5089</v>
      </c>
      <c r="C533" s="169"/>
      <c r="D533" s="6"/>
      <c r="E533" s="6"/>
      <c r="F533" s="6"/>
      <c r="G533" s="6"/>
      <c r="H533" s="6"/>
      <c r="I533" s="6"/>
      <c r="J533" s="6"/>
      <c r="K533" s="6"/>
      <c r="L533" s="6"/>
      <c r="M533" s="6"/>
      <c r="N533" s="6"/>
      <c r="O533" s="6"/>
      <c r="P533" s="6"/>
      <c r="Q533" s="6"/>
      <c r="R533" s="6"/>
    </row>
    <row r="534" spans="1:18" x14ac:dyDescent="0.3">
      <c r="A534" s="6"/>
      <c r="B534" s="172" t="s">
        <v>5090</v>
      </c>
      <c r="C534" s="169"/>
      <c r="D534" s="6"/>
      <c r="E534" s="6"/>
      <c r="F534" s="6"/>
      <c r="G534" s="6"/>
      <c r="H534" s="6"/>
      <c r="I534" s="6"/>
      <c r="J534" s="6"/>
      <c r="K534" s="6"/>
      <c r="L534" s="6"/>
      <c r="M534" s="6"/>
      <c r="N534" s="6"/>
      <c r="O534" s="6"/>
      <c r="P534" s="6"/>
      <c r="Q534" s="6"/>
      <c r="R534" s="6"/>
    </row>
    <row r="535" spans="1:18" x14ac:dyDescent="0.3">
      <c r="A535" s="6"/>
      <c r="B535" s="172" t="s">
        <v>5091</v>
      </c>
      <c r="C535" s="169"/>
      <c r="D535" s="6"/>
      <c r="E535" s="6"/>
      <c r="F535" s="6"/>
      <c r="G535" s="6"/>
      <c r="H535" s="6"/>
      <c r="I535" s="6"/>
      <c r="J535" s="6"/>
      <c r="K535" s="6"/>
      <c r="L535" s="6"/>
      <c r="M535" s="6"/>
      <c r="N535" s="6"/>
      <c r="O535" s="6"/>
      <c r="P535" s="6"/>
      <c r="Q535" s="6"/>
      <c r="R535" s="6"/>
    </row>
    <row r="536" spans="1:18" ht="15" thickBot="1" x14ac:dyDescent="0.35">
      <c r="A536" s="6"/>
      <c r="B536" s="172"/>
      <c r="C536" s="169"/>
      <c r="D536" s="6"/>
      <c r="E536" s="6"/>
      <c r="F536" s="6"/>
      <c r="G536" s="6"/>
      <c r="H536" s="6"/>
      <c r="I536" s="6"/>
      <c r="J536" s="6"/>
      <c r="K536" s="6"/>
      <c r="L536" s="6"/>
      <c r="M536" s="6"/>
      <c r="N536" s="6"/>
      <c r="O536" s="6"/>
      <c r="P536" s="6"/>
      <c r="Q536" s="6"/>
      <c r="R536" s="6"/>
    </row>
    <row r="537" spans="1:18" ht="15.6" thickTop="1" thickBot="1" x14ac:dyDescent="0.35">
      <c r="A537" s="6"/>
      <c r="B537" s="170" t="s">
        <v>4366</v>
      </c>
      <c r="C537" s="169"/>
      <c r="D537" s="6"/>
      <c r="E537" s="6"/>
      <c r="F537" s="6"/>
      <c r="G537" s="6"/>
      <c r="H537" s="6"/>
      <c r="I537" s="6"/>
      <c r="J537" s="6"/>
      <c r="K537" s="6"/>
      <c r="L537" s="6"/>
      <c r="M537" s="6"/>
      <c r="N537" s="6"/>
      <c r="O537" s="6"/>
      <c r="P537" s="6"/>
      <c r="Q537" s="6"/>
      <c r="R537" s="6"/>
    </row>
    <row r="538" spans="1:18" ht="27" thickTop="1" x14ac:dyDescent="0.3">
      <c r="A538" s="6"/>
      <c r="B538" s="172" t="s">
        <v>4367</v>
      </c>
      <c r="C538" s="169"/>
      <c r="D538" s="6"/>
      <c r="E538" s="6"/>
      <c r="F538" s="6"/>
      <c r="G538" s="6"/>
      <c r="H538" s="6"/>
      <c r="I538" s="6"/>
      <c r="J538" s="6"/>
      <c r="K538" s="6"/>
      <c r="L538" s="6"/>
      <c r="M538" s="6"/>
      <c r="N538" s="6"/>
      <c r="O538" s="6"/>
      <c r="P538" s="6"/>
      <c r="Q538" s="6"/>
      <c r="R538" s="6"/>
    </row>
    <row r="539" spans="1:18" ht="15" thickBot="1" x14ac:dyDescent="0.35">
      <c r="A539" s="6"/>
      <c r="B539" s="172"/>
      <c r="C539" s="169"/>
      <c r="D539" s="6"/>
      <c r="E539" s="6"/>
      <c r="F539" s="6"/>
      <c r="G539" s="6"/>
      <c r="H539" s="6"/>
      <c r="I539" s="6"/>
      <c r="J539" s="6"/>
      <c r="K539" s="6"/>
      <c r="L539" s="6"/>
      <c r="M539" s="6"/>
      <c r="N539" s="6"/>
      <c r="O539" s="6"/>
      <c r="P539" s="6"/>
      <c r="Q539" s="6"/>
      <c r="R539" s="6"/>
    </row>
    <row r="540" spans="1:18" ht="15.6" thickTop="1" thickBot="1" x14ac:dyDescent="0.35">
      <c r="A540" s="6"/>
      <c r="B540" s="170" t="s">
        <v>4368</v>
      </c>
      <c r="C540" s="169"/>
      <c r="D540" s="6"/>
      <c r="E540" s="6"/>
      <c r="F540" s="6"/>
      <c r="G540" s="6"/>
      <c r="H540" s="6"/>
      <c r="I540" s="6"/>
      <c r="J540" s="6"/>
      <c r="K540" s="6"/>
      <c r="L540" s="6"/>
      <c r="M540" s="6"/>
      <c r="N540" s="6"/>
      <c r="O540" s="6"/>
      <c r="P540" s="6"/>
      <c r="Q540" s="6"/>
      <c r="R540" s="6"/>
    </row>
    <row r="541" spans="1:18" ht="15" thickTop="1" x14ac:dyDescent="0.3">
      <c r="A541" s="6"/>
      <c r="B541" s="172" t="s">
        <v>4369</v>
      </c>
      <c r="C541" s="169"/>
      <c r="D541" s="6"/>
      <c r="E541" s="6"/>
      <c r="F541" s="6"/>
      <c r="G541" s="6"/>
      <c r="H541" s="6"/>
      <c r="I541" s="6"/>
      <c r="J541" s="6"/>
      <c r="K541" s="6"/>
      <c r="L541" s="6"/>
      <c r="M541" s="6"/>
      <c r="N541" s="6"/>
      <c r="O541" s="6"/>
      <c r="P541" s="6"/>
      <c r="Q541" s="6"/>
      <c r="R541" s="6"/>
    </row>
    <row r="542" spans="1:18" ht="26.4" x14ac:dyDescent="0.3">
      <c r="A542" s="6"/>
      <c r="B542" s="172" t="s">
        <v>5092</v>
      </c>
      <c r="C542" s="169"/>
      <c r="D542" s="6"/>
      <c r="E542" s="6"/>
      <c r="F542" s="6"/>
      <c r="G542" s="6"/>
      <c r="H542" s="6"/>
      <c r="I542" s="6"/>
      <c r="J542" s="6"/>
      <c r="K542" s="6"/>
      <c r="L542" s="6"/>
      <c r="M542" s="6"/>
      <c r="N542" s="6"/>
      <c r="O542" s="6"/>
      <c r="P542" s="6"/>
      <c r="Q542" s="6"/>
      <c r="R542" s="6"/>
    </row>
    <row r="543" spans="1:18" ht="26.4" x14ac:dyDescent="0.3">
      <c r="A543" s="6"/>
      <c r="B543" s="172" t="s">
        <v>5093</v>
      </c>
      <c r="C543" s="169"/>
      <c r="D543" s="6"/>
      <c r="E543" s="6"/>
      <c r="F543" s="6"/>
      <c r="G543" s="6"/>
      <c r="H543" s="6"/>
      <c r="I543" s="6"/>
      <c r="J543" s="6"/>
      <c r="K543" s="6"/>
      <c r="L543" s="6"/>
      <c r="M543" s="6"/>
      <c r="N543" s="6"/>
      <c r="O543" s="6"/>
      <c r="P543" s="6"/>
      <c r="Q543" s="6"/>
      <c r="R543" s="6"/>
    </row>
    <row r="544" spans="1:18" x14ac:dyDescent="0.3">
      <c r="A544" s="6"/>
      <c r="B544" s="172" t="s">
        <v>5094</v>
      </c>
      <c r="C544" s="169"/>
      <c r="D544" s="6"/>
      <c r="E544" s="6"/>
      <c r="F544" s="6"/>
      <c r="G544" s="6"/>
      <c r="H544" s="6"/>
      <c r="I544" s="6"/>
      <c r="J544" s="6"/>
      <c r="K544" s="6"/>
      <c r="L544" s="6"/>
      <c r="M544" s="6"/>
      <c r="N544" s="6"/>
      <c r="O544" s="6"/>
      <c r="P544" s="6"/>
      <c r="Q544" s="6"/>
      <c r="R544" s="6"/>
    </row>
    <row r="545" spans="1:18" ht="26.4" x14ac:dyDescent="0.3">
      <c r="A545" s="6"/>
      <c r="B545" s="172" t="s">
        <v>5095</v>
      </c>
      <c r="C545" s="169"/>
      <c r="D545" s="6"/>
      <c r="E545" s="6"/>
      <c r="F545" s="6"/>
      <c r="G545" s="6"/>
      <c r="H545" s="6"/>
      <c r="I545" s="6"/>
      <c r="J545" s="6"/>
      <c r="K545" s="6"/>
      <c r="L545" s="6"/>
      <c r="M545" s="6"/>
      <c r="N545" s="6"/>
      <c r="O545" s="6"/>
      <c r="P545" s="6"/>
      <c r="Q545" s="6"/>
      <c r="R545" s="6"/>
    </row>
    <row r="546" spans="1:18" x14ac:dyDescent="0.3">
      <c r="A546" s="6"/>
      <c r="B546" s="172" t="s">
        <v>5096</v>
      </c>
      <c r="C546" s="169"/>
      <c r="D546" s="6"/>
      <c r="E546" s="6"/>
      <c r="F546" s="6"/>
      <c r="G546" s="6"/>
      <c r="H546" s="6"/>
      <c r="I546" s="6"/>
      <c r="J546" s="6"/>
      <c r="K546" s="6"/>
      <c r="L546" s="6"/>
      <c r="M546" s="6"/>
      <c r="N546" s="6"/>
      <c r="O546" s="6"/>
      <c r="P546" s="6"/>
      <c r="Q546" s="6"/>
      <c r="R546" s="6"/>
    </row>
    <row r="547" spans="1:18" ht="26.4" x14ac:dyDescent="0.3">
      <c r="A547" s="6"/>
      <c r="B547" s="172" t="s">
        <v>5097</v>
      </c>
      <c r="C547" s="169"/>
      <c r="D547" s="6"/>
      <c r="E547" s="6"/>
      <c r="F547" s="6"/>
      <c r="G547" s="6"/>
      <c r="H547" s="6"/>
      <c r="I547" s="6"/>
      <c r="J547" s="6"/>
      <c r="K547" s="6"/>
      <c r="L547" s="6"/>
      <c r="M547" s="6"/>
      <c r="N547" s="6"/>
      <c r="O547" s="6"/>
      <c r="P547" s="6"/>
      <c r="Q547" s="6"/>
      <c r="R547" s="6"/>
    </row>
    <row r="548" spans="1:18" x14ac:dyDescent="0.3">
      <c r="A548" s="6"/>
      <c r="B548" s="172" t="s">
        <v>5098</v>
      </c>
      <c r="C548" s="169"/>
      <c r="D548" s="6"/>
      <c r="E548" s="6"/>
      <c r="F548" s="6"/>
      <c r="G548" s="6"/>
      <c r="H548" s="6"/>
      <c r="I548" s="6"/>
      <c r="J548" s="6"/>
      <c r="K548" s="6"/>
      <c r="L548" s="6"/>
      <c r="M548" s="6"/>
      <c r="N548" s="6"/>
      <c r="O548" s="6"/>
      <c r="P548" s="6"/>
      <c r="Q548" s="6"/>
      <c r="R548" s="6"/>
    </row>
    <row r="549" spans="1:18" x14ac:dyDescent="0.3">
      <c r="A549" s="6"/>
      <c r="B549" s="172" t="s">
        <v>5099</v>
      </c>
      <c r="C549" s="169"/>
      <c r="D549" s="6"/>
      <c r="E549" s="6"/>
      <c r="F549" s="6"/>
      <c r="G549" s="6"/>
      <c r="H549" s="6"/>
      <c r="I549" s="6"/>
      <c r="J549" s="6"/>
      <c r="K549" s="6"/>
      <c r="L549" s="6"/>
      <c r="M549" s="6"/>
      <c r="N549" s="6"/>
      <c r="O549" s="6"/>
      <c r="P549" s="6"/>
      <c r="Q549" s="6"/>
      <c r="R549" s="6"/>
    </row>
    <row r="550" spans="1:18" x14ac:dyDescent="0.3">
      <c r="A550" s="6"/>
      <c r="B550" s="172" t="s">
        <v>5100</v>
      </c>
      <c r="C550" s="169"/>
      <c r="D550" s="6"/>
      <c r="E550" s="6"/>
      <c r="F550" s="6"/>
      <c r="G550" s="6"/>
      <c r="H550" s="6"/>
      <c r="I550" s="6"/>
      <c r="J550" s="6"/>
      <c r="K550" s="6"/>
      <c r="L550" s="6"/>
      <c r="M550" s="6"/>
      <c r="N550" s="6"/>
      <c r="O550" s="6"/>
      <c r="P550" s="6"/>
      <c r="Q550" s="6"/>
      <c r="R550" s="6"/>
    </row>
    <row r="551" spans="1:18" ht="26.4" x14ac:dyDescent="0.3">
      <c r="A551" s="6"/>
      <c r="B551" s="172" t="s">
        <v>5101</v>
      </c>
      <c r="C551" s="169"/>
      <c r="D551" s="6"/>
      <c r="E551" s="6"/>
      <c r="F551" s="6"/>
      <c r="G551" s="6"/>
      <c r="H551" s="6"/>
      <c r="I551" s="6"/>
      <c r="J551" s="6"/>
      <c r="K551" s="6"/>
      <c r="L551" s="6"/>
      <c r="M551" s="6"/>
      <c r="N551" s="6"/>
      <c r="O551" s="6"/>
      <c r="P551" s="6"/>
      <c r="Q551" s="6"/>
      <c r="R551" s="6"/>
    </row>
    <row r="552" spans="1:18" ht="26.4" x14ac:dyDescent="0.3">
      <c r="A552" s="6"/>
      <c r="B552" s="172" t="s">
        <v>5102</v>
      </c>
      <c r="C552" s="169"/>
      <c r="D552" s="6"/>
      <c r="E552" s="6"/>
      <c r="F552" s="6"/>
      <c r="G552" s="6"/>
      <c r="H552" s="6"/>
      <c r="I552" s="6"/>
      <c r="J552" s="6"/>
      <c r="K552" s="6"/>
      <c r="L552" s="6"/>
      <c r="M552" s="6"/>
      <c r="N552" s="6"/>
      <c r="O552" s="6"/>
      <c r="P552" s="6"/>
      <c r="Q552" s="6"/>
      <c r="R552" s="6"/>
    </row>
    <row r="553" spans="1:18" ht="66" x14ac:dyDescent="0.3">
      <c r="A553" s="6"/>
      <c r="B553" s="172" t="s">
        <v>5103</v>
      </c>
      <c r="C553" s="169"/>
      <c r="D553" s="6"/>
      <c r="E553" s="6"/>
      <c r="F553" s="6"/>
      <c r="G553" s="6"/>
      <c r="H553" s="6"/>
      <c r="I553" s="6"/>
      <c r="J553" s="6"/>
      <c r="K553" s="6"/>
      <c r="L553" s="6"/>
      <c r="M553" s="6"/>
      <c r="N553" s="6"/>
      <c r="O553" s="6"/>
      <c r="P553" s="6"/>
      <c r="Q553" s="6"/>
      <c r="R553" s="6"/>
    </row>
    <row r="554" spans="1:18" ht="26.4" x14ac:dyDescent="0.3">
      <c r="A554" s="6"/>
      <c r="B554" s="172" t="s">
        <v>5104</v>
      </c>
      <c r="C554" s="169"/>
      <c r="D554" s="6"/>
      <c r="E554" s="6"/>
      <c r="F554" s="6"/>
      <c r="G554" s="6"/>
      <c r="H554" s="6"/>
      <c r="I554" s="6"/>
      <c r="J554" s="6"/>
      <c r="K554" s="6"/>
      <c r="L554" s="6"/>
      <c r="M554" s="6"/>
      <c r="N554" s="6"/>
      <c r="O554" s="6"/>
      <c r="P554" s="6"/>
      <c r="Q554" s="6"/>
      <c r="R554" s="6"/>
    </row>
    <row r="555" spans="1:18" x14ac:dyDescent="0.3">
      <c r="A555" s="6"/>
      <c r="B555" s="172" t="s">
        <v>5105</v>
      </c>
      <c r="C555" s="169"/>
      <c r="D555" s="6"/>
      <c r="E555" s="6"/>
      <c r="F555" s="6"/>
      <c r="G555" s="6"/>
      <c r="H555" s="6"/>
      <c r="I555" s="6"/>
      <c r="J555" s="6"/>
      <c r="K555" s="6"/>
      <c r="L555" s="6"/>
      <c r="M555" s="6"/>
      <c r="N555" s="6"/>
      <c r="O555" s="6"/>
      <c r="P555" s="6"/>
      <c r="Q555" s="6"/>
      <c r="R555" s="6"/>
    </row>
    <row r="556" spans="1:18" ht="26.4" x14ac:dyDescent="0.3">
      <c r="A556" s="6"/>
      <c r="B556" s="172" t="s">
        <v>5106</v>
      </c>
      <c r="C556" s="169"/>
      <c r="D556" s="6"/>
      <c r="E556" s="6"/>
      <c r="F556" s="6"/>
      <c r="G556" s="6"/>
      <c r="H556" s="6"/>
      <c r="I556" s="6"/>
      <c r="J556" s="6"/>
      <c r="K556" s="6"/>
      <c r="L556" s="6"/>
      <c r="M556" s="6"/>
      <c r="N556" s="6"/>
      <c r="O556" s="6"/>
      <c r="P556" s="6"/>
      <c r="Q556" s="6"/>
      <c r="R556" s="6"/>
    </row>
    <row r="557" spans="1:18" ht="26.4" x14ac:dyDescent="0.3">
      <c r="A557" s="6"/>
      <c r="B557" s="172" t="s">
        <v>5107</v>
      </c>
      <c r="C557" s="169"/>
      <c r="D557" s="6"/>
      <c r="E557" s="6"/>
      <c r="F557" s="6"/>
      <c r="G557" s="6"/>
      <c r="H557" s="6"/>
      <c r="I557" s="6"/>
      <c r="J557" s="6"/>
      <c r="K557" s="6"/>
      <c r="L557" s="6"/>
      <c r="M557" s="6"/>
      <c r="N557" s="6"/>
      <c r="O557" s="6"/>
      <c r="P557" s="6"/>
      <c r="Q557" s="6"/>
      <c r="R557" s="6"/>
    </row>
    <row r="558" spans="1:18" x14ac:dyDescent="0.3">
      <c r="A558" s="6"/>
      <c r="B558" s="172" t="s">
        <v>5108</v>
      </c>
      <c r="C558" s="169"/>
      <c r="D558" s="6"/>
      <c r="E558" s="6"/>
      <c r="F558" s="6"/>
      <c r="G558" s="6"/>
      <c r="H558" s="6"/>
      <c r="I558" s="6"/>
      <c r="J558" s="6"/>
      <c r="K558" s="6"/>
      <c r="L558" s="6"/>
      <c r="M558" s="6"/>
      <c r="N558" s="6"/>
      <c r="O558" s="6"/>
      <c r="P558" s="6"/>
      <c r="Q558" s="6"/>
      <c r="R558" s="6"/>
    </row>
    <row r="559" spans="1:18" ht="26.4" x14ac:dyDescent="0.3">
      <c r="A559" s="6"/>
      <c r="B559" s="172" t="s">
        <v>5104</v>
      </c>
      <c r="C559" s="169"/>
      <c r="D559" s="6"/>
      <c r="E559" s="6"/>
      <c r="F559" s="6"/>
      <c r="G559" s="6"/>
      <c r="H559" s="6"/>
      <c r="I559" s="6"/>
      <c r="J559" s="6"/>
      <c r="K559" s="6"/>
      <c r="L559" s="6"/>
      <c r="M559" s="6"/>
      <c r="N559" s="6"/>
      <c r="O559" s="6"/>
      <c r="P559" s="6"/>
      <c r="Q559" s="6"/>
      <c r="R559" s="6"/>
    </row>
    <row r="560" spans="1:18" x14ac:dyDescent="0.3">
      <c r="A560" s="6"/>
      <c r="B560" s="172" t="s">
        <v>5109</v>
      </c>
      <c r="C560" s="169"/>
      <c r="D560" s="6"/>
      <c r="E560" s="6"/>
      <c r="F560" s="6"/>
      <c r="G560" s="6"/>
      <c r="H560" s="6"/>
      <c r="I560" s="6"/>
      <c r="J560" s="6"/>
      <c r="K560" s="6"/>
      <c r="L560" s="6"/>
      <c r="M560" s="6"/>
      <c r="N560" s="6"/>
      <c r="O560" s="6"/>
      <c r="P560" s="6"/>
      <c r="Q560" s="6"/>
      <c r="R560" s="6"/>
    </row>
    <row r="561" spans="1:18" ht="26.4" x14ac:dyDescent="0.3">
      <c r="A561" s="6"/>
      <c r="B561" s="172" t="s">
        <v>5110</v>
      </c>
      <c r="C561" s="169"/>
      <c r="D561" s="6"/>
      <c r="E561" s="6"/>
      <c r="F561" s="6"/>
      <c r="G561" s="6"/>
      <c r="H561" s="6"/>
      <c r="I561" s="6"/>
      <c r="J561" s="6"/>
      <c r="K561" s="6"/>
      <c r="L561" s="6"/>
      <c r="M561" s="6"/>
      <c r="N561" s="6"/>
      <c r="O561" s="6"/>
      <c r="P561" s="6"/>
      <c r="Q561" s="6"/>
      <c r="R561" s="6"/>
    </row>
    <row r="562" spans="1:18" x14ac:dyDescent="0.3">
      <c r="A562" s="6"/>
      <c r="B562" s="172" t="s">
        <v>5111</v>
      </c>
      <c r="C562" s="169"/>
      <c r="D562" s="6"/>
      <c r="E562" s="6"/>
      <c r="F562" s="6"/>
      <c r="G562" s="6"/>
      <c r="H562" s="6"/>
      <c r="I562" s="6"/>
      <c r="J562" s="6"/>
      <c r="K562" s="6"/>
      <c r="L562" s="6"/>
      <c r="M562" s="6"/>
      <c r="N562" s="6"/>
      <c r="O562" s="6"/>
      <c r="P562" s="6"/>
      <c r="Q562" s="6"/>
      <c r="R562" s="6"/>
    </row>
    <row r="563" spans="1:18" ht="26.4" x14ac:dyDescent="0.3">
      <c r="A563" s="6"/>
      <c r="B563" s="172" t="s">
        <v>5112</v>
      </c>
      <c r="C563" s="169"/>
      <c r="D563" s="6"/>
      <c r="E563" s="6"/>
      <c r="F563" s="6"/>
      <c r="G563" s="6"/>
      <c r="H563" s="6"/>
      <c r="I563" s="6"/>
      <c r="J563" s="6"/>
      <c r="K563" s="6"/>
      <c r="L563" s="6"/>
      <c r="M563" s="6"/>
      <c r="N563" s="6"/>
      <c r="O563" s="6"/>
      <c r="P563" s="6"/>
      <c r="Q563" s="6"/>
      <c r="R563" s="6"/>
    </row>
    <row r="564" spans="1:18" x14ac:dyDescent="0.3">
      <c r="A564" s="6"/>
      <c r="B564" s="172" t="s">
        <v>5113</v>
      </c>
      <c r="C564" s="169"/>
      <c r="D564" s="6"/>
      <c r="E564" s="6"/>
      <c r="F564" s="6"/>
      <c r="G564" s="6"/>
      <c r="H564" s="6"/>
      <c r="I564" s="6"/>
      <c r="J564" s="6"/>
      <c r="K564" s="6"/>
      <c r="L564" s="6"/>
      <c r="M564" s="6"/>
      <c r="N564" s="6"/>
      <c r="O564" s="6"/>
      <c r="P564" s="6"/>
      <c r="Q564" s="6"/>
      <c r="R564" s="6"/>
    </row>
    <row r="565" spans="1:18" x14ac:dyDescent="0.3">
      <c r="A565" s="6"/>
      <c r="B565" s="172" t="s">
        <v>5114</v>
      </c>
      <c r="C565" s="169"/>
      <c r="D565" s="6"/>
      <c r="E565" s="6"/>
      <c r="F565" s="6"/>
      <c r="G565" s="6"/>
      <c r="H565" s="6"/>
      <c r="I565" s="6"/>
      <c r="J565" s="6"/>
      <c r="K565" s="6"/>
      <c r="L565" s="6"/>
      <c r="M565" s="6"/>
      <c r="N565" s="6"/>
      <c r="O565" s="6"/>
      <c r="P565" s="6"/>
      <c r="Q565" s="6"/>
      <c r="R565" s="6"/>
    </row>
    <row r="566" spans="1:18" x14ac:dyDescent="0.3">
      <c r="A566" s="6"/>
      <c r="B566" s="172" t="s">
        <v>5115</v>
      </c>
      <c r="C566" s="169"/>
      <c r="D566" s="6"/>
      <c r="E566" s="6"/>
      <c r="F566" s="6"/>
      <c r="G566" s="6"/>
      <c r="H566" s="6"/>
      <c r="I566" s="6"/>
      <c r="J566" s="6"/>
      <c r="K566" s="6"/>
      <c r="L566" s="6"/>
      <c r="M566" s="6"/>
      <c r="N566" s="6"/>
      <c r="O566" s="6"/>
      <c r="P566" s="6"/>
      <c r="Q566" s="6"/>
      <c r="R566" s="6"/>
    </row>
    <row r="567" spans="1:18" ht="26.4" x14ac:dyDescent="0.3">
      <c r="A567" s="6"/>
      <c r="B567" s="172" t="s">
        <v>5116</v>
      </c>
      <c r="C567" s="169"/>
      <c r="D567" s="6"/>
      <c r="E567" s="6"/>
      <c r="F567" s="6"/>
      <c r="G567" s="6"/>
      <c r="H567" s="6"/>
      <c r="I567" s="6"/>
      <c r="J567" s="6"/>
      <c r="K567" s="6"/>
      <c r="L567" s="6"/>
      <c r="M567" s="6"/>
      <c r="N567" s="6"/>
      <c r="O567" s="6"/>
      <c r="P567" s="6"/>
      <c r="Q567" s="6"/>
      <c r="R567" s="6"/>
    </row>
    <row r="568" spans="1:18" x14ac:dyDescent="0.3">
      <c r="A568" s="6"/>
      <c r="B568" s="172" t="s">
        <v>5117</v>
      </c>
      <c r="C568" s="169"/>
      <c r="D568" s="6"/>
      <c r="E568" s="6"/>
      <c r="F568" s="6"/>
      <c r="G568" s="6"/>
      <c r="H568" s="6"/>
      <c r="I568" s="6"/>
      <c r="J568" s="6"/>
      <c r="K568" s="6"/>
      <c r="L568" s="6"/>
      <c r="M568" s="6"/>
      <c r="N568" s="6"/>
      <c r="O568" s="6"/>
      <c r="P568" s="6"/>
      <c r="Q568" s="6"/>
      <c r="R568" s="6"/>
    </row>
    <row r="569" spans="1:18" x14ac:dyDescent="0.3">
      <c r="A569" s="6"/>
      <c r="B569" s="172" t="s">
        <v>5118</v>
      </c>
      <c r="C569" s="169"/>
      <c r="D569" s="6"/>
      <c r="E569" s="6"/>
      <c r="F569" s="6"/>
      <c r="G569" s="6"/>
      <c r="H569" s="6"/>
      <c r="I569" s="6"/>
      <c r="J569" s="6"/>
      <c r="K569" s="6"/>
      <c r="L569" s="6"/>
      <c r="M569" s="6"/>
      <c r="N569" s="6"/>
      <c r="O569" s="6"/>
      <c r="P569" s="6"/>
      <c r="Q569" s="6"/>
      <c r="R569" s="6"/>
    </row>
    <row r="570" spans="1:18" x14ac:dyDescent="0.3">
      <c r="A570" s="6"/>
      <c r="B570" s="172" t="s">
        <v>5119</v>
      </c>
      <c r="C570" s="169"/>
      <c r="D570" s="6"/>
      <c r="E570" s="6"/>
      <c r="F570" s="6"/>
      <c r="G570" s="6"/>
      <c r="H570" s="6"/>
      <c r="I570" s="6"/>
      <c r="J570" s="6"/>
      <c r="K570" s="6"/>
      <c r="L570" s="6"/>
      <c r="M570" s="6"/>
      <c r="N570" s="6"/>
      <c r="O570" s="6"/>
      <c r="P570" s="6"/>
      <c r="Q570" s="6"/>
      <c r="R570" s="6"/>
    </row>
    <row r="571" spans="1:18" x14ac:dyDescent="0.3">
      <c r="A571" s="6"/>
      <c r="B571" s="172" t="s">
        <v>5120</v>
      </c>
      <c r="C571" s="169"/>
      <c r="D571" s="6"/>
      <c r="E571" s="6"/>
      <c r="F571" s="6"/>
      <c r="G571" s="6"/>
      <c r="H571" s="6"/>
      <c r="I571" s="6"/>
      <c r="J571" s="6"/>
      <c r="K571" s="6"/>
      <c r="L571" s="6"/>
      <c r="M571" s="6"/>
      <c r="N571" s="6"/>
      <c r="O571" s="6"/>
      <c r="P571" s="6"/>
      <c r="Q571" s="6"/>
      <c r="R571" s="6"/>
    </row>
    <row r="572" spans="1:18" x14ac:dyDescent="0.3">
      <c r="A572" s="6"/>
      <c r="B572" s="172" t="s">
        <v>5121</v>
      </c>
      <c r="C572" s="169"/>
      <c r="D572" s="6"/>
      <c r="E572" s="6"/>
      <c r="F572" s="6"/>
      <c r="G572" s="6"/>
      <c r="H572" s="6"/>
      <c r="I572" s="6"/>
      <c r="J572" s="6"/>
      <c r="K572" s="6"/>
      <c r="L572" s="6"/>
      <c r="M572" s="6"/>
      <c r="N572" s="6"/>
      <c r="O572" s="6"/>
      <c r="P572" s="6"/>
      <c r="Q572" s="6"/>
      <c r="R572" s="6"/>
    </row>
    <row r="573" spans="1:18" x14ac:dyDescent="0.3">
      <c r="A573" s="6"/>
      <c r="B573" s="172" t="s">
        <v>5122</v>
      </c>
      <c r="C573" s="169"/>
      <c r="D573" s="6"/>
      <c r="E573" s="6"/>
      <c r="F573" s="6"/>
      <c r="G573" s="6"/>
      <c r="H573" s="6"/>
      <c r="I573" s="6"/>
      <c r="J573" s="6"/>
      <c r="K573" s="6"/>
      <c r="L573" s="6"/>
      <c r="M573" s="6"/>
      <c r="N573" s="6"/>
      <c r="O573" s="6"/>
      <c r="P573" s="6"/>
      <c r="Q573" s="6"/>
      <c r="R573" s="6"/>
    </row>
    <row r="574" spans="1:18" ht="26.4" x14ac:dyDescent="0.3">
      <c r="A574" s="6"/>
      <c r="B574" s="172" t="s">
        <v>5112</v>
      </c>
      <c r="C574" s="169"/>
      <c r="D574" s="6"/>
      <c r="E574" s="6"/>
      <c r="F574" s="6"/>
      <c r="G574" s="6"/>
      <c r="H574" s="6"/>
      <c r="I574" s="6"/>
      <c r="J574" s="6"/>
      <c r="K574" s="6"/>
      <c r="L574" s="6"/>
      <c r="M574" s="6"/>
      <c r="N574" s="6"/>
      <c r="O574" s="6"/>
      <c r="P574" s="6"/>
      <c r="Q574" s="6"/>
      <c r="R574" s="6"/>
    </row>
    <row r="575" spans="1:18" x14ac:dyDescent="0.3">
      <c r="A575" s="6"/>
      <c r="B575" s="172" t="s">
        <v>4370</v>
      </c>
      <c r="C575" s="169"/>
      <c r="D575" s="6"/>
      <c r="E575" s="6"/>
      <c r="F575" s="6"/>
      <c r="G575" s="6"/>
      <c r="H575" s="6"/>
      <c r="I575" s="6"/>
      <c r="J575" s="6"/>
      <c r="K575" s="6"/>
      <c r="L575" s="6"/>
      <c r="M575" s="6"/>
      <c r="N575" s="6"/>
      <c r="O575" s="6"/>
      <c r="P575" s="6"/>
      <c r="Q575" s="6"/>
      <c r="R575" s="6"/>
    </row>
    <row r="576" spans="1:18" x14ac:dyDescent="0.3">
      <c r="A576" s="6"/>
      <c r="B576" s="172" t="s">
        <v>5123</v>
      </c>
      <c r="C576" s="169"/>
      <c r="D576" s="6"/>
      <c r="E576" s="6"/>
      <c r="F576" s="6"/>
      <c r="G576" s="6"/>
      <c r="H576" s="6"/>
      <c r="I576" s="6"/>
      <c r="J576" s="6"/>
      <c r="K576" s="6"/>
      <c r="L576" s="6"/>
      <c r="M576" s="6"/>
      <c r="N576" s="6"/>
      <c r="O576" s="6"/>
      <c r="P576" s="6"/>
      <c r="Q576" s="6"/>
      <c r="R576" s="6"/>
    </row>
    <row r="577" spans="1:18" x14ac:dyDescent="0.3">
      <c r="A577" s="6"/>
      <c r="B577" s="172" t="s">
        <v>5124</v>
      </c>
      <c r="C577" s="169"/>
      <c r="D577" s="6"/>
      <c r="E577" s="6"/>
      <c r="F577" s="6"/>
      <c r="G577" s="6"/>
      <c r="H577" s="6"/>
      <c r="I577" s="6"/>
      <c r="J577" s="6"/>
      <c r="K577" s="6"/>
      <c r="L577" s="6"/>
      <c r="M577" s="6"/>
      <c r="N577" s="6"/>
      <c r="O577" s="6"/>
      <c r="P577" s="6"/>
      <c r="Q577" s="6"/>
      <c r="R577" s="6"/>
    </row>
    <row r="578" spans="1:18" x14ac:dyDescent="0.3">
      <c r="A578" s="6"/>
      <c r="B578" s="172" t="s">
        <v>5125</v>
      </c>
      <c r="C578" s="169"/>
      <c r="D578" s="6"/>
      <c r="E578" s="6"/>
      <c r="F578" s="6"/>
      <c r="G578" s="6"/>
      <c r="H578" s="6"/>
      <c r="I578" s="6"/>
      <c r="J578" s="6"/>
      <c r="K578" s="6"/>
      <c r="L578" s="6"/>
      <c r="M578" s="6"/>
      <c r="N578" s="6"/>
      <c r="O578" s="6"/>
      <c r="P578" s="6"/>
      <c r="Q578" s="6"/>
      <c r="R578" s="6"/>
    </row>
    <row r="579" spans="1:18" ht="15" thickBot="1" x14ac:dyDescent="0.35">
      <c r="A579" s="6"/>
      <c r="B579" s="172"/>
      <c r="C579" s="169"/>
      <c r="D579" s="6"/>
      <c r="E579" s="6"/>
      <c r="F579" s="6"/>
      <c r="G579" s="6"/>
      <c r="H579" s="6"/>
      <c r="I579" s="6"/>
      <c r="J579" s="6"/>
      <c r="K579" s="6"/>
      <c r="L579" s="6"/>
      <c r="M579" s="6"/>
      <c r="N579" s="6"/>
      <c r="O579" s="6"/>
      <c r="P579" s="6"/>
      <c r="Q579" s="6"/>
      <c r="R579" s="6"/>
    </row>
    <row r="580" spans="1:18" ht="15.6" thickTop="1" thickBot="1" x14ac:dyDescent="0.35">
      <c r="A580" s="6"/>
      <c r="B580" s="170" t="s">
        <v>4371</v>
      </c>
      <c r="C580" s="169"/>
      <c r="D580" s="6"/>
      <c r="E580" s="6"/>
      <c r="F580" s="6"/>
      <c r="G580" s="6"/>
      <c r="H580" s="6"/>
      <c r="I580" s="6"/>
      <c r="J580" s="6"/>
      <c r="K580" s="6"/>
      <c r="L580" s="6"/>
      <c r="M580" s="6"/>
      <c r="N580" s="6"/>
      <c r="O580" s="6"/>
      <c r="P580" s="6"/>
      <c r="Q580" s="6"/>
      <c r="R580" s="6"/>
    </row>
    <row r="581" spans="1:18" ht="40.200000000000003" thickTop="1" x14ac:dyDescent="0.3">
      <c r="A581" s="6"/>
      <c r="B581" s="172" t="s">
        <v>5126</v>
      </c>
      <c r="C581" s="169"/>
      <c r="D581" s="6"/>
      <c r="E581" s="6"/>
      <c r="F581" s="6"/>
      <c r="G581" s="6"/>
      <c r="H581" s="6"/>
      <c r="I581" s="6"/>
      <c r="J581" s="6"/>
      <c r="K581" s="6"/>
      <c r="L581" s="6"/>
      <c r="M581" s="6"/>
      <c r="N581" s="6"/>
      <c r="O581" s="6"/>
      <c r="P581" s="6"/>
      <c r="Q581" s="6"/>
      <c r="R581" s="6"/>
    </row>
    <row r="582" spans="1:18" x14ac:dyDescent="0.3">
      <c r="A582" s="6"/>
      <c r="B582" s="172" t="s">
        <v>4320</v>
      </c>
      <c r="C582" s="169"/>
      <c r="D582" s="6"/>
      <c r="E582" s="6"/>
      <c r="F582" s="6"/>
      <c r="G582" s="6"/>
      <c r="H582" s="6"/>
      <c r="I582" s="6"/>
      <c r="J582" s="6"/>
      <c r="K582" s="6"/>
      <c r="L582" s="6"/>
      <c r="M582" s="6"/>
      <c r="N582" s="6"/>
      <c r="O582" s="6"/>
      <c r="P582" s="6"/>
      <c r="Q582" s="6"/>
      <c r="R582" s="6"/>
    </row>
    <row r="583" spans="1:18" x14ac:dyDescent="0.3">
      <c r="A583" s="6"/>
      <c r="B583" s="172" t="s">
        <v>5127</v>
      </c>
      <c r="C583" s="169"/>
      <c r="D583" s="6"/>
      <c r="E583" s="6"/>
      <c r="F583" s="6"/>
      <c r="G583" s="6"/>
      <c r="H583" s="6"/>
      <c r="I583" s="6"/>
      <c r="J583" s="6"/>
      <c r="K583" s="6"/>
      <c r="L583" s="6"/>
      <c r="M583" s="6"/>
      <c r="N583" s="6"/>
      <c r="O583" s="6"/>
      <c r="P583" s="6"/>
      <c r="Q583" s="6"/>
      <c r="R583" s="6"/>
    </row>
    <row r="584" spans="1:18" x14ac:dyDescent="0.3">
      <c r="A584" s="6"/>
      <c r="B584" s="172" t="s">
        <v>5128</v>
      </c>
      <c r="C584" s="169"/>
      <c r="D584" s="6"/>
      <c r="E584" s="6"/>
      <c r="F584" s="6"/>
      <c r="G584" s="6"/>
      <c r="H584" s="6"/>
      <c r="I584" s="6"/>
      <c r="J584" s="6"/>
      <c r="K584" s="6"/>
      <c r="L584" s="6"/>
      <c r="M584" s="6"/>
      <c r="N584" s="6"/>
      <c r="O584" s="6"/>
      <c r="P584" s="6"/>
      <c r="Q584" s="6"/>
      <c r="R584" s="6"/>
    </row>
    <row r="585" spans="1:18" x14ac:dyDescent="0.3">
      <c r="A585" s="6"/>
      <c r="B585" s="172" t="s">
        <v>5129</v>
      </c>
      <c r="C585" s="169"/>
      <c r="D585" s="6"/>
      <c r="E585" s="6"/>
      <c r="F585" s="6"/>
      <c r="G585" s="6"/>
      <c r="H585" s="6"/>
      <c r="I585" s="6"/>
      <c r="J585" s="6"/>
      <c r="K585" s="6"/>
      <c r="L585" s="6"/>
      <c r="M585" s="6"/>
      <c r="N585" s="6"/>
      <c r="O585" s="6"/>
      <c r="P585" s="6"/>
      <c r="Q585" s="6"/>
      <c r="R585" s="6"/>
    </row>
    <row r="586" spans="1:18" x14ac:dyDescent="0.3">
      <c r="A586" s="6"/>
      <c r="B586" s="172" t="s">
        <v>4321</v>
      </c>
      <c r="C586" s="169"/>
      <c r="D586" s="6"/>
      <c r="E586" s="6"/>
      <c r="F586" s="6"/>
      <c r="G586" s="6"/>
      <c r="H586" s="6"/>
      <c r="I586" s="6"/>
      <c r="J586" s="6"/>
      <c r="K586" s="6"/>
      <c r="L586" s="6"/>
      <c r="M586" s="6"/>
      <c r="N586" s="6"/>
      <c r="O586" s="6"/>
      <c r="P586" s="6"/>
      <c r="Q586" s="6"/>
      <c r="R586" s="6"/>
    </row>
    <row r="587" spans="1:18" x14ac:dyDescent="0.3">
      <c r="A587" s="6"/>
      <c r="B587" s="172" t="s">
        <v>5130</v>
      </c>
      <c r="C587" s="169"/>
      <c r="D587" s="6"/>
      <c r="E587" s="6"/>
      <c r="F587" s="6"/>
      <c r="G587" s="6"/>
      <c r="H587" s="6"/>
      <c r="I587" s="6"/>
      <c r="J587" s="6"/>
      <c r="K587" s="6"/>
      <c r="L587" s="6"/>
      <c r="M587" s="6"/>
      <c r="N587" s="6"/>
      <c r="O587" s="6"/>
      <c r="P587" s="6"/>
      <c r="Q587" s="6"/>
      <c r="R587" s="6"/>
    </row>
    <row r="588" spans="1:18" x14ac:dyDescent="0.3">
      <c r="A588" s="6"/>
      <c r="B588" s="172" t="s">
        <v>5131</v>
      </c>
      <c r="C588" s="169"/>
      <c r="D588" s="6"/>
      <c r="E588" s="6"/>
      <c r="F588" s="6"/>
      <c r="G588" s="6"/>
      <c r="H588" s="6"/>
      <c r="I588" s="6"/>
      <c r="J588" s="6"/>
      <c r="K588" s="6"/>
      <c r="L588" s="6"/>
      <c r="M588" s="6"/>
      <c r="N588" s="6"/>
      <c r="O588" s="6"/>
      <c r="P588" s="6"/>
      <c r="Q588" s="6"/>
      <c r="R588" s="6"/>
    </row>
    <row r="589" spans="1:18" x14ac:dyDescent="0.3">
      <c r="A589" s="6"/>
      <c r="B589" s="172" t="s">
        <v>5132</v>
      </c>
      <c r="C589" s="169"/>
      <c r="D589" s="6"/>
      <c r="E589" s="6"/>
      <c r="F589" s="6"/>
      <c r="G589" s="6"/>
      <c r="H589" s="6"/>
      <c r="I589" s="6"/>
      <c r="J589" s="6"/>
      <c r="K589" s="6"/>
      <c r="L589" s="6"/>
      <c r="M589" s="6"/>
      <c r="N589" s="6"/>
      <c r="O589" s="6"/>
      <c r="P589" s="6"/>
      <c r="Q589" s="6"/>
      <c r="R589" s="6"/>
    </row>
    <row r="590" spans="1:18" x14ac:dyDescent="0.3">
      <c r="A590" s="6"/>
      <c r="B590" s="172" t="s">
        <v>5133</v>
      </c>
      <c r="C590" s="169"/>
      <c r="D590" s="6"/>
      <c r="E590" s="6"/>
      <c r="F590" s="6"/>
      <c r="G590" s="6"/>
      <c r="H590" s="6"/>
      <c r="I590" s="6"/>
      <c r="J590" s="6"/>
      <c r="K590" s="6"/>
      <c r="L590" s="6"/>
      <c r="M590" s="6"/>
      <c r="N590" s="6"/>
      <c r="O590" s="6"/>
      <c r="P590" s="6"/>
      <c r="Q590" s="6"/>
      <c r="R590" s="6"/>
    </row>
    <row r="591" spans="1:18" ht="15" thickBot="1" x14ac:dyDescent="0.35">
      <c r="A591" s="6"/>
      <c r="B591" s="172"/>
      <c r="C591" s="169"/>
      <c r="D591" s="6"/>
      <c r="E591" s="6"/>
      <c r="F591" s="6"/>
      <c r="G591" s="6"/>
      <c r="H591" s="6"/>
      <c r="I591" s="6"/>
      <c r="J591" s="6"/>
      <c r="K591" s="6"/>
      <c r="L591" s="6"/>
      <c r="M591" s="6"/>
      <c r="N591" s="6"/>
      <c r="O591" s="6"/>
      <c r="P591" s="6"/>
      <c r="Q591" s="6"/>
      <c r="R591" s="6"/>
    </row>
    <row r="592" spans="1:18" ht="15.6" thickTop="1" thickBot="1" x14ac:dyDescent="0.35">
      <c r="A592" s="6"/>
      <c r="B592" s="170" t="s">
        <v>4372</v>
      </c>
      <c r="C592" s="169"/>
      <c r="D592" s="6"/>
      <c r="E592" s="6"/>
      <c r="F592" s="6"/>
      <c r="G592" s="6"/>
      <c r="H592" s="6"/>
      <c r="I592" s="6"/>
      <c r="J592" s="6"/>
      <c r="K592" s="6"/>
      <c r="L592" s="6"/>
      <c r="M592" s="6"/>
      <c r="N592" s="6"/>
      <c r="O592" s="6"/>
      <c r="P592" s="6"/>
      <c r="Q592" s="6"/>
      <c r="R592" s="6"/>
    </row>
    <row r="593" spans="1:18" ht="15" thickTop="1" x14ac:dyDescent="0.3">
      <c r="A593" s="6"/>
      <c r="B593" s="172" t="s">
        <v>5006</v>
      </c>
      <c r="C593" s="169"/>
      <c r="D593" s="6"/>
      <c r="E593" s="6"/>
      <c r="F593" s="6"/>
      <c r="G593" s="6"/>
      <c r="H593" s="6"/>
      <c r="I593" s="6"/>
      <c r="J593" s="6"/>
      <c r="K593" s="6"/>
      <c r="L593" s="6"/>
      <c r="M593" s="6"/>
      <c r="N593" s="6"/>
      <c r="O593" s="6"/>
      <c r="P593" s="6"/>
      <c r="Q593" s="6"/>
      <c r="R593" s="6"/>
    </row>
    <row r="594" spans="1:18" ht="26.4" x14ac:dyDescent="0.3">
      <c r="A594" s="6"/>
      <c r="B594" s="172" t="s">
        <v>5134</v>
      </c>
      <c r="C594" s="169"/>
      <c r="D594" s="6"/>
      <c r="E594" s="6"/>
      <c r="F594" s="6"/>
      <c r="G594" s="6"/>
      <c r="H594" s="6"/>
      <c r="I594" s="6"/>
      <c r="J594" s="6"/>
      <c r="K594" s="6"/>
      <c r="L594" s="6"/>
      <c r="M594" s="6"/>
      <c r="N594" s="6"/>
      <c r="O594" s="6"/>
      <c r="P594" s="6"/>
      <c r="Q594" s="6"/>
      <c r="R594" s="6"/>
    </row>
    <row r="595" spans="1:18" x14ac:dyDescent="0.3">
      <c r="A595" s="6"/>
      <c r="B595" s="172" t="s">
        <v>5135</v>
      </c>
      <c r="C595" s="169"/>
      <c r="D595" s="6"/>
      <c r="E595" s="6"/>
      <c r="F595" s="6"/>
      <c r="G595" s="6"/>
      <c r="H595" s="6"/>
      <c r="I595" s="6"/>
      <c r="J595" s="6"/>
      <c r="K595" s="6"/>
      <c r="L595" s="6"/>
      <c r="M595" s="6"/>
      <c r="N595" s="6"/>
      <c r="O595" s="6"/>
      <c r="P595" s="6"/>
      <c r="Q595" s="6"/>
      <c r="R595" s="6"/>
    </row>
    <row r="596" spans="1:18" ht="26.4" x14ac:dyDescent="0.3">
      <c r="A596" s="6"/>
      <c r="B596" s="172" t="s">
        <v>5136</v>
      </c>
      <c r="C596" s="169"/>
      <c r="D596" s="6"/>
      <c r="E596" s="6"/>
      <c r="F596" s="6"/>
      <c r="G596" s="6"/>
      <c r="H596" s="6"/>
      <c r="I596" s="6"/>
      <c r="J596" s="6"/>
      <c r="K596" s="6"/>
      <c r="L596" s="6"/>
      <c r="M596" s="6"/>
      <c r="N596" s="6"/>
      <c r="O596" s="6"/>
      <c r="P596" s="6"/>
      <c r="Q596" s="6"/>
      <c r="R596" s="6"/>
    </row>
    <row r="597" spans="1:18" ht="26.4" x14ac:dyDescent="0.3">
      <c r="A597" s="6"/>
      <c r="B597" s="172" t="s">
        <v>5137</v>
      </c>
      <c r="C597" s="169"/>
      <c r="D597" s="6"/>
      <c r="E597" s="6"/>
      <c r="F597" s="6"/>
      <c r="G597" s="6"/>
      <c r="H597" s="6"/>
      <c r="I597" s="6"/>
      <c r="J597" s="6"/>
      <c r="K597" s="6"/>
      <c r="L597" s="6"/>
      <c r="M597" s="6"/>
      <c r="N597" s="6"/>
      <c r="O597" s="6"/>
      <c r="P597" s="6"/>
      <c r="Q597" s="6"/>
      <c r="R597" s="6"/>
    </row>
    <row r="598" spans="1:18" x14ac:dyDescent="0.3">
      <c r="A598" s="6"/>
      <c r="B598" s="172" t="s">
        <v>4373</v>
      </c>
      <c r="C598" s="169"/>
      <c r="D598" s="6"/>
      <c r="E598" s="6"/>
      <c r="F598" s="6"/>
      <c r="G598" s="6"/>
      <c r="H598" s="6"/>
      <c r="I598" s="6"/>
      <c r="J598" s="6"/>
      <c r="K598" s="6"/>
      <c r="L598" s="6"/>
      <c r="M598" s="6"/>
      <c r="N598" s="6"/>
      <c r="O598" s="6"/>
      <c r="P598" s="6"/>
      <c r="Q598" s="6"/>
      <c r="R598" s="6"/>
    </row>
    <row r="599" spans="1:18" x14ac:dyDescent="0.3">
      <c r="A599" s="6"/>
      <c r="B599" s="172" t="s">
        <v>4374</v>
      </c>
      <c r="C599" s="169"/>
      <c r="D599" s="6"/>
      <c r="E599" s="6"/>
      <c r="F599" s="6"/>
      <c r="G599" s="6"/>
      <c r="H599" s="6"/>
      <c r="I599" s="6"/>
      <c r="J599" s="6"/>
      <c r="K599" s="6"/>
      <c r="L599" s="6"/>
      <c r="M599" s="6"/>
      <c r="N599" s="6"/>
      <c r="O599" s="6"/>
      <c r="P599" s="6"/>
      <c r="Q599" s="6"/>
      <c r="R599" s="6"/>
    </row>
    <row r="600" spans="1:18" x14ac:dyDescent="0.3">
      <c r="A600" s="6"/>
      <c r="B600" s="172" t="s">
        <v>4375</v>
      </c>
      <c r="C600" s="169"/>
      <c r="D600" s="6"/>
      <c r="E600" s="6"/>
      <c r="F600" s="6"/>
      <c r="G600" s="6"/>
      <c r="H600" s="6"/>
      <c r="I600" s="6"/>
      <c r="J600" s="6"/>
      <c r="K600" s="6"/>
      <c r="L600" s="6"/>
      <c r="M600" s="6"/>
      <c r="N600" s="6"/>
      <c r="O600" s="6"/>
      <c r="P600" s="6"/>
      <c r="Q600" s="6"/>
      <c r="R600" s="6"/>
    </row>
    <row r="601" spans="1:18" ht="26.4" x14ac:dyDescent="0.3">
      <c r="A601" s="6"/>
      <c r="B601" s="172" t="s">
        <v>5138</v>
      </c>
      <c r="C601" s="169"/>
      <c r="D601" s="6"/>
      <c r="E601" s="6"/>
      <c r="F601" s="6"/>
      <c r="G601" s="6"/>
      <c r="H601" s="6"/>
      <c r="I601" s="6"/>
      <c r="J601" s="6"/>
      <c r="K601" s="6"/>
      <c r="L601" s="6"/>
      <c r="M601" s="6"/>
      <c r="N601" s="6"/>
      <c r="O601" s="6"/>
      <c r="P601" s="6"/>
      <c r="Q601" s="6"/>
      <c r="R601" s="6"/>
    </row>
    <row r="602" spans="1:18" x14ac:dyDescent="0.3">
      <c r="A602" s="6"/>
      <c r="B602" s="172" t="s">
        <v>5139</v>
      </c>
      <c r="C602" s="169"/>
      <c r="D602" s="6"/>
      <c r="E602" s="6"/>
      <c r="F602" s="6"/>
      <c r="G602" s="6"/>
      <c r="H602" s="6"/>
      <c r="I602" s="6"/>
      <c r="J602" s="6"/>
      <c r="K602" s="6"/>
      <c r="L602" s="6"/>
      <c r="M602" s="6"/>
      <c r="N602" s="6"/>
      <c r="O602" s="6"/>
      <c r="P602" s="6"/>
      <c r="Q602" s="6"/>
      <c r="R602" s="6"/>
    </row>
    <row r="603" spans="1:18" x14ac:dyDescent="0.3">
      <c r="A603" s="6"/>
      <c r="B603" s="173" t="s">
        <v>4317</v>
      </c>
      <c r="C603" s="169"/>
      <c r="D603" s="6"/>
      <c r="E603" s="6"/>
      <c r="F603" s="6"/>
      <c r="G603" s="6"/>
      <c r="H603" s="6"/>
      <c r="I603" s="6"/>
      <c r="J603" s="6"/>
      <c r="K603" s="6"/>
      <c r="L603" s="6"/>
      <c r="M603" s="6"/>
      <c r="N603" s="6"/>
      <c r="O603" s="6"/>
      <c r="P603" s="6"/>
      <c r="Q603" s="6"/>
      <c r="R603" s="6"/>
    </row>
    <row r="604" spans="1:18" ht="26.4" x14ac:dyDescent="0.3">
      <c r="A604" s="6"/>
      <c r="B604" s="172" t="s">
        <v>5140</v>
      </c>
      <c r="C604" s="169"/>
      <c r="D604" s="6"/>
      <c r="E604" s="6"/>
      <c r="F604" s="6"/>
      <c r="G604" s="6"/>
      <c r="H604" s="6"/>
      <c r="I604" s="6"/>
      <c r="J604" s="6"/>
      <c r="K604" s="6"/>
      <c r="L604" s="6"/>
      <c r="M604" s="6"/>
      <c r="N604" s="6"/>
      <c r="O604" s="6"/>
      <c r="P604" s="6"/>
      <c r="Q604" s="6"/>
      <c r="R604" s="6"/>
    </row>
    <row r="605" spans="1:18" ht="15" thickBot="1" x14ac:dyDescent="0.35">
      <c r="A605" s="6"/>
      <c r="B605" s="172"/>
      <c r="C605" s="169"/>
      <c r="D605" s="6"/>
      <c r="E605" s="6"/>
      <c r="F605" s="6"/>
      <c r="G605" s="6"/>
      <c r="H605" s="6"/>
      <c r="I605" s="6"/>
      <c r="J605" s="6"/>
      <c r="K605" s="6"/>
      <c r="L605" s="6"/>
      <c r="M605" s="6"/>
      <c r="N605" s="6"/>
      <c r="O605" s="6"/>
      <c r="P605" s="6"/>
      <c r="Q605" s="6"/>
      <c r="R605" s="6"/>
    </row>
    <row r="606" spans="1:18" ht="30" thickTop="1" thickBot="1" x14ac:dyDescent="0.35">
      <c r="A606" s="6"/>
      <c r="B606" s="170" t="s">
        <v>6160</v>
      </c>
      <c r="C606" s="169"/>
      <c r="D606" s="6"/>
      <c r="E606" s="6"/>
      <c r="F606" s="6"/>
      <c r="G606" s="6"/>
      <c r="H606" s="6"/>
      <c r="I606" s="6"/>
      <c r="J606" s="6"/>
      <c r="K606" s="6"/>
      <c r="L606" s="6"/>
      <c r="M606" s="6"/>
      <c r="N606" s="6"/>
      <c r="O606" s="6"/>
      <c r="P606" s="6"/>
      <c r="Q606" s="6"/>
      <c r="R606" s="6"/>
    </row>
    <row r="607" spans="1:18" ht="15" thickTop="1" x14ac:dyDescent="0.3">
      <c r="A607" s="6"/>
      <c r="B607" s="172" t="s">
        <v>5141</v>
      </c>
      <c r="C607" s="169"/>
      <c r="D607" s="6"/>
      <c r="E607" s="6"/>
      <c r="F607" s="6"/>
      <c r="G607" s="6"/>
      <c r="H607" s="6"/>
      <c r="I607" s="6"/>
      <c r="J607" s="6"/>
      <c r="K607" s="6"/>
      <c r="L607" s="6"/>
      <c r="M607" s="6"/>
      <c r="N607" s="6"/>
      <c r="O607" s="6"/>
      <c r="P607" s="6"/>
      <c r="Q607" s="6"/>
      <c r="R607" s="6"/>
    </row>
    <row r="608" spans="1:18" x14ac:dyDescent="0.3">
      <c r="A608" s="6"/>
      <c r="B608" s="172" t="s">
        <v>6165</v>
      </c>
      <c r="C608" s="169"/>
      <c r="D608" s="6"/>
      <c r="E608" s="6"/>
      <c r="F608" s="6"/>
      <c r="G608" s="6"/>
      <c r="H608" s="6"/>
      <c r="I608" s="6"/>
      <c r="J608" s="6"/>
      <c r="K608" s="6"/>
      <c r="L608" s="6"/>
      <c r="M608" s="6"/>
      <c r="N608" s="6"/>
      <c r="O608" s="6"/>
      <c r="P608" s="6"/>
      <c r="Q608" s="6"/>
      <c r="R608" s="6"/>
    </row>
    <row r="609" spans="1:18" x14ac:dyDescent="0.3">
      <c r="A609" s="6"/>
      <c r="B609" s="172" t="s">
        <v>6166</v>
      </c>
      <c r="C609" s="169"/>
      <c r="D609" s="6"/>
      <c r="E609" s="6"/>
      <c r="F609" s="6"/>
      <c r="G609" s="6"/>
      <c r="H609" s="6"/>
      <c r="I609" s="6"/>
      <c r="J609" s="6"/>
      <c r="K609" s="6"/>
      <c r="L609" s="6"/>
      <c r="M609" s="6"/>
      <c r="N609" s="6"/>
      <c r="O609" s="6"/>
      <c r="P609" s="6"/>
      <c r="Q609" s="6"/>
      <c r="R609" s="6"/>
    </row>
    <row r="610" spans="1:18" x14ac:dyDescent="0.3">
      <c r="A610" s="6"/>
      <c r="B610" s="172" t="s">
        <v>6161</v>
      </c>
      <c r="C610" s="169"/>
      <c r="D610" s="6"/>
      <c r="E610" s="6"/>
      <c r="F610" s="6"/>
      <c r="G610" s="6"/>
      <c r="H610" s="6"/>
      <c r="I610" s="6"/>
      <c r="J610" s="6"/>
      <c r="K610" s="6"/>
      <c r="L610" s="6"/>
      <c r="M610" s="6"/>
      <c r="N610" s="6"/>
      <c r="O610" s="6"/>
      <c r="P610" s="6"/>
      <c r="Q610" s="6"/>
      <c r="R610" s="6"/>
    </row>
    <row r="611" spans="1:18" x14ac:dyDescent="0.3">
      <c r="A611" s="6"/>
      <c r="B611" s="172" t="s">
        <v>6167</v>
      </c>
      <c r="C611" s="169"/>
      <c r="D611" s="6"/>
      <c r="E611" s="6"/>
      <c r="F611" s="6"/>
      <c r="G611" s="6"/>
      <c r="H611" s="6"/>
      <c r="I611" s="6"/>
      <c r="J611" s="6"/>
      <c r="K611" s="6"/>
      <c r="L611" s="6"/>
      <c r="M611" s="6"/>
      <c r="N611" s="6"/>
      <c r="O611" s="6"/>
      <c r="P611" s="6"/>
      <c r="Q611" s="6"/>
      <c r="R611" s="6"/>
    </row>
    <row r="612" spans="1:18" x14ac:dyDescent="0.3">
      <c r="A612" s="6"/>
      <c r="B612" s="172" t="s">
        <v>6161</v>
      </c>
      <c r="C612" s="169"/>
      <c r="D612" s="6"/>
      <c r="E612" s="6"/>
      <c r="F612" s="6"/>
      <c r="G612" s="6"/>
      <c r="H612" s="6"/>
      <c r="I612" s="6"/>
      <c r="J612" s="6"/>
      <c r="K612" s="6"/>
      <c r="L612" s="6"/>
      <c r="M612" s="6"/>
      <c r="N612" s="6"/>
      <c r="O612" s="6"/>
      <c r="P612" s="6"/>
      <c r="Q612" s="6"/>
      <c r="R612" s="6"/>
    </row>
    <row r="613" spans="1:18" x14ac:dyDescent="0.3">
      <c r="A613" s="6"/>
      <c r="B613" s="172" t="s">
        <v>6168</v>
      </c>
      <c r="C613" s="169"/>
      <c r="D613" s="6"/>
      <c r="E613" s="6"/>
      <c r="F613" s="6"/>
      <c r="G613" s="6"/>
      <c r="H613" s="6"/>
      <c r="I613" s="6"/>
      <c r="J613" s="6"/>
      <c r="K613" s="6"/>
      <c r="L613" s="6"/>
      <c r="M613" s="6"/>
      <c r="N613" s="6"/>
      <c r="O613" s="6"/>
      <c r="P613" s="6"/>
      <c r="Q613" s="6"/>
      <c r="R613" s="6"/>
    </row>
    <row r="614" spans="1:18" x14ac:dyDescent="0.3">
      <c r="A614" s="6"/>
      <c r="B614" s="172" t="s">
        <v>4320</v>
      </c>
      <c r="C614" s="169"/>
      <c r="D614" s="6"/>
      <c r="E614" s="6"/>
      <c r="F614" s="6"/>
      <c r="G614" s="6"/>
      <c r="H614" s="6"/>
      <c r="I614" s="6"/>
      <c r="J614" s="6"/>
      <c r="K614" s="6"/>
      <c r="L614" s="6"/>
      <c r="M614" s="6"/>
      <c r="N614" s="6"/>
      <c r="O614" s="6"/>
      <c r="P614" s="6"/>
      <c r="Q614" s="6"/>
      <c r="R614" s="6"/>
    </row>
    <row r="615" spans="1:18" x14ac:dyDescent="0.3">
      <c r="A615" s="6"/>
      <c r="B615" s="172" t="s">
        <v>6169</v>
      </c>
      <c r="C615" s="169"/>
      <c r="D615" s="6"/>
      <c r="E615" s="6"/>
      <c r="F615" s="6"/>
      <c r="G615" s="6"/>
      <c r="H615" s="6"/>
      <c r="I615" s="6"/>
      <c r="J615" s="6"/>
      <c r="K615" s="6"/>
      <c r="L615" s="6"/>
      <c r="M615" s="6"/>
      <c r="N615" s="6"/>
      <c r="O615" s="6"/>
      <c r="P615" s="6"/>
      <c r="Q615" s="6"/>
      <c r="R615" s="6"/>
    </row>
    <row r="616" spans="1:18" x14ac:dyDescent="0.3">
      <c r="A616" s="6"/>
      <c r="B616" s="172" t="s">
        <v>6162</v>
      </c>
      <c r="C616" s="169"/>
      <c r="D616" s="6"/>
      <c r="E616" s="6"/>
      <c r="F616" s="6"/>
      <c r="G616" s="6"/>
      <c r="H616" s="6"/>
      <c r="I616" s="6"/>
      <c r="J616" s="6"/>
      <c r="K616" s="6"/>
      <c r="L616" s="6"/>
      <c r="M616" s="6"/>
      <c r="N616" s="6"/>
      <c r="O616" s="6"/>
      <c r="P616" s="6"/>
      <c r="Q616" s="6"/>
      <c r="R616" s="6"/>
    </row>
    <row r="617" spans="1:18" x14ac:dyDescent="0.3">
      <c r="A617" s="6"/>
      <c r="B617" s="172" t="s">
        <v>5135</v>
      </c>
      <c r="C617" s="169"/>
      <c r="D617" s="6"/>
      <c r="E617" s="6"/>
      <c r="F617" s="6"/>
      <c r="G617" s="6"/>
      <c r="H617" s="6"/>
      <c r="I617" s="6"/>
      <c r="J617" s="6"/>
      <c r="K617" s="6"/>
      <c r="L617" s="6"/>
      <c r="M617" s="6"/>
      <c r="N617" s="6"/>
      <c r="O617" s="6"/>
      <c r="P617" s="6"/>
      <c r="Q617" s="6"/>
      <c r="R617" s="6"/>
    </row>
    <row r="618" spans="1:18" x14ac:dyDescent="0.3">
      <c r="A618" s="6"/>
      <c r="B618" s="172" t="s">
        <v>6170</v>
      </c>
      <c r="C618" s="169"/>
      <c r="D618" s="6"/>
      <c r="E618" s="6"/>
      <c r="F618" s="6"/>
      <c r="G618" s="6"/>
      <c r="H618" s="6"/>
      <c r="I618" s="6"/>
      <c r="J618" s="6"/>
      <c r="K618" s="6"/>
      <c r="L618" s="6"/>
      <c r="M618" s="6"/>
      <c r="N618" s="6"/>
      <c r="O618" s="6"/>
      <c r="P618" s="6"/>
      <c r="Q618" s="6"/>
      <c r="R618" s="6"/>
    </row>
    <row r="619" spans="1:18" x14ac:dyDescent="0.3">
      <c r="A619" s="6"/>
      <c r="B619" s="172" t="s">
        <v>6163</v>
      </c>
      <c r="C619" s="169"/>
      <c r="D619" s="6"/>
      <c r="E619" s="6"/>
      <c r="F619" s="6"/>
      <c r="G619" s="6"/>
      <c r="H619" s="6"/>
      <c r="I619" s="6"/>
      <c r="J619" s="6"/>
      <c r="K619" s="6"/>
      <c r="L619" s="6"/>
      <c r="M619" s="6"/>
      <c r="N619" s="6"/>
      <c r="O619" s="6"/>
      <c r="P619" s="6"/>
      <c r="Q619" s="6"/>
      <c r="R619" s="6"/>
    </row>
    <row r="620" spans="1:18" x14ac:dyDescent="0.3">
      <c r="A620" s="6"/>
      <c r="B620" s="172" t="s">
        <v>4321</v>
      </c>
      <c r="C620" s="169"/>
      <c r="D620" s="6"/>
      <c r="E620" s="6"/>
      <c r="F620" s="6"/>
      <c r="G620" s="6"/>
      <c r="H620" s="6"/>
      <c r="I620" s="6"/>
      <c r="J620" s="6"/>
      <c r="K620" s="6"/>
      <c r="L620" s="6"/>
      <c r="M620" s="6"/>
      <c r="N620" s="6"/>
      <c r="O620" s="6"/>
      <c r="P620" s="6"/>
      <c r="Q620" s="6"/>
      <c r="R620" s="6"/>
    </row>
    <row r="621" spans="1:18" x14ac:dyDescent="0.3">
      <c r="A621" s="6"/>
      <c r="B621" s="172" t="s">
        <v>5142</v>
      </c>
      <c r="C621" s="169"/>
      <c r="D621" s="6"/>
      <c r="E621" s="6"/>
      <c r="F621" s="6"/>
      <c r="G621" s="6"/>
      <c r="H621" s="6"/>
      <c r="I621" s="6"/>
      <c r="J621" s="6"/>
      <c r="K621" s="6"/>
      <c r="L621" s="6"/>
      <c r="M621" s="6"/>
      <c r="N621" s="6"/>
      <c r="O621" s="6"/>
      <c r="P621" s="6"/>
      <c r="Q621" s="6"/>
      <c r="R621" s="6"/>
    </row>
    <row r="622" spans="1:18" x14ac:dyDescent="0.3">
      <c r="A622" s="6"/>
      <c r="B622" s="172" t="s">
        <v>5143</v>
      </c>
      <c r="C622" s="169"/>
      <c r="D622" s="6"/>
      <c r="E622" s="6"/>
      <c r="F622" s="6"/>
      <c r="G622" s="6"/>
      <c r="H622" s="6"/>
      <c r="I622" s="6"/>
      <c r="J622" s="6"/>
      <c r="K622" s="6"/>
      <c r="L622" s="6"/>
      <c r="M622" s="6"/>
      <c r="N622" s="6"/>
      <c r="O622" s="6"/>
      <c r="P622" s="6"/>
      <c r="Q622" s="6"/>
      <c r="R622" s="6"/>
    </row>
    <row r="623" spans="1:18" x14ac:dyDescent="0.3">
      <c r="A623" s="6"/>
      <c r="B623" s="172" t="s">
        <v>6171</v>
      </c>
      <c r="C623" s="169"/>
      <c r="D623" s="6"/>
      <c r="E623" s="6"/>
      <c r="F623" s="6"/>
      <c r="G623" s="6"/>
      <c r="H623" s="6"/>
      <c r="I623" s="6"/>
      <c r="J623" s="6"/>
      <c r="K623" s="6"/>
      <c r="L623" s="6"/>
      <c r="M623" s="6"/>
      <c r="N623" s="6"/>
      <c r="O623" s="6"/>
      <c r="P623" s="6"/>
      <c r="Q623" s="6"/>
      <c r="R623" s="6"/>
    </row>
    <row r="624" spans="1:18" x14ac:dyDescent="0.3">
      <c r="A624" s="6"/>
      <c r="B624" s="172" t="s">
        <v>6164</v>
      </c>
      <c r="C624" s="169"/>
      <c r="D624" s="6"/>
      <c r="E624" s="6"/>
      <c r="F624" s="6"/>
      <c r="G624" s="6"/>
      <c r="H624" s="6"/>
      <c r="I624" s="6"/>
      <c r="J624" s="6"/>
      <c r="K624" s="6"/>
      <c r="L624" s="6"/>
      <c r="M624" s="6"/>
      <c r="N624" s="6"/>
      <c r="O624" s="6"/>
      <c r="P624" s="6"/>
      <c r="Q624" s="6"/>
      <c r="R624" s="6"/>
    </row>
    <row r="625" spans="1:18" x14ac:dyDescent="0.3">
      <c r="A625" s="6"/>
      <c r="B625" s="172" t="s">
        <v>6172</v>
      </c>
      <c r="C625" s="169"/>
      <c r="D625" s="6"/>
      <c r="E625" s="6"/>
      <c r="F625" s="6"/>
      <c r="G625" s="6"/>
      <c r="H625" s="6"/>
      <c r="I625" s="6"/>
      <c r="J625" s="6"/>
      <c r="K625" s="6"/>
      <c r="L625" s="6"/>
      <c r="M625" s="6"/>
      <c r="N625" s="6"/>
      <c r="O625" s="6"/>
      <c r="P625" s="6"/>
      <c r="Q625" s="6"/>
      <c r="R625" s="6"/>
    </row>
    <row r="626" spans="1:18" x14ac:dyDescent="0.3">
      <c r="A626" s="6"/>
      <c r="B626" s="172" t="s">
        <v>6173</v>
      </c>
      <c r="C626" s="169"/>
      <c r="D626" s="6"/>
      <c r="E626" s="6"/>
      <c r="F626" s="6"/>
      <c r="G626" s="6"/>
      <c r="H626" s="6"/>
      <c r="I626" s="6"/>
      <c r="J626" s="6"/>
      <c r="K626" s="6"/>
      <c r="L626" s="6"/>
      <c r="M626" s="6"/>
      <c r="N626" s="6"/>
      <c r="O626" s="6"/>
      <c r="P626" s="6"/>
      <c r="Q626" s="6"/>
      <c r="R626" s="6"/>
    </row>
    <row r="627" spans="1:18" x14ac:dyDescent="0.3">
      <c r="A627" s="6"/>
      <c r="B627" s="172" t="s">
        <v>4376</v>
      </c>
      <c r="C627" s="169"/>
      <c r="D627" s="6"/>
      <c r="E627" s="6"/>
      <c r="F627" s="6"/>
      <c r="G627" s="6"/>
      <c r="H627" s="6"/>
      <c r="I627" s="6"/>
      <c r="J627" s="6"/>
      <c r="K627" s="6"/>
      <c r="L627" s="6"/>
      <c r="M627" s="6"/>
      <c r="N627" s="6"/>
      <c r="O627" s="6"/>
      <c r="P627" s="6"/>
      <c r="Q627" s="6"/>
      <c r="R627" s="6"/>
    </row>
    <row r="628" spans="1:18" x14ac:dyDescent="0.3">
      <c r="A628" s="6"/>
      <c r="B628" s="172" t="s">
        <v>6174</v>
      </c>
      <c r="C628" s="169"/>
      <c r="D628" s="6"/>
      <c r="E628" s="6"/>
      <c r="F628" s="6"/>
      <c r="G628" s="6"/>
      <c r="H628" s="6"/>
      <c r="I628" s="6"/>
      <c r="J628" s="6"/>
      <c r="K628" s="6"/>
      <c r="L628" s="6"/>
      <c r="M628" s="6"/>
      <c r="N628" s="6"/>
      <c r="O628" s="6"/>
      <c r="P628" s="6"/>
      <c r="Q628" s="6"/>
      <c r="R628" s="6"/>
    </row>
    <row r="629" spans="1:18" x14ac:dyDescent="0.3">
      <c r="A629" s="6"/>
      <c r="B629" s="172" t="s">
        <v>6175</v>
      </c>
      <c r="C629" s="169"/>
      <c r="D629" s="6"/>
      <c r="E629" s="6"/>
      <c r="F629" s="6"/>
      <c r="G629" s="6"/>
      <c r="H629" s="6"/>
      <c r="I629" s="6"/>
      <c r="J629" s="6"/>
      <c r="K629" s="6"/>
      <c r="L629" s="6"/>
      <c r="M629" s="6"/>
      <c r="N629" s="6"/>
      <c r="O629" s="6"/>
      <c r="P629" s="6"/>
      <c r="Q629" s="6"/>
      <c r="R629" s="6"/>
    </row>
    <row r="630" spans="1:18" x14ac:dyDescent="0.3">
      <c r="A630" s="6"/>
      <c r="B630" s="172" t="s">
        <v>6176</v>
      </c>
      <c r="C630" s="169"/>
      <c r="D630" s="6"/>
      <c r="E630" s="6"/>
      <c r="F630" s="6"/>
      <c r="G630" s="6"/>
      <c r="H630" s="6"/>
      <c r="I630" s="6"/>
      <c r="J630" s="6"/>
      <c r="K630" s="6"/>
      <c r="L630" s="6"/>
      <c r="M630" s="6"/>
      <c r="N630" s="6"/>
      <c r="O630" s="6"/>
      <c r="P630" s="6"/>
      <c r="Q630" s="6"/>
      <c r="R630" s="6"/>
    </row>
    <row r="631" spans="1:18" x14ac:dyDescent="0.3">
      <c r="A631" s="6"/>
      <c r="B631" s="172" t="s">
        <v>6177</v>
      </c>
      <c r="C631" s="169"/>
      <c r="D631" s="6"/>
      <c r="E631" s="6"/>
      <c r="F631" s="6"/>
      <c r="G631" s="6"/>
      <c r="H631" s="6"/>
      <c r="I631" s="6"/>
      <c r="J631" s="6"/>
      <c r="K631" s="6"/>
      <c r="L631" s="6"/>
      <c r="M631" s="6"/>
      <c r="N631" s="6"/>
      <c r="O631" s="6"/>
      <c r="P631" s="6"/>
      <c r="Q631" s="6"/>
      <c r="R631" s="6"/>
    </row>
    <row r="632" spans="1:18" x14ac:dyDescent="0.3">
      <c r="A632" s="6"/>
      <c r="B632" s="172" t="s">
        <v>6178</v>
      </c>
      <c r="C632" s="169"/>
      <c r="D632" s="6"/>
      <c r="E632" s="6"/>
      <c r="F632" s="6"/>
      <c r="G632" s="6"/>
      <c r="H632" s="6"/>
      <c r="I632" s="6"/>
      <c r="J632" s="6"/>
      <c r="K632" s="6"/>
      <c r="L632" s="6"/>
      <c r="M632" s="6"/>
      <c r="N632" s="6"/>
      <c r="O632" s="6"/>
      <c r="P632" s="6"/>
      <c r="Q632" s="6"/>
      <c r="R632" s="6"/>
    </row>
    <row r="633" spans="1:18" x14ac:dyDescent="0.3">
      <c r="A633" s="6"/>
      <c r="B633" s="172" t="s">
        <v>4377</v>
      </c>
      <c r="C633" s="169"/>
      <c r="D633" s="6"/>
      <c r="E633" s="6"/>
      <c r="F633" s="6"/>
      <c r="G633" s="6"/>
      <c r="H633" s="6"/>
      <c r="I633" s="6"/>
      <c r="J633" s="6"/>
      <c r="K633" s="6"/>
      <c r="L633" s="6"/>
      <c r="M633" s="6"/>
      <c r="N633" s="6"/>
      <c r="O633" s="6"/>
      <c r="P633" s="6"/>
      <c r="Q633" s="6"/>
      <c r="R633" s="6"/>
    </row>
    <row r="634" spans="1:18" ht="15" thickBot="1" x14ac:dyDescent="0.35">
      <c r="A634" s="6"/>
      <c r="B634" s="172"/>
      <c r="C634" s="169"/>
      <c r="D634" s="6"/>
      <c r="E634" s="6"/>
      <c r="F634" s="6"/>
      <c r="G634" s="6"/>
      <c r="H634" s="6"/>
      <c r="I634" s="6"/>
      <c r="J634" s="6"/>
      <c r="K634" s="6"/>
      <c r="L634" s="6"/>
      <c r="M634" s="6"/>
      <c r="N634" s="6"/>
      <c r="O634" s="6"/>
      <c r="P634" s="6"/>
      <c r="Q634" s="6"/>
      <c r="R634" s="6"/>
    </row>
    <row r="635" spans="1:18" ht="15.6" thickTop="1" thickBot="1" x14ac:dyDescent="0.35">
      <c r="A635" s="6"/>
      <c r="B635" s="170" t="s">
        <v>4378</v>
      </c>
      <c r="C635" s="169"/>
      <c r="D635" s="6"/>
      <c r="E635" s="6"/>
      <c r="F635" s="6"/>
      <c r="G635" s="6"/>
      <c r="H635" s="6"/>
      <c r="I635" s="6"/>
      <c r="J635" s="6"/>
      <c r="K635" s="6"/>
      <c r="L635" s="6"/>
      <c r="M635" s="6"/>
      <c r="N635" s="6"/>
      <c r="O635" s="6"/>
      <c r="P635" s="6"/>
      <c r="Q635" s="6"/>
      <c r="R635" s="6"/>
    </row>
    <row r="636" spans="1:18" ht="40.200000000000003" thickTop="1" x14ac:dyDescent="0.3">
      <c r="A636" s="6"/>
      <c r="B636" s="172" t="s">
        <v>5144</v>
      </c>
      <c r="C636" s="169"/>
      <c r="D636" s="6"/>
      <c r="E636" s="6"/>
      <c r="F636" s="6"/>
      <c r="G636" s="6"/>
      <c r="H636" s="6"/>
      <c r="I636" s="6"/>
      <c r="J636" s="6"/>
      <c r="K636" s="6"/>
      <c r="L636" s="6"/>
      <c r="M636" s="6"/>
      <c r="N636" s="6"/>
      <c r="O636" s="6"/>
      <c r="P636" s="6"/>
      <c r="Q636" s="6"/>
      <c r="R636" s="6"/>
    </row>
    <row r="637" spans="1:18" ht="15" thickBot="1" x14ac:dyDescent="0.35">
      <c r="A637" s="6"/>
      <c r="B637" s="172"/>
      <c r="C637" s="169"/>
      <c r="D637" s="6"/>
      <c r="E637" s="6"/>
      <c r="F637" s="6"/>
      <c r="G637" s="6"/>
      <c r="H637" s="6"/>
      <c r="I637" s="6"/>
      <c r="J637" s="6"/>
      <c r="K637" s="6"/>
      <c r="L637" s="6"/>
      <c r="M637" s="6"/>
      <c r="N637" s="6"/>
      <c r="O637" s="6"/>
      <c r="P637" s="6"/>
      <c r="Q637" s="6"/>
      <c r="R637" s="6"/>
    </row>
    <row r="638" spans="1:18" ht="15.6" thickTop="1" thickBot="1" x14ac:dyDescent="0.35">
      <c r="A638" s="6"/>
      <c r="B638" s="170" t="s">
        <v>4379</v>
      </c>
      <c r="C638" s="169"/>
      <c r="D638" s="6"/>
      <c r="E638" s="6"/>
      <c r="F638" s="6"/>
      <c r="G638" s="6"/>
      <c r="H638" s="6"/>
      <c r="I638" s="6"/>
      <c r="J638" s="6"/>
      <c r="K638" s="6"/>
      <c r="L638" s="6"/>
      <c r="M638" s="6"/>
      <c r="N638" s="6"/>
      <c r="O638" s="6"/>
      <c r="P638" s="6"/>
      <c r="Q638" s="6"/>
      <c r="R638" s="6"/>
    </row>
    <row r="639" spans="1:18" ht="15" thickTop="1" x14ac:dyDescent="0.3">
      <c r="A639" s="6"/>
      <c r="B639" s="172" t="s">
        <v>4380</v>
      </c>
      <c r="C639" s="169"/>
      <c r="D639" s="6"/>
      <c r="E639" s="6"/>
      <c r="F639" s="6"/>
      <c r="G639" s="6"/>
      <c r="H639" s="6"/>
      <c r="I639" s="6"/>
      <c r="J639" s="6"/>
      <c r="K639" s="6"/>
      <c r="L639" s="6"/>
      <c r="M639" s="6"/>
      <c r="N639" s="6"/>
      <c r="O639" s="6"/>
      <c r="P639" s="6"/>
      <c r="Q639" s="6"/>
      <c r="R639" s="6"/>
    </row>
    <row r="640" spans="1:18" ht="26.4" x14ac:dyDescent="0.3">
      <c r="A640" s="6"/>
      <c r="B640" s="172" t="s">
        <v>5145</v>
      </c>
      <c r="C640" s="169"/>
      <c r="D640" s="6"/>
      <c r="E640" s="6"/>
      <c r="F640" s="6"/>
      <c r="G640" s="6"/>
      <c r="H640" s="6"/>
      <c r="I640" s="6"/>
      <c r="J640" s="6"/>
      <c r="K640" s="6"/>
      <c r="L640" s="6"/>
      <c r="M640" s="6"/>
      <c r="N640" s="6"/>
      <c r="O640" s="6"/>
      <c r="P640" s="6"/>
      <c r="Q640" s="6"/>
      <c r="R640" s="6"/>
    </row>
    <row r="641" spans="1:18" x14ac:dyDescent="0.3">
      <c r="A641" s="6"/>
      <c r="B641" s="172" t="s">
        <v>5146</v>
      </c>
      <c r="C641" s="169"/>
      <c r="D641" s="6"/>
      <c r="E641" s="6"/>
      <c r="F641" s="6"/>
      <c r="G641" s="6"/>
      <c r="H641" s="6"/>
      <c r="I641" s="6"/>
      <c r="J641" s="6"/>
      <c r="K641" s="6"/>
      <c r="L641" s="6"/>
      <c r="M641" s="6"/>
      <c r="N641" s="6"/>
      <c r="O641" s="6"/>
      <c r="P641" s="6"/>
      <c r="Q641" s="6"/>
      <c r="R641" s="6"/>
    </row>
    <row r="642" spans="1:18" x14ac:dyDescent="0.3">
      <c r="A642" s="6"/>
      <c r="B642" s="172" t="s">
        <v>5147</v>
      </c>
      <c r="C642" s="169"/>
      <c r="D642" s="6"/>
      <c r="E642" s="6"/>
      <c r="F642" s="6"/>
      <c r="G642" s="6"/>
      <c r="H642" s="6"/>
      <c r="I642" s="6"/>
      <c r="J642" s="6"/>
      <c r="K642" s="6"/>
      <c r="L642" s="6"/>
      <c r="M642" s="6"/>
      <c r="N642" s="6"/>
      <c r="O642" s="6"/>
      <c r="P642" s="6"/>
      <c r="Q642" s="6"/>
      <c r="R642" s="6"/>
    </row>
    <row r="643" spans="1:18" x14ac:dyDescent="0.3">
      <c r="A643" s="6"/>
      <c r="B643" s="172" t="s">
        <v>5148</v>
      </c>
      <c r="C643" s="169"/>
      <c r="D643" s="6"/>
      <c r="E643" s="6"/>
      <c r="F643" s="6"/>
      <c r="G643" s="6"/>
      <c r="H643" s="6"/>
      <c r="I643" s="6"/>
      <c r="J643" s="6"/>
      <c r="K643" s="6"/>
      <c r="L643" s="6"/>
      <c r="M643" s="6"/>
      <c r="N643" s="6"/>
      <c r="O643" s="6"/>
      <c r="P643" s="6"/>
      <c r="Q643" s="6"/>
      <c r="R643" s="6"/>
    </row>
    <row r="644" spans="1:18" x14ac:dyDescent="0.3">
      <c r="A644" s="6"/>
      <c r="B644" s="172" t="s">
        <v>5149</v>
      </c>
      <c r="C644" s="169"/>
      <c r="D644" s="6"/>
      <c r="E644" s="6"/>
      <c r="F644" s="6"/>
      <c r="G644" s="6"/>
      <c r="H644" s="6"/>
      <c r="I644" s="6"/>
      <c r="J644" s="6"/>
      <c r="K644" s="6"/>
      <c r="L644" s="6"/>
      <c r="M644" s="6"/>
      <c r="N644" s="6"/>
      <c r="O644" s="6"/>
      <c r="P644" s="6"/>
      <c r="Q644" s="6"/>
      <c r="R644" s="6"/>
    </row>
    <row r="645" spans="1:18" x14ac:dyDescent="0.3">
      <c r="A645" s="6"/>
      <c r="B645" s="172" t="s">
        <v>5150</v>
      </c>
      <c r="C645" s="169"/>
      <c r="D645" s="6"/>
      <c r="E645" s="6"/>
      <c r="F645" s="6"/>
      <c r="G645" s="6"/>
      <c r="H645" s="6"/>
      <c r="I645" s="6"/>
      <c r="J645" s="6"/>
      <c r="K645" s="6"/>
      <c r="L645" s="6"/>
      <c r="M645" s="6"/>
      <c r="N645" s="6"/>
      <c r="O645" s="6"/>
      <c r="P645" s="6"/>
      <c r="Q645" s="6"/>
      <c r="R645" s="6"/>
    </row>
    <row r="646" spans="1:18" x14ac:dyDescent="0.3">
      <c r="A646" s="6"/>
      <c r="B646" s="172" t="s">
        <v>5151</v>
      </c>
      <c r="C646" s="169"/>
      <c r="D646" s="6"/>
      <c r="E646" s="6"/>
      <c r="F646" s="6"/>
      <c r="G646" s="6"/>
      <c r="H646" s="6"/>
      <c r="I646" s="6"/>
      <c r="J646" s="6"/>
      <c r="K646" s="6"/>
      <c r="L646" s="6"/>
      <c r="M646" s="6"/>
      <c r="N646" s="6"/>
      <c r="O646" s="6"/>
      <c r="P646" s="6"/>
      <c r="Q646" s="6"/>
      <c r="R646" s="6"/>
    </row>
    <row r="647" spans="1:18" x14ac:dyDescent="0.3">
      <c r="A647" s="6"/>
      <c r="B647" s="172" t="s">
        <v>5152</v>
      </c>
      <c r="C647" s="169"/>
      <c r="D647" s="6"/>
      <c r="E647" s="6"/>
      <c r="F647" s="6"/>
      <c r="G647" s="6"/>
      <c r="H647" s="6"/>
      <c r="I647" s="6"/>
      <c r="J647" s="6"/>
      <c r="K647" s="6"/>
      <c r="L647" s="6"/>
      <c r="M647" s="6"/>
      <c r="N647" s="6"/>
      <c r="O647" s="6"/>
      <c r="P647" s="6"/>
      <c r="Q647" s="6"/>
      <c r="R647" s="6"/>
    </row>
    <row r="648" spans="1:18" x14ac:dyDescent="0.3">
      <c r="A648" s="6"/>
      <c r="B648" s="172" t="s">
        <v>5153</v>
      </c>
      <c r="C648" s="169"/>
      <c r="D648" s="6"/>
      <c r="E648" s="6"/>
      <c r="F648" s="6"/>
      <c r="G648" s="6"/>
      <c r="H648" s="6"/>
      <c r="I648" s="6"/>
      <c r="J648" s="6"/>
      <c r="K648" s="6"/>
      <c r="L648" s="6"/>
      <c r="M648" s="6"/>
      <c r="N648" s="6"/>
      <c r="O648" s="6"/>
      <c r="P648" s="6"/>
      <c r="Q648" s="6"/>
      <c r="R648" s="6"/>
    </row>
    <row r="649" spans="1:18" x14ac:dyDescent="0.3">
      <c r="A649" s="6"/>
      <c r="B649" s="172" t="s">
        <v>5154</v>
      </c>
      <c r="C649" s="169"/>
      <c r="D649" s="6"/>
      <c r="E649" s="6"/>
      <c r="F649" s="6"/>
      <c r="G649" s="6"/>
      <c r="H649" s="6"/>
      <c r="I649" s="6"/>
      <c r="J649" s="6"/>
      <c r="K649" s="6"/>
      <c r="L649" s="6"/>
      <c r="M649" s="6"/>
      <c r="N649" s="6"/>
      <c r="O649" s="6"/>
      <c r="P649" s="6"/>
      <c r="Q649" s="6"/>
      <c r="R649" s="6"/>
    </row>
    <row r="650" spans="1:18" x14ac:dyDescent="0.3">
      <c r="A650" s="6"/>
      <c r="B650" s="172" t="s">
        <v>5155</v>
      </c>
      <c r="C650" s="169"/>
      <c r="D650" s="6"/>
      <c r="E650" s="6"/>
      <c r="F650" s="6"/>
      <c r="G650" s="6"/>
      <c r="H650" s="6"/>
      <c r="I650" s="6"/>
      <c r="J650" s="6"/>
      <c r="K650" s="6"/>
      <c r="L650" s="6"/>
      <c r="M650" s="6"/>
      <c r="N650" s="6"/>
      <c r="O650" s="6"/>
      <c r="P650" s="6"/>
      <c r="Q650" s="6"/>
      <c r="R650" s="6"/>
    </row>
    <row r="651" spans="1:18" x14ac:dyDescent="0.3">
      <c r="A651" s="6"/>
      <c r="B651" s="172" t="s">
        <v>5156</v>
      </c>
      <c r="C651" s="169"/>
      <c r="D651" s="6"/>
      <c r="E651" s="6"/>
      <c r="F651" s="6"/>
      <c r="G651" s="6"/>
      <c r="H651" s="6"/>
      <c r="I651" s="6"/>
      <c r="J651" s="6"/>
      <c r="K651" s="6"/>
      <c r="L651" s="6"/>
      <c r="M651" s="6"/>
      <c r="N651" s="6"/>
      <c r="O651" s="6"/>
      <c r="P651" s="6"/>
      <c r="Q651" s="6"/>
      <c r="R651" s="6"/>
    </row>
    <row r="652" spans="1:18" x14ac:dyDescent="0.3">
      <c r="A652" s="6"/>
      <c r="B652" s="172" t="s">
        <v>5157</v>
      </c>
      <c r="C652" s="169"/>
      <c r="D652" s="6"/>
      <c r="E652" s="6"/>
      <c r="F652" s="6"/>
      <c r="G652" s="6"/>
      <c r="H652" s="6"/>
      <c r="I652" s="6"/>
      <c r="J652" s="6"/>
      <c r="K652" s="6"/>
      <c r="L652" s="6"/>
      <c r="M652" s="6"/>
      <c r="N652" s="6"/>
      <c r="O652" s="6"/>
      <c r="P652" s="6"/>
      <c r="Q652" s="6"/>
      <c r="R652" s="6"/>
    </row>
    <row r="653" spans="1:18" x14ac:dyDescent="0.3">
      <c r="A653" s="6"/>
      <c r="B653" s="172" t="s">
        <v>5158</v>
      </c>
      <c r="C653" s="169"/>
      <c r="D653" s="6"/>
      <c r="E653" s="6"/>
      <c r="F653" s="6"/>
      <c r="G653" s="6"/>
      <c r="H653" s="6"/>
      <c r="I653" s="6"/>
      <c r="J653" s="6"/>
      <c r="K653" s="6"/>
      <c r="L653" s="6"/>
      <c r="M653" s="6"/>
      <c r="N653" s="6"/>
      <c r="O653" s="6"/>
      <c r="P653" s="6"/>
      <c r="Q653" s="6"/>
      <c r="R653" s="6"/>
    </row>
    <row r="654" spans="1:18" x14ac:dyDescent="0.3">
      <c r="A654" s="6"/>
      <c r="B654" s="172" t="s">
        <v>5159</v>
      </c>
      <c r="C654" s="169"/>
      <c r="D654" s="6"/>
      <c r="E654" s="6"/>
      <c r="F654" s="6"/>
      <c r="G654" s="6"/>
      <c r="H654" s="6"/>
      <c r="I654" s="6"/>
      <c r="J654" s="6"/>
      <c r="K654" s="6"/>
      <c r="L654" s="6"/>
      <c r="M654" s="6"/>
      <c r="N654" s="6"/>
      <c r="O654" s="6"/>
      <c r="P654" s="6"/>
      <c r="Q654" s="6"/>
      <c r="R654" s="6"/>
    </row>
    <row r="655" spans="1:18" x14ac:dyDescent="0.3">
      <c r="A655" s="6"/>
      <c r="B655" s="172" t="s">
        <v>5160</v>
      </c>
      <c r="C655" s="169"/>
      <c r="D655" s="6"/>
      <c r="E655" s="6"/>
      <c r="F655" s="6"/>
      <c r="G655" s="6"/>
      <c r="H655" s="6"/>
      <c r="I655" s="6"/>
      <c r="J655" s="6"/>
      <c r="K655" s="6"/>
      <c r="L655" s="6"/>
      <c r="M655" s="6"/>
      <c r="N655" s="6"/>
      <c r="O655" s="6"/>
      <c r="P655" s="6"/>
      <c r="Q655" s="6"/>
      <c r="R655" s="6"/>
    </row>
    <row r="656" spans="1:18" ht="15" thickBot="1" x14ac:dyDescent="0.35">
      <c r="A656" s="6"/>
      <c r="B656" s="172"/>
      <c r="C656" s="169"/>
      <c r="D656" s="6"/>
      <c r="E656" s="6"/>
      <c r="F656" s="6"/>
      <c r="G656" s="6"/>
      <c r="H656" s="6"/>
      <c r="I656" s="6"/>
      <c r="J656" s="6"/>
      <c r="K656" s="6"/>
      <c r="L656" s="6"/>
      <c r="M656" s="6"/>
      <c r="N656" s="6"/>
      <c r="O656" s="6"/>
      <c r="P656" s="6"/>
      <c r="Q656" s="6"/>
      <c r="R656" s="6"/>
    </row>
    <row r="657" spans="1:18" ht="15.6" thickTop="1" thickBot="1" x14ac:dyDescent="0.35">
      <c r="A657" s="6"/>
      <c r="B657" s="170" t="s">
        <v>4381</v>
      </c>
      <c r="C657" s="169"/>
      <c r="D657" s="6"/>
      <c r="E657" s="6"/>
      <c r="F657" s="6"/>
      <c r="G657" s="6"/>
      <c r="H657" s="6"/>
      <c r="I657" s="6"/>
      <c r="J657" s="6"/>
      <c r="K657" s="6"/>
      <c r="L657" s="6"/>
      <c r="M657" s="6"/>
      <c r="N657" s="6"/>
      <c r="O657" s="6"/>
      <c r="P657" s="6"/>
      <c r="Q657" s="6"/>
      <c r="R657" s="6"/>
    </row>
    <row r="658" spans="1:18" ht="15" thickTop="1" x14ac:dyDescent="0.3">
      <c r="A658" s="6"/>
      <c r="B658" s="172" t="s">
        <v>4380</v>
      </c>
      <c r="C658" s="169"/>
      <c r="D658" s="6"/>
      <c r="E658" s="6"/>
      <c r="F658" s="6"/>
      <c r="G658" s="6"/>
      <c r="H658" s="6"/>
      <c r="I658" s="6"/>
      <c r="J658" s="6"/>
      <c r="K658" s="6"/>
      <c r="L658" s="6"/>
      <c r="M658" s="6"/>
      <c r="N658" s="6"/>
      <c r="O658" s="6"/>
      <c r="P658" s="6"/>
      <c r="Q658" s="6"/>
      <c r="R658" s="6"/>
    </row>
    <row r="659" spans="1:18" x14ac:dyDescent="0.3">
      <c r="A659" s="6"/>
      <c r="B659" s="172" t="s">
        <v>5161</v>
      </c>
      <c r="C659" s="169"/>
      <c r="D659" s="6"/>
      <c r="E659" s="6"/>
      <c r="F659" s="6"/>
      <c r="G659" s="6"/>
      <c r="H659" s="6"/>
      <c r="I659" s="6"/>
      <c r="J659" s="6"/>
      <c r="K659" s="6"/>
      <c r="L659" s="6"/>
      <c r="M659" s="6"/>
      <c r="N659" s="6"/>
      <c r="O659" s="6"/>
      <c r="P659" s="6"/>
      <c r="Q659" s="6"/>
      <c r="R659" s="6"/>
    </row>
    <row r="660" spans="1:18" x14ac:dyDescent="0.3">
      <c r="A660" s="6"/>
      <c r="B660" s="172" t="s">
        <v>5158</v>
      </c>
      <c r="C660" s="169"/>
      <c r="D660" s="6"/>
      <c r="E660" s="6"/>
      <c r="F660" s="6"/>
      <c r="G660" s="6"/>
      <c r="H660" s="6"/>
      <c r="I660" s="6"/>
      <c r="J660" s="6"/>
      <c r="K660" s="6"/>
      <c r="L660" s="6"/>
      <c r="M660" s="6"/>
      <c r="N660" s="6"/>
      <c r="O660" s="6"/>
      <c r="P660" s="6"/>
      <c r="Q660" s="6"/>
      <c r="R660" s="6"/>
    </row>
    <row r="661" spans="1:18" x14ac:dyDescent="0.3">
      <c r="A661" s="6"/>
      <c r="B661" s="172" t="s">
        <v>5162</v>
      </c>
      <c r="C661" s="169"/>
      <c r="D661" s="6"/>
      <c r="E661" s="6"/>
      <c r="F661" s="6"/>
      <c r="G661" s="6"/>
      <c r="H661" s="6"/>
      <c r="I661" s="6"/>
      <c r="J661" s="6"/>
      <c r="K661" s="6"/>
      <c r="L661" s="6"/>
      <c r="M661" s="6"/>
      <c r="N661" s="6"/>
      <c r="O661" s="6"/>
      <c r="P661" s="6"/>
      <c r="Q661" s="6"/>
      <c r="R661" s="6"/>
    </row>
    <row r="662" spans="1:18" ht="26.4" x14ac:dyDescent="0.3">
      <c r="A662" s="6"/>
      <c r="B662" s="172" t="s">
        <v>4382</v>
      </c>
      <c r="C662" s="169"/>
      <c r="D662" s="6"/>
      <c r="E662" s="6"/>
      <c r="F662" s="6"/>
      <c r="G662" s="6"/>
      <c r="H662" s="6"/>
      <c r="I662" s="6"/>
      <c r="J662" s="6"/>
      <c r="K662" s="6"/>
      <c r="L662" s="6"/>
      <c r="M662" s="6"/>
      <c r="N662" s="6"/>
      <c r="O662" s="6"/>
      <c r="P662" s="6"/>
      <c r="Q662" s="6"/>
      <c r="R662" s="6"/>
    </row>
    <row r="663" spans="1:18" ht="26.4" x14ac:dyDescent="0.3">
      <c r="A663" s="6"/>
      <c r="B663" s="172" t="s">
        <v>5163</v>
      </c>
      <c r="C663" s="169"/>
      <c r="D663" s="6"/>
      <c r="E663" s="6"/>
      <c r="F663" s="6"/>
      <c r="G663" s="6"/>
      <c r="H663" s="6"/>
      <c r="I663" s="6"/>
      <c r="J663" s="6"/>
      <c r="K663" s="6"/>
      <c r="L663" s="6"/>
      <c r="M663" s="6"/>
      <c r="N663" s="6"/>
      <c r="O663" s="6"/>
      <c r="P663" s="6"/>
      <c r="Q663" s="6"/>
      <c r="R663" s="6"/>
    </row>
    <row r="664" spans="1:18" x14ac:dyDescent="0.3">
      <c r="A664" s="6"/>
      <c r="B664" s="172" t="s">
        <v>5164</v>
      </c>
      <c r="C664" s="169"/>
      <c r="D664" s="6"/>
      <c r="E664" s="6"/>
      <c r="F664" s="6"/>
      <c r="G664" s="6"/>
      <c r="H664" s="6"/>
      <c r="I664" s="6"/>
      <c r="J664" s="6"/>
      <c r="K664" s="6"/>
      <c r="L664" s="6"/>
      <c r="M664" s="6"/>
      <c r="N664" s="6"/>
      <c r="O664" s="6"/>
      <c r="P664" s="6"/>
      <c r="Q664" s="6"/>
      <c r="R664" s="6"/>
    </row>
    <row r="665" spans="1:18" x14ac:dyDescent="0.3">
      <c r="A665" s="6"/>
      <c r="B665" s="172" t="s">
        <v>5165</v>
      </c>
      <c r="C665" s="169"/>
      <c r="D665" s="6"/>
      <c r="E665" s="6"/>
      <c r="F665" s="6"/>
      <c r="G665" s="6"/>
      <c r="H665" s="6"/>
      <c r="I665" s="6"/>
      <c r="J665" s="6"/>
      <c r="K665" s="6"/>
      <c r="L665" s="6"/>
      <c r="M665" s="6"/>
      <c r="N665" s="6"/>
      <c r="O665" s="6"/>
      <c r="P665" s="6"/>
      <c r="Q665" s="6"/>
      <c r="R665" s="6"/>
    </row>
    <row r="666" spans="1:18" x14ac:dyDescent="0.3">
      <c r="A666" s="6"/>
      <c r="B666" s="172" t="s">
        <v>5166</v>
      </c>
      <c r="C666" s="169"/>
      <c r="D666" s="6"/>
      <c r="E666" s="6"/>
      <c r="F666" s="6"/>
      <c r="G666" s="6"/>
      <c r="H666" s="6"/>
      <c r="I666" s="6"/>
      <c r="J666" s="6"/>
      <c r="K666" s="6"/>
      <c r="L666" s="6"/>
      <c r="M666" s="6"/>
      <c r="N666" s="6"/>
      <c r="O666" s="6"/>
      <c r="P666" s="6"/>
      <c r="Q666" s="6"/>
      <c r="R666" s="6"/>
    </row>
    <row r="667" spans="1:18" x14ac:dyDescent="0.3">
      <c r="A667" s="6"/>
      <c r="B667" s="172" t="s">
        <v>5167</v>
      </c>
      <c r="C667" s="169"/>
      <c r="D667" s="6"/>
      <c r="E667" s="6"/>
      <c r="F667" s="6"/>
      <c r="G667" s="6"/>
      <c r="H667" s="6"/>
      <c r="I667" s="6"/>
      <c r="J667" s="6"/>
      <c r="K667" s="6"/>
      <c r="L667" s="6"/>
      <c r="M667" s="6"/>
      <c r="N667" s="6"/>
      <c r="O667" s="6"/>
      <c r="P667" s="6"/>
      <c r="Q667" s="6"/>
      <c r="R667" s="6"/>
    </row>
    <row r="668" spans="1:18" x14ac:dyDescent="0.3">
      <c r="A668" s="6"/>
      <c r="B668" s="172" t="s">
        <v>5168</v>
      </c>
      <c r="C668" s="169"/>
      <c r="D668" s="6"/>
      <c r="E668" s="6"/>
      <c r="F668" s="6"/>
      <c r="G668" s="6"/>
      <c r="H668" s="6"/>
      <c r="I668" s="6"/>
      <c r="J668" s="6"/>
      <c r="K668" s="6"/>
      <c r="L668" s="6"/>
      <c r="M668" s="6"/>
      <c r="N668" s="6"/>
      <c r="O668" s="6"/>
      <c r="P668" s="6"/>
      <c r="Q668" s="6"/>
      <c r="R668" s="6"/>
    </row>
    <row r="669" spans="1:18" ht="15" thickBot="1" x14ac:dyDescent="0.35">
      <c r="A669" s="6"/>
      <c r="B669" s="172"/>
      <c r="C669" s="169"/>
      <c r="D669" s="6"/>
      <c r="E669" s="6"/>
      <c r="F669" s="6"/>
      <c r="G669" s="6"/>
      <c r="H669" s="6"/>
      <c r="I669" s="6"/>
      <c r="J669" s="6"/>
      <c r="K669" s="6"/>
      <c r="L669" s="6"/>
      <c r="M669" s="6"/>
      <c r="N669" s="6"/>
      <c r="O669" s="6"/>
      <c r="P669" s="6"/>
      <c r="Q669" s="6"/>
      <c r="R669" s="6"/>
    </row>
    <row r="670" spans="1:18" ht="15.6" thickTop="1" thickBot="1" x14ac:dyDescent="0.35">
      <c r="A670" s="6"/>
      <c r="B670" s="170" t="s">
        <v>4185</v>
      </c>
      <c r="C670" s="169"/>
      <c r="D670" s="6"/>
      <c r="E670" s="6"/>
      <c r="F670" s="6"/>
      <c r="G670" s="6"/>
      <c r="H670" s="6"/>
      <c r="I670" s="6"/>
      <c r="J670" s="6"/>
      <c r="K670" s="6"/>
      <c r="L670" s="6"/>
      <c r="M670" s="6"/>
      <c r="N670" s="6"/>
      <c r="O670" s="6"/>
      <c r="P670" s="6"/>
      <c r="Q670" s="6"/>
      <c r="R670" s="6"/>
    </row>
    <row r="671" spans="1:18" ht="15" thickTop="1" x14ac:dyDescent="0.3">
      <c r="A671" s="6"/>
      <c r="B671" s="172" t="s">
        <v>5169</v>
      </c>
      <c r="C671" s="169"/>
      <c r="D671" s="6"/>
      <c r="E671" s="6"/>
      <c r="F671" s="6"/>
      <c r="G671" s="6"/>
      <c r="H671" s="6"/>
      <c r="I671" s="6"/>
      <c r="J671" s="6"/>
      <c r="K671" s="6"/>
      <c r="L671" s="6"/>
      <c r="M671" s="6"/>
      <c r="N671" s="6"/>
      <c r="O671" s="6"/>
      <c r="P671" s="6"/>
      <c r="Q671" s="6"/>
      <c r="R671" s="6"/>
    </row>
    <row r="672" spans="1:18" ht="26.4" x14ac:dyDescent="0.3">
      <c r="A672" s="6"/>
      <c r="B672" s="172" t="s">
        <v>5170</v>
      </c>
      <c r="C672" s="169"/>
      <c r="D672" s="6"/>
      <c r="E672" s="6"/>
      <c r="F672" s="6"/>
      <c r="G672" s="6"/>
      <c r="H672" s="6"/>
      <c r="I672" s="6"/>
      <c r="J672" s="6"/>
      <c r="K672" s="6"/>
      <c r="L672" s="6"/>
      <c r="M672" s="6"/>
      <c r="N672" s="6"/>
      <c r="O672" s="6"/>
      <c r="P672" s="6"/>
      <c r="Q672" s="6"/>
      <c r="R672" s="6"/>
    </row>
    <row r="673" spans="1:18" x14ac:dyDescent="0.3">
      <c r="A673" s="6"/>
      <c r="B673" s="172" t="s">
        <v>5171</v>
      </c>
      <c r="C673" s="169"/>
      <c r="D673" s="6"/>
      <c r="E673" s="6"/>
      <c r="F673" s="6"/>
      <c r="G673" s="6"/>
      <c r="H673" s="6"/>
      <c r="I673" s="6"/>
      <c r="J673" s="6"/>
      <c r="K673" s="6"/>
      <c r="L673" s="6"/>
      <c r="M673" s="6"/>
      <c r="N673" s="6"/>
      <c r="O673" s="6"/>
      <c r="P673" s="6"/>
      <c r="Q673" s="6"/>
      <c r="R673" s="6"/>
    </row>
    <row r="674" spans="1:18" ht="26.4" x14ac:dyDescent="0.3">
      <c r="A674" s="6"/>
      <c r="B674" s="172" t="s">
        <v>5172</v>
      </c>
      <c r="C674" s="169"/>
      <c r="D674" s="6"/>
      <c r="E674" s="6"/>
      <c r="F674" s="6"/>
      <c r="G674" s="6"/>
      <c r="H674" s="6"/>
      <c r="I674" s="6"/>
      <c r="J674" s="6"/>
      <c r="K674" s="6"/>
      <c r="L674" s="6"/>
      <c r="M674" s="6"/>
      <c r="N674" s="6"/>
      <c r="O674" s="6"/>
      <c r="P674" s="6"/>
      <c r="Q674" s="6"/>
      <c r="R674" s="6"/>
    </row>
    <row r="675" spans="1:18" x14ac:dyDescent="0.3">
      <c r="A675" s="6"/>
      <c r="B675" s="172" t="s">
        <v>5173</v>
      </c>
      <c r="C675" s="169"/>
      <c r="D675" s="6"/>
      <c r="E675" s="6"/>
      <c r="F675" s="6"/>
      <c r="G675" s="6"/>
      <c r="H675" s="6"/>
      <c r="I675" s="6"/>
      <c r="J675" s="6"/>
      <c r="K675" s="6"/>
      <c r="L675" s="6"/>
      <c r="M675" s="6"/>
      <c r="N675" s="6"/>
      <c r="O675" s="6"/>
      <c r="P675" s="6"/>
      <c r="Q675" s="6"/>
      <c r="R675" s="6"/>
    </row>
    <row r="676" spans="1:18" x14ac:dyDescent="0.3">
      <c r="A676" s="6"/>
      <c r="B676" s="172" t="s">
        <v>5174</v>
      </c>
      <c r="C676" s="169"/>
      <c r="D676" s="6"/>
      <c r="E676" s="6"/>
      <c r="F676" s="6"/>
      <c r="G676" s="6"/>
      <c r="H676" s="6"/>
      <c r="I676" s="6"/>
      <c r="J676" s="6"/>
      <c r="K676" s="6"/>
      <c r="L676" s="6"/>
      <c r="M676" s="6"/>
      <c r="N676" s="6"/>
      <c r="O676" s="6"/>
      <c r="P676" s="6"/>
      <c r="Q676" s="6"/>
      <c r="R676" s="6"/>
    </row>
    <row r="677" spans="1:18" x14ac:dyDescent="0.3">
      <c r="A677" s="6"/>
      <c r="B677" s="172" t="s">
        <v>5175</v>
      </c>
      <c r="C677" s="169"/>
      <c r="D677" s="6"/>
      <c r="E677" s="6"/>
      <c r="F677" s="6"/>
      <c r="G677" s="6"/>
      <c r="H677" s="6"/>
      <c r="I677" s="6"/>
      <c r="J677" s="6"/>
      <c r="K677" s="6"/>
      <c r="L677" s="6"/>
      <c r="M677" s="6"/>
      <c r="N677" s="6"/>
      <c r="O677" s="6"/>
      <c r="P677" s="6"/>
      <c r="Q677" s="6"/>
      <c r="R677" s="6"/>
    </row>
    <row r="678" spans="1:18" ht="26.4" x14ac:dyDescent="0.3">
      <c r="A678" s="6"/>
      <c r="B678" s="172" t="s">
        <v>5176</v>
      </c>
      <c r="C678" s="169"/>
      <c r="D678" s="6"/>
      <c r="E678" s="6"/>
      <c r="F678" s="6"/>
      <c r="G678" s="6"/>
      <c r="H678" s="6"/>
      <c r="I678" s="6"/>
      <c r="J678" s="6"/>
      <c r="K678" s="6"/>
      <c r="L678" s="6"/>
      <c r="M678" s="6"/>
      <c r="N678" s="6"/>
      <c r="O678" s="6"/>
      <c r="P678" s="6"/>
      <c r="Q678" s="6"/>
      <c r="R678" s="6"/>
    </row>
    <row r="679" spans="1:18" x14ac:dyDescent="0.3">
      <c r="A679" s="6"/>
      <c r="B679" s="172" t="s">
        <v>5177</v>
      </c>
      <c r="C679" s="169"/>
      <c r="D679" s="6"/>
      <c r="E679" s="6"/>
      <c r="F679" s="6"/>
      <c r="G679" s="6"/>
      <c r="H679" s="6"/>
      <c r="I679" s="6"/>
      <c r="J679" s="6"/>
      <c r="K679" s="6"/>
      <c r="L679" s="6"/>
      <c r="M679" s="6"/>
      <c r="N679" s="6"/>
      <c r="O679" s="6"/>
      <c r="P679" s="6"/>
      <c r="Q679" s="6"/>
      <c r="R679" s="6"/>
    </row>
    <row r="680" spans="1:18" x14ac:dyDescent="0.3">
      <c r="A680" s="6"/>
      <c r="B680" s="172" t="s">
        <v>5178</v>
      </c>
      <c r="C680" s="169"/>
      <c r="D680" s="6"/>
      <c r="E680" s="6"/>
      <c r="F680" s="6"/>
      <c r="G680" s="6"/>
      <c r="H680" s="6"/>
      <c r="I680" s="6"/>
      <c r="J680" s="6"/>
      <c r="K680" s="6"/>
      <c r="L680" s="6"/>
      <c r="M680" s="6"/>
      <c r="N680" s="6"/>
      <c r="O680" s="6"/>
      <c r="P680" s="6"/>
      <c r="Q680" s="6"/>
      <c r="R680" s="6"/>
    </row>
    <row r="681" spans="1:18" ht="26.4" x14ac:dyDescent="0.3">
      <c r="A681" s="6"/>
      <c r="B681" s="172" t="s">
        <v>5179</v>
      </c>
      <c r="C681" s="169"/>
      <c r="D681" s="6"/>
      <c r="E681" s="6"/>
      <c r="F681" s="6"/>
      <c r="G681" s="6"/>
      <c r="H681" s="6"/>
      <c r="I681" s="6"/>
      <c r="J681" s="6"/>
      <c r="K681" s="6"/>
      <c r="L681" s="6"/>
      <c r="M681" s="6"/>
      <c r="N681" s="6"/>
      <c r="O681" s="6"/>
      <c r="P681" s="6"/>
      <c r="Q681" s="6"/>
      <c r="R681" s="6"/>
    </row>
    <row r="682" spans="1:18" x14ac:dyDescent="0.3">
      <c r="A682" s="6"/>
      <c r="B682" s="172" t="s">
        <v>5180</v>
      </c>
      <c r="C682" s="169"/>
      <c r="D682" s="6"/>
      <c r="E682" s="6"/>
      <c r="F682" s="6"/>
      <c r="G682" s="6"/>
      <c r="H682" s="6"/>
      <c r="I682" s="6"/>
      <c r="J682" s="6"/>
      <c r="K682" s="6"/>
      <c r="L682" s="6"/>
      <c r="M682" s="6"/>
      <c r="N682" s="6"/>
      <c r="O682" s="6"/>
      <c r="P682" s="6"/>
      <c r="Q682" s="6"/>
      <c r="R682" s="6"/>
    </row>
    <row r="683" spans="1:18" x14ac:dyDescent="0.3">
      <c r="A683" s="6"/>
      <c r="B683" s="172" t="s">
        <v>5181</v>
      </c>
      <c r="C683" s="169"/>
      <c r="D683" s="6"/>
      <c r="E683" s="6"/>
      <c r="F683" s="6"/>
      <c r="G683" s="6"/>
      <c r="H683" s="6"/>
      <c r="I683" s="6"/>
      <c r="J683" s="6"/>
      <c r="K683" s="6"/>
      <c r="L683" s="6"/>
      <c r="M683" s="6"/>
      <c r="N683" s="6"/>
      <c r="O683" s="6"/>
      <c r="P683" s="6"/>
      <c r="Q683" s="6"/>
      <c r="R683" s="6"/>
    </row>
    <row r="684" spans="1:18" ht="26.4" x14ac:dyDescent="0.3">
      <c r="A684" s="6"/>
      <c r="B684" s="172" t="s">
        <v>5182</v>
      </c>
      <c r="C684" s="169"/>
      <c r="D684" s="6"/>
      <c r="E684" s="6"/>
      <c r="F684" s="6"/>
      <c r="G684" s="6"/>
      <c r="H684" s="6"/>
      <c r="I684" s="6"/>
      <c r="J684" s="6"/>
      <c r="K684" s="6"/>
      <c r="L684" s="6"/>
      <c r="M684" s="6"/>
      <c r="N684" s="6"/>
      <c r="O684" s="6"/>
      <c r="P684" s="6"/>
      <c r="Q684" s="6"/>
      <c r="R684" s="6"/>
    </row>
    <row r="685" spans="1:18" ht="26.4" x14ac:dyDescent="0.3">
      <c r="A685" s="6"/>
      <c r="B685" s="172" t="s">
        <v>5183</v>
      </c>
      <c r="C685" s="169"/>
      <c r="D685" s="6"/>
      <c r="E685" s="6"/>
      <c r="F685" s="6"/>
      <c r="G685" s="6"/>
      <c r="H685" s="6"/>
      <c r="I685" s="6"/>
      <c r="J685" s="6"/>
      <c r="K685" s="6"/>
      <c r="L685" s="6"/>
      <c r="M685" s="6"/>
      <c r="N685" s="6"/>
      <c r="O685" s="6"/>
      <c r="P685" s="6"/>
      <c r="Q685" s="6"/>
      <c r="R685" s="6"/>
    </row>
    <row r="686" spans="1:18" ht="26.4" x14ac:dyDescent="0.3">
      <c r="A686" s="6"/>
      <c r="B686" s="172" t="s">
        <v>5184</v>
      </c>
      <c r="C686" s="169"/>
      <c r="D686" s="6"/>
      <c r="E686" s="6"/>
      <c r="F686" s="6"/>
      <c r="G686" s="6"/>
      <c r="H686" s="6"/>
      <c r="I686" s="6"/>
      <c r="J686" s="6"/>
      <c r="K686" s="6"/>
      <c r="L686" s="6"/>
      <c r="M686" s="6"/>
      <c r="N686" s="6"/>
      <c r="O686" s="6"/>
      <c r="P686" s="6"/>
      <c r="Q686" s="6"/>
      <c r="R686" s="6"/>
    </row>
    <row r="687" spans="1:18" x14ac:dyDescent="0.3">
      <c r="A687" s="6"/>
      <c r="B687" s="172" t="s">
        <v>5185</v>
      </c>
      <c r="C687" s="169"/>
      <c r="D687" s="6"/>
      <c r="E687" s="6"/>
      <c r="F687" s="6"/>
      <c r="G687" s="6"/>
      <c r="H687" s="6"/>
      <c r="I687" s="6"/>
      <c r="J687" s="6"/>
      <c r="K687" s="6"/>
      <c r="L687" s="6"/>
      <c r="M687" s="6"/>
      <c r="N687" s="6"/>
      <c r="O687" s="6"/>
      <c r="P687" s="6"/>
      <c r="Q687" s="6"/>
      <c r="R687" s="6"/>
    </row>
    <row r="688" spans="1:18" x14ac:dyDescent="0.3">
      <c r="A688" s="6"/>
      <c r="B688" s="172" t="s">
        <v>5186</v>
      </c>
      <c r="C688" s="169"/>
      <c r="D688" s="6"/>
      <c r="E688" s="6"/>
      <c r="F688" s="6"/>
      <c r="G688" s="6"/>
      <c r="H688" s="6"/>
      <c r="I688" s="6"/>
      <c r="J688" s="6"/>
      <c r="K688" s="6"/>
      <c r="L688" s="6"/>
      <c r="M688" s="6"/>
      <c r="N688" s="6"/>
      <c r="O688" s="6"/>
      <c r="P688" s="6"/>
      <c r="Q688" s="6"/>
      <c r="R688" s="6"/>
    </row>
    <row r="689" spans="1:18" ht="26.4" x14ac:dyDescent="0.3">
      <c r="A689" s="6"/>
      <c r="B689" s="172" t="s">
        <v>5187</v>
      </c>
      <c r="C689" s="169"/>
      <c r="D689" s="6"/>
      <c r="E689" s="6"/>
      <c r="F689" s="6"/>
      <c r="G689" s="6"/>
      <c r="H689" s="6"/>
      <c r="I689" s="6"/>
      <c r="J689" s="6"/>
      <c r="K689" s="6"/>
      <c r="L689" s="6"/>
      <c r="M689" s="6"/>
      <c r="N689" s="6"/>
      <c r="O689" s="6"/>
      <c r="P689" s="6"/>
      <c r="Q689" s="6"/>
      <c r="R689" s="6"/>
    </row>
    <row r="690" spans="1:18" x14ac:dyDescent="0.3">
      <c r="A690" s="6"/>
      <c r="B690" s="172" t="s">
        <v>5188</v>
      </c>
      <c r="C690" s="169"/>
      <c r="D690" s="6"/>
      <c r="E690" s="6"/>
      <c r="F690" s="6"/>
      <c r="G690" s="6"/>
      <c r="H690" s="6"/>
      <c r="I690" s="6"/>
      <c r="J690" s="6"/>
      <c r="K690" s="6"/>
      <c r="L690" s="6"/>
      <c r="M690" s="6"/>
      <c r="N690" s="6"/>
      <c r="O690" s="6"/>
      <c r="P690" s="6"/>
      <c r="Q690" s="6"/>
      <c r="R690" s="6"/>
    </row>
    <row r="691" spans="1:18" ht="26.4" x14ac:dyDescent="0.3">
      <c r="A691" s="6"/>
      <c r="B691" s="172" t="s">
        <v>5189</v>
      </c>
      <c r="C691" s="169"/>
      <c r="D691" s="6"/>
      <c r="E691" s="6"/>
      <c r="F691" s="6"/>
      <c r="G691" s="6"/>
      <c r="H691" s="6"/>
      <c r="I691" s="6"/>
      <c r="J691" s="6"/>
      <c r="K691" s="6"/>
      <c r="L691" s="6"/>
      <c r="M691" s="6"/>
      <c r="N691" s="6"/>
      <c r="O691" s="6"/>
      <c r="P691" s="6"/>
      <c r="Q691" s="6"/>
      <c r="R691" s="6"/>
    </row>
    <row r="692" spans="1:18" x14ac:dyDescent="0.3">
      <c r="A692" s="6"/>
      <c r="B692" s="172" t="s">
        <v>5190</v>
      </c>
      <c r="C692" s="169"/>
      <c r="D692" s="6"/>
      <c r="E692" s="6"/>
      <c r="F692" s="6"/>
      <c r="G692" s="6"/>
      <c r="H692" s="6"/>
      <c r="I692" s="6"/>
      <c r="J692" s="6"/>
      <c r="K692" s="6"/>
      <c r="L692" s="6"/>
      <c r="M692" s="6"/>
      <c r="N692" s="6"/>
      <c r="O692" s="6"/>
      <c r="P692" s="6"/>
      <c r="Q692" s="6"/>
      <c r="R692" s="6"/>
    </row>
    <row r="693" spans="1:18" x14ac:dyDescent="0.3">
      <c r="A693" s="6"/>
      <c r="B693" s="172" t="s">
        <v>5191</v>
      </c>
      <c r="C693" s="169"/>
      <c r="D693" s="6"/>
      <c r="E693" s="6"/>
      <c r="F693" s="6"/>
      <c r="G693" s="6"/>
      <c r="H693" s="6"/>
      <c r="I693" s="6"/>
      <c r="J693" s="6"/>
      <c r="K693" s="6"/>
      <c r="L693" s="6"/>
      <c r="M693" s="6"/>
      <c r="N693" s="6"/>
      <c r="O693" s="6"/>
      <c r="P693" s="6"/>
      <c r="Q693" s="6"/>
      <c r="R693" s="6"/>
    </row>
    <row r="694" spans="1:18" x14ac:dyDescent="0.3">
      <c r="A694" s="6"/>
      <c r="B694" s="172" t="s">
        <v>5192</v>
      </c>
      <c r="C694" s="169"/>
      <c r="D694" s="6"/>
      <c r="E694" s="6"/>
      <c r="F694" s="6"/>
      <c r="G694" s="6"/>
      <c r="H694" s="6"/>
      <c r="I694" s="6"/>
      <c r="J694" s="6"/>
      <c r="K694" s="6"/>
      <c r="L694" s="6"/>
      <c r="M694" s="6"/>
      <c r="N694" s="6"/>
      <c r="O694" s="6"/>
      <c r="P694" s="6"/>
      <c r="Q694" s="6"/>
      <c r="R694" s="6"/>
    </row>
    <row r="695" spans="1:18" x14ac:dyDescent="0.3">
      <c r="A695" s="6"/>
      <c r="B695" s="172" t="s">
        <v>5193</v>
      </c>
      <c r="C695" s="169"/>
      <c r="D695" s="6"/>
      <c r="E695" s="6"/>
      <c r="F695" s="6"/>
      <c r="G695" s="6"/>
      <c r="H695" s="6"/>
      <c r="I695" s="6"/>
      <c r="J695" s="6"/>
      <c r="K695" s="6"/>
      <c r="L695" s="6"/>
      <c r="M695" s="6"/>
      <c r="N695" s="6"/>
      <c r="O695" s="6"/>
      <c r="P695" s="6"/>
      <c r="Q695" s="6"/>
      <c r="R695" s="6"/>
    </row>
    <row r="696" spans="1:18" x14ac:dyDescent="0.3">
      <c r="A696" s="6"/>
      <c r="B696" s="172" t="s">
        <v>5194</v>
      </c>
      <c r="C696" s="169"/>
      <c r="D696" s="6"/>
      <c r="E696" s="6"/>
      <c r="F696" s="6"/>
      <c r="G696" s="6"/>
      <c r="H696" s="6"/>
      <c r="I696" s="6"/>
      <c r="J696" s="6"/>
      <c r="K696" s="6"/>
      <c r="L696" s="6"/>
      <c r="M696" s="6"/>
      <c r="N696" s="6"/>
      <c r="O696" s="6"/>
      <c r="P696" s="6"/>
      <c r="Q696" s="6"/>
      <c r="R696" s="6"/>
    </row>
    <row r="697" spans="1:18" x14ac:dyDescent="0.3">
      <c r="A697" s="6"/>
      <c r="B697" s="172" t="s">
        <v>5195</v>
      </c>
      <c r="C697" s="169"/>
      <c r="D697" s="6"/>
      <c r="E697" s="6"/>
      <c r="F697" s="6"/>
      <c r="G697" s="6"/>
      <c r="H697" s="6"/>
      <c r="I697" s="6"/>
      <c r="J697" s="6"/>
      <c r="K697" s="6"/>
      <c r="L697" s="6"/>
      <c r="M697" s="6"/>
      <c r="N697" s="6"/>
      <c r="O697" s="6"/>
      <c r="P697" s="6"/>
      <c r="Q697" s="6"/>
      <c r="R697" s="6"/>
    </row>
    <row r="698" spans="1:18" x14ac:dyDescent="0.3">
      <c r="A698" s="6"/>
      <c r="B698" s="172" t="s">
        <v>5196</v>
      </c>
      <c r="C698" s="169"/>
      <c r="D698" s="6"/>
      <c r="E698" s="6"/>
      <c r="F698" s="6"/>
      <c r="G698" s="6"/>
      <c r="H698" s="6"/>
      <c r="I698" s="6"/>
      <c r="J698" s="6"/>
      <c r="K698" s="6"/>
      <c r="L698" s="6"/>
      <c r="M698" s="6"/>
      <c r="N698" s="6"/>
      <c r="O698" s="6"/>
      <c r="P698" s="6"/>
      <c r="Q698" s="6"/>
      <c r="R698" s="6"/>
    </row>
    <row r="699" spans="1:18" x14ac:dyDescent="0.3">
      <c r="A699" s="6"/>
      <c r="B699" s="172" t="s">
        <v>5197</v>
      </c>
      <c r="C699" s="169"/>
      <c r="D699" s="6"/>
      <c r="E699" s="6"/>
      <c r="F699" s="6"/>
      <c r="G699" s="6"/>
      <c r="H699" s="6"/>
      <c r="I699" s="6"/>
      <c r="J699" s="6"/>
      <c r="K699" s="6"/>
      <c r="L699" s="6"/>
      <c r="M699" s="6"/>
      <c r="N699" s="6"/>
      <c r="O699" s="6"/>
      <c r="P699" s="6"/>
      <c r="Q699" s="6"/>
      <c r="R699" s="6"/>
    </row>
    <row r="700" spans="1:18" x14ac:dyDescent="0.3">
      <c r="A700" s="6"/>
      <c r="B700" s="172" t="s">
        <v>5198</v>
      </c>
      <c r="C700" s="169"/>
      <c r="D700" s="6"/>
      <c r="E700" s="6"/>
      <c r="F700" s="6"/>
      <c r="G700" s="6"/>
      <c r="H700" s="6"/>
      <c r="I700" s="6"/>
      <c r="J700" s="6"/>
      <c r="K700" s="6"/>
      <c r="L700" s="6"/>
      <c r="M700" s="6"/>
      <c r="N700" s="6"/>
      <c r="O700" s="6"/>
      <c r="P700" s="6"/>
      <c r="Q700" s="6"/>
      <c r="R700" s="6"/>
    </row>
    <row r="701" spans="1:18" x14ac:dyDescent="0.3">
      <c r="A701" s="6"/>
      <c r="B701" s="172" t="s">
        <v>5199</v>
      </c>
      <c r="C701" s="169"/>
      <c r="D701" s="6"/>
      <c r="E701" s="6"/>
      <c r="F701" s="6"/>
      <c r="G701" s="6"/>
      <c r="H701" s="6"/>
      <c r="I701" s="6"/>
      <c r="J701" s="6"/>
      <c r="K701" s="6"/>
      <c r="L701" s="6"/>
      <c r="M701" s="6"/>
      <c r="N701" s="6"/>
      <c r="O701" s="6"/>
      <c r="P701" s="6"/>
      <c r="Q701" s="6"/>
      <c r="R701" s="6"/>
    </row>
    <row r="702" spans="1:18" x14ac:dyDescent="0.3">
      <c r="A702" s="6"/>
      <c r="B702" s="172" t="s">
        <v>5200</v>
      </c>
      <c r="C702" s="169"/>
      <c r="D702" s="6"/>
      <c r="E702" s="6"/>
      <c r="F702" s="6"/>
      <c r="G702" s="6"/>
      <c r="H702" s="6"/>
      <c r="I702" s="6"/>
      <c r="J702" s="6"/>
      <c r="K702" s="6"/>
      <c r="L702" s="6"/>
      <c r="M702" s="6"/>
      <c r="N702" s="6"/>
      <c r="O702" s="6"/>
      <c r="P702" s="6"/>
      <c r="Q702" s="6"/>
      <c r="R702" s="6"/>
    </row>
    <row r="703" spans="1:18" ht="26.4" x14ac:dyDescent="0.3">
      <c r="A703" s="6"/>
      <c r="B703" s="172" t="s">
        <v>5201</v>
      </c>
      <c r="C703" s="169"/>
      <c r="D703" s="6"/>
      <c r="E703" s="6"/>
      <c r="F703" s="6"/>
      <c r="G703" s="6"/>
      <c r="H703" s="6"/>
      <c r="I703" s="6"/>
      <c r="J703" s="6"/>
      <c r="K703" s="6"/>
      <c r="L703" s="6"/>
      <c r="M703" s="6"/>
      <c r="N703" s="6"/>
      <c r="O703" s="6"/>
      <c r="P703" s="6"/>
      <c r="Q703" s="6"/>
      <c r="R703" s="6"/>
    </row>
    <row r="704" spans="1:18" x14ac:dyDescent="0.3">
      <c r="A704" s="6"/>
      <c r="B704" s="172" t="s">
        <v>5202</v>
      </c>
      <c r="C704" s="169"/>
      <c r="D704" s="6"/>
      <c r="E704" s="6"/>
      <c r="F704" s="6"/>
      <c r="G704" s="6"/>
      <c r="H704" s="6"/>
      <c r="I704" s="6"/>
      <c r="J704" s="6"/>
      <c r="K704" s="6"/>
      <c r="L704" s="6"/>
      <c r="M704" s="6"/>
      <c r="N704" s="6"/>
      <c r="O704" s="6"/>
      <c r="P704" s="6"/>
      <c r="Q704" s="6"/>
      <c r="R704" s="6"/>
    </row>
    <row r="705" spans="1:18" ht="26.4" x14ac:dyDescent="0.3">
      <c r="A705" s="6"/>
      <c r="B705" s="172" t="s">
        <v>5203</v>
      </c>
      <c r="C705" s="169"/>
      <c r="D705" s="6"/>
      <c r="E705" s="6"/>
      <c r="F705" s="6"/>
      <c r="G705" s="6"/>
      <c r="H705" s="6"/>
      <c r="I705" s="6"/>
      <c r="J705" s="6"/>
      <c r="K705" s="6"/>
      <c r="L705" s="6"/>
      <c r="M705" s="6"/>
      <c r="N705" s="6"/>
      <c r="O705" s="6"/>
      <c r="P705" s="6"/>
      <c r="Q705" s="6"/>
      <c r="R705" s="6"/>
    </row>
    <row r="706" spans="1:18" ht="26.4" x14ac:dyDescent="0.3">
      <c r="A706" s="6"/>
      <c r="B706" s="172" t="s">
        <v>5204</v>
      </c>
      <c r="C706" s="169"/>
      <c r="D706" s="6"/>
      <c r="E706" s="6"/>
      <c r="F706" s="6"/>
      <c r="G706" s="6"/>
      <c r="H706" s="6"/>
      <c r="I706" s="6"/>
      <c r="J706" s="6"/>
      <c r="K706" s="6"/>
      <c r="L706" s="6"/>
      <c r="M706" s="6"/>
      <c r="N706" s="6"/>
      <c r="O706" s="6"/>
      <c r="P706" s="6"/>
      <c r="Q706" s="6"/>
      <c r="R706" s="6"/>
    </row>
    <row r="707" spans="1:18" x14ac:dyDescent="0.3">
      <c r="A707" s="6"/>
      <c r="B707" s="172" t="s">
        <v>5205</v>
      </c>
      <c r="C707" s="169"/>
      <c r="D707" s="6"/>
      <c r="E707" s="6"/>
      <c r="F707" s="6"/>
      <c r="G707" s="6"/>
      <c r="H707" s="6"/>
      <c r="I707" s="6"/>
      <c r="J707" s="6"/>
      <c r="K707" s="6"/>
      <c r="L707" s="6"/>
      <c r="M707" s="6"/>
      <c r="N707" s="6"/>
      <c r="O707" s="6"/>
      <c r="P707" s="6"/>
      <c r="Q707" s="6"/>
      <c r="R707" s="6"/>
    </row>
    <row r="708" spans="1:18" x14ac:dyDescent="0.3">
      <c r="A708" s="6"/>
      <c r="B708" s="172" t="s">
        <v>5206</v>
      </c>
      <c r="C708" s="169"/>
      <c r="D708" s="6"/>
      <c r="E708" s="6"/>
      <c r="F708" s="6"/>
      <c r="G708" s="6"/>
      <c r="H708" s="6"/>
      <c r="I708" s="6"/>
      <c r="J708" s="6"/>
      <c r="K708" s="6"/>
      <c r="L708" s="6"/>
      <c r="M708" s="6"/>
      <c r="N708" s="6"/>
      <c r="O708" s="6"/>
      <c r="P708" s="6"/>
      <c r="Q708" s="6"/>
      <c r="R708" s="6"/>
    </row>
    <row r="709" spans="1:18" ht="26.4" x14ac:dyDescent="0.3">
      <c r="A709" s="6"/>
      <c r="B709" s="172" t="s">
        <v>5207</v>
      </c>
      <c r="C709" s="169"/>
      <c r="D709" s="6"/>
      <c r="E709" s="6"/>
      <c r="F709" s="6"/>
      <c r="G709" s="6"/>
      <c r="H709" s="6"/>
      <c r="I709" s="6"/>
      <c r="J709" s="6"/>
      <c r="K709" s="6"/>
      <c r="L709" s="6"/>
      <c r="M709" s="6"/>
      <c r="N709" s="6"/>
      <c r="O709" s="6"/>
      <c r="P709" s="6"/>
      <c r="Q709" s="6"/>
      <c r="R709" s="6"/>
    </row>
    <row r="710" spans="1:18" ht="15" thickBot="1" x14ac:dyDescent="0.35">
      <c r="A710" s="6"/>
      <c r="B710" s="172"/>
      <c r="C710" s="169"/>
      <c r="D710" s="6"/>
      <c r="E710" s="6"/>
      <c r="F710" s="6"/>
      <c r="G710" s="6"/>
      <c r="H710" s="6"/>
      <c r="I710" s="6"/>
      <c r="J710" s="6"/>
      <c r="K710" s="6"/>
      <c r="L710" s="6"/>
      <c r="M710" s="6"/>
      <c r="N710" s="6"/>
      <c r="O710" s="6"/>
      <c r="P710" s="6"/>
      <c r="Q710" s="6"/>
      <c r="R710" s="6"/>
    </row>
    <row r="711" spans="1:18" ht="15.6" thickTop="1" thickBot="1" x14ac:dyDescent="0.35">
      <c r="A711" s="6"/>
      <c r="B711" s="170" t="s">
        <v>4186</v>
      </c>
      <c r="C711" s="169"/>
      <c r="D711" s="6"/>
      <c r="E711" s="6"/>
      <c r="F711" s="6"/>
      <c r="G711" s="6"/>
      <c r="H711" s="6"/>
      <c r="I711" s="6"/>
      <c r="J711" s="6"/>
      <c r="K711" s="6"/>
      <c r="L711" s="6"/>
      <c r="M711" s="6"/>
      <c r="N711" s="6"/>
      <c r="O711" s="6"/>
      <c r="P711" s="6"/>
      <c r="Q711" s="6"/>
      <c r="R711" s="6"/>
    </row>
    <row r="712" spans="1:18" ht="15" thickTop="1" x14ac:dyDescent="0.3">
      <c r="A712" s="6"/>
      <c r="B712" s="172" t="s">
        <v>5169</v>
      </c>
      <c r="C712" s="169"/>
      <c r="D712" s="6"/>
      <c r="E712" s="6"/>
      <c r="F712" s="6"/>
      <c r="G712" s="6"/>
      <c r="H712" s="6"/>
      <c r="I712" s="6"/>
      <c r="J712" s="6"/>
      <c r="K712" s="6"/>
      <c r="L712" s="6"/>
      <c r="M712" s="6"/>
      <c r="N712" s="6"/>
      <c r="O712" s="6"/>
      <c r="P712" s="6"/>
      <c r="Q712" s="6"/>
      <c r="R712" s="6"/>
    </row>
    <row r="713" spans="1:18" ht="26.4" x14ac:dyDescent="0.3">
      <c r="A713" s="6"/>
      <c r="B713" s="172" t="s">
        <v>5170</v>
      </c>
      <c r="C713" s="169"/>
      <c r="D713" s="6"/>
      <c r="E713" s="6"/>
      <c r="F713" s="6"/>
      <c r="G713" s="6"/>
      <c r="H713" s="6"/>
      <c r="I713" s="6"/>
      <c r="J713" s="6"/>
      <c r="K713" s="6"/>
      <c r="L713" s="6"/>
      <c r="M713" s="6"/>
      <c r="N713" s="6"/>
      <c r="O713" s="6"/>
      <c r="P713" s="6"/>
      <c r="Q713" s="6"/>
      <c r="R713" s="6"/>
    </row>
    <row r="714" spans="1:18" x14ac:dyDescent="0.3">
      <c r="A714" s="6"/>
      <c r="B714" s="172" t="s">
        <v>5171</v>
      </c>
      <c r="C714" s="169"/>
      <c r="D714" s="6"/>
      <c r="E714" s="6"/>
      <c r="F714" s="6"/>
      <c r="G714" s="6"/>
      <c r="H714" s="6"/>
      <c r="I714" s="6"/>
      <c r="J714" s="6"/>
      <c r="K714" s="6"/>
      <c r="L714" s="6"/>
      <c r="M714" s="6"/>
      <c r="N714" s="6"/>
      <c r="O714" s="6"/>
      <c r="P714" s="6"/>
      <c r="Q714" s="6"/>
      <c r="R714" s="6"/>
    </row>
    <row r="715" spans="1:18" ht="26.4" x14ac:dyDescent="0.3">
      <c r="A715" s="6"/>
      <c r="B715" s="172" t="s">
        <v>5208</v>
      </c>
      <c r="C715" s="169"/>
      <c r="D715" s="6"/>
      <c r="E715" s="6"/>
      <c r="F715" s="6"/>
      <c r="G715" s="6"/>
      <c r="H715" s="6"/>
      <c r="I715" s="6"/>
      <c r="J715" s="6"/>
      <c r="K715" s="6"/>
      <c r="L715" s="6"/>
      <c r="M715" s="6"/>
      <c r="N715" s="6"/>
      <c r="O715" s="6"/>
      <c r="P715" s="6"/>
      <c r="Q715" s="6"/>
      <c r="R715" s="6"/>
    </row>
    <row r="716" spans="1:18" x14ac:dyDescent="0.3">
      <c r="A716" s="6"/>
      <c r="B716" s="172" t="s">
        <v>5173</v>
      </c>
      <c r="C716" s="169"/>
      <c r="D716" s="6"/>
      <c r="E716" s="6"/>
      <c r="F716" s="6"/>
      <c r="G716" s="6"/>
      <c r="H716" s="6"/>
      <c r="I716" s="6"/>
      <c r="J716" s="6"/>
      <c r="K716" s="6"/>
      <c r="L716" s="6"/>
      <c r="M716" s="6"/>
      <c r="N716" s="6"/>
      <c r="O716" s="6"/>
      <c r="P716" s="6"/>
      <c r="Q716" s="6"/>
      <c r="R716" s="6"/>
    </row>
    <row r="717" spans="1:18" x14ac:dyDescent="0.3">
      <c r="A717" s="6"/>
      <c r="B717" s="172" t="s">
        <v>5174</v>
      </c>
      <c r="C717" s="169"/>
      <c r="D717" s="6"/>
      <c r="E717" s="6"/>
      <c r="F717" s="6"/>
      <c r="G717" s="6"/>
      <c r="H717" s="6"/>
      <c r="I717" s="6"/>
      <c r="J717" s="6"/>
      <c r="K717" s="6"/>
      <c r="L717" s="6"/>
      <c r="M717" s="6"/>
      <c r="N717" s="6"/>
      <c r="O717" s="6"/>
      <c r="P717" s="6"/>
      <c r="Q717" s="6"/>
      <c r="R717" s="6"/>
    </row>
    <row r="718" spans="1:18" x14ac:dyDescent="0.3">
      <c r="A718" s="6"/>
      <c r="B718" s="172" t="s">
        <v>5209</v>
      </c>
      <c r="C718" s="169"/>
      <c r="D718" s="6"/>
      <c r="E718" s="6"/>
      <c r="F718" s="6"/>
      <c r="G718" s="6"/>
      <c r="H718" s="6"/>
      <c r="I718" s="6"/>
      <c r="J718" s="6"/>
      <c r="K718" s="6"/>
      <c r="L718" s="6"/>
      <c r="M718" s="6"/>
      <c r="N718" s="6"/>
      <c r="O718" s="6"/>
      <c r="P718" s="6"/>
      <c r="Q718" s="6"/>
      <c r="R718" s="6"/>
    </row>
    <row r="719" spans="1:18" ht="26.4" x14ac:dyDescent="0.3">
      <c r="A719" s="6"/>
      <c r="B719" s="172" t="s">
        <v>5210</v>
      </c>
      <c r="C719" s="169"/>
      <c r="D719" s="6"/>
      <c r="E719" s="6"/>
      <c r="F719" s="6"/>
      <c r="G719" s="6"/>
      <c r="H719" s="6"/>
      <c r="I719" s="6"/>
      <c r="J719" s="6"/>
      <c r="K719" s="6"/>
      <c r="L719" s="6"/>
      <c r="M719" s="6"/>
      <c r="N719" s="6"/>
      <c r="O719" s="6"/>
      <c r="P719" s="6"/>
      <c r="Q719" s="6"/>
      <c r="R719" s="6"/>
    </row>
    <row r="720" spans="1:18" x14ac:dyDescent="0.3">
      <c r="A720" s="6"/>
      <c r="B720" s="172" t="s">
        <v>5177</v>
      </c>
      <c r="C720" s="169"/>
      <c r="D720" s="6"/>
      <c r="E720" s="6"/>
      <c r="F720" s="6"/>
      <c r="G720" s="6"/>
      <c r="H720" s="6"/>
      <c r="I720" s="6"/>
      <c r="J720" s="6"/>
      <c r="K720" s="6"/>
      <c r="L720" s="6"/>
      <c r="M720" s="6"/>
      <c r="N720" s="6"/>
      <c r="O720" s="6"/>
      <c r="P720" s="6"/>
      <c r="Q720" s="6"/>
      <c r="R720" s="6"/>
    </row>
    <row r="721" spans="1:18" x14ac:dyDescent="0.3">
      <c r="A721" s="6"/>
      <c r="B721" s="172" t="s">
        <v>5178</v>
      </c>
      <c r="C721" s="169"/>
      <c r="D721" s="6"/>
      <c r="E721" s="6"/>
      <c r="F721" s="6"/>
      <c r="G721" s="6"/>
      <c r="H721" s="6"/>
      <c r="I721" s="6"/>
      <c r="J721" s="6"/>
      <c r="K721" s="6"/>
      <c r="L721" s="6"/>
      <c r="M721" s="6"/>
      <c r="N721" s="6"/>
      <c r="O721" s="6"/>
      <c r="P721" s="6"/>
      <c r="Q721" s="6"/>
      <c r="R721" s="6"/>
    </row>
    <row r="722" spans="1:18" ht="26.4" x14ac:dyDescent="0.3">
      <c r="A722" s="6"/>
      <c r="B722" s="172" t="s">
        <v>5211</v>
      </c>
      <c r="C722" s="169"/>
      <c r="D722" s="6"/>
      <c r="E722" s="6"/>
      <c r="F722" s="6"/>
      <c r="G722" s="6"/>
      <c r="H722" s="6"/>
      <c r="I722" s="6"/>
      <c r="J722" s="6"/>
      <c r="K722" s="6"/>
      <c r="L722" s="6"/>
      <c r="M722" s="6"/>
      <c r="N722" s="6"/>
      <c r="O722" s="6"/>
      <c r="P722" s="6"/>
      <c r="Q722" s="6"/>
      <c r="R722" s="6"/>
    </row>
    <row r="723" spans="1:18" x14ac:dyDescent="0.3">
      <c r="A723" s="6"/>
      <c r="B723" s="172" t="s">
        <v>5180</v>
      </c>
      <c r="C723" s="169"/>
      <c r="D723" s="6"/>
      <c r="E723" s="6"/>
      <c r="F723" s="6"/>
      <c r="G723" s="6"/>
      <c r="H723" s="6"/>
      <c r="I723" s="6"/>
      <c r="J723" s="6"/>
      <c r="K723" s="6"/>
      <c r="L723" s="6"/>
      <c r="M723" s="6"/>
      <c r="N723" s="6"/>
      <c r="O723" s="6"/>
      <c r="P723" s="6"/>
      <c r="Q723" s="6"/>
      <c r="R723" s="6"/>
    </row>
    <row r="724" spans="1:18" x14ac:dyDescent="0.3">
      <c r="A724" s="6"/>
      <c r="B724" s="172" t="s">
        <v>5181</v>
      </c>
      <c r="C724" s="169"/>
      <c r="D724" s="6"/>
      <c r="E724" s="6"/>
      <c r="F724" s="6"/>
      <c r="G724" s="6"/>
      <c r="H724" s="6"/>
      <c r="I724" s="6"/>
      <c r="J724" s="6"/>
      <c r="K724" s="6"/>
      <c r="L724" s="6"/>
      <c r="M724" s="6"/>
      <c r="N724" s="6"/>
      <c r="O724" s="6"/>
      <c r="P724" s="6"/>
      <c r="Q724" s="6"/>
      <c r="R724" s="6"/>
    </row>
    <row r="725" spans="1:18" ht="26.4" x14ac:dyDescent="0.3">
      <c r="A725" s="6"/>
      <c r="B725" s="172" t="s">
        <v>5182</v>
      </c>
      <c r="C725" s="169"/>
      <c r="D725" s="6"/>
      <c r="E725" s="6"/>
      <c r="F725" s="6"/>
      <c r="G725" s="6"/>
      <c r="H725" s="6"/>
      <c r="I725" s="6"/>
      <c r="J725" s="6"/>
      <c r="K725" s="6"/>
      <c r="L725" s="6"/>
      <c r="M725" s="6"/>
      <c r="N725" s="6"/>
      <c r="O725" s="6"/>
      <c r="P725" s="6"/>
      <c r="Q725" s="6"/>
      <c r="R725" s="6"/>
    </row>
    <row r="726" spans="1:18" ht="26.4" x14ac:dyDescent="0.3">
      <c r="A726" s="6"/>
      <c r="B726" s="172" t="s">
        <v>5183</v>
      </c>
      <c r="C726" s="169"/>
      <c r="D726" s="6"/>
      <c r="E726" s="6"/>
      <c r="F726" s="6"/>
      <c r="G726" s="6"/>
      <c r="H726" s="6"/>
      <c r="I726" s="6"/>
      <c r="J726" s="6"/>
      <c r="K726" s="6"/>
      <c r="L726" s="6"/>
      <c r="M726" s="6"/>
      <c r="N726" s="6"/>
      <c r="O726" s="6"/>
      <c r="P726" s="6"/>
      <c r="Q726" s="6"/>
      <c r="R726" s="6"/>
    </row>
    <row r="727" spans="1:18" ht="26.4" x14ac:dyDescent="0.3">
      <c r="A727" s="6"/>
      <c r="B727" s="172" t="s">
        <v>5184</v>
      </c>
      <c r="C727" s="169"/>
      <c r="D727" s="6"/>
      <c r="E727" s="6"/>
      <c r="F727" s="6"/>
      <c r="G727" s="6"/>
      <c r="H727" s="6"/>
      <c r="I727" s="6"/>
      <c r="J727" s="6"/>
      <c r="K727" s="6"/>
      <c r="L727" s="6"/>
      <c r="M727" s="6"/>
      <c r="N727" s="6"/>
      <c r="O727" s="6"/>
      <c r="P727" s="6"/>
      <c r="Q727" s="6"/>
      <c r="R727" s="6"/>
    </row>
    <row r="728" spans="1:18" x14ac:dyDescent="0.3">
      <c r="A728" s="6"/>
      <c r="B728" s="172" t="s">
        <v>5185</v>
      </c>
      <c r="C728" s="169"/>
      <c r="D728" s="6"/>
      <c r="E728" s="6"/>
      <c r="F728" s="6"/>
      <c r="G728" s="6"/>
      <c r="H728" s="6"/>
      <c r="I728" s="6"/>
      <c r="J728" s="6"/>
      <c r="K728" s="6"/>
      <c r="L728" s="6"/>
      <c r="M728" s="6"/>
      <c r="N728" s="6"/>
      <c r="O728" s="6"/>
      <c r="P728" s="6"/>
      <c r="Q728" s="6"/>
      <c r="R728" s="6"/>
    </row>
    <row r="729" spans="1:18" x14ac:dyDescent="0.3">
      <c r="A729" s="6"/>
      <c r="B729" s="172" t="s">
        <v>5186</v>
      </c>
      <c r="C729" s="169"/>
      <c r="D729" s="6"/>
      <c r="E729" s="6"/>
      <c r="F729" s="6"/>
      <c r="G729" s="6"/>
      <c r="H729" s="6"/>
      <c r="I729" s="6"/>
      <c r="J729" s="6"/>
      <c r="K729" s="6"/>
      <c r="L729" s="6"/>
      <c r="M729" s="6"/>
      <c r="N729" s="6"/>
      <c r="O729" s="6"/>
      <c r="P729" s="6"/>
      <c r="Q729" s="6"/>
      <c r="R729" s="6"/>
    </row>
    <row r="730" spans="1:18" ht="26.4" x14ac:dyDescent="0.3">
      <c r="A730" s="6"/>
      <c r="B730" s="172" t="s">
        <v>5187</v>
      </c>
      <c r="C730" s="169"/>
      <c r="D730" s="6"/>
      <c r="E730" s="6"/>
      <c r="F730" s="6"/>
      <c r="G730" s="6"/>
      <c r="H730" s="6"/>
      <c r="I730" s="6"/>
      <c r="J730" s="6"/>
      <c r="K730" s="6"/>
      <c r="L730" s="6"/>
      <c r="M730" s="6"/>
      <c r="N730" s="6"/>
      <c r="O730" s="6"/>
      <c r="P730" s="6"/>
      <c r="Q730" s="6"/>
      <c r="R730" s="6"/>
    </row>
    <row r="731" spans="1:18" x14ac:dyDescent="0.3">
      <c r="A731" s="6"/>
      <c r="B731" s="172" t="s">
        <v>5188</v>
      </c>
      <c r="C731" s="169"/>
      <c r="D731" s="6"/>
      <c r="E731" s="6"/>
      <c r="F731" s="6"/>
      <c r="G731" s="6"/>
      <c r="H731" s="6"/>
      <c r="I731" s="6"/>
      <c r="J731" s="6"/>
      <c r="K731" s="6"/>
      <c r="L731" s="6"/>
      <c r="M731" s="6"/>
      <c r="N731" s="6"/>
      <c r="O731" s="6"/>
      <c r="P731" s="6"/>
      <c r="Q731" s="6"/>
      <c r="R731" s="6"/>
    </row>
    <row r="732" spans="1:18" ht="26.4" x14ac:dyDescent="0.3">
      <c r="A732" s="6"/>
      <c r="B732" s="172" t="s">
        <v>5189</v>
      </c>
      <c r="C732" s="169"/>
      <c r="D732" s="6"/>
      <c r="E732" s="6"/>
      <c r="F732" s="6"/>
      <c r="G732" s="6"/>
      <c r="H732" s="6"/>
      <c r="I732" s="6"/>
      <c r="J732" s="6"/>
      <c r="K732" s="6"/>
      <c r="L732" s="6"/>
      <c r="M732" s="6"/>
      <c r="N732" s="6"/>
      <c r="O732" s="6"/>
      <c r="P732" s="6"/>
      <c r="Q732" s="6"/>
      <c r="R732" s="6"/>
    </row>
    <row r="733" spans="1:18" x14ac:dyDescent="0.3">
      <c r="A733" s="6"/>
      <c r="B733" s="172" t="s">
        <v>5190</v>
      </c>
      <c r="C733" s="169"/>
      <c r="D733" s="6"/>
      <c r="E733" s="6"/>
      <c r="F733" s="6"/>
      <c r="G733" s="6"/>
      <c r="H733" s="6"/>
      <c r="I733" s="6"/>
      <c r="J733" s="6"/>
      <c r="K733" s="6"/>
      <c r="L733" s="6"/>
      <c r="M733" s="6"/>
      <c r="N733" s="6"/>
      <c r="O733" s="6"/>
      <c r="P733" s="6"/>
      <c r="Q733" s="6"/>
      <c r="R733" s="6"/>
    </row>
    <row r="734" spans="1:18" x14ac:dyDescent="0.3">
      <c r="A734" s="6"/>
      <c r="B734" s="172" t="s">
        <v>5191</v>
      </c>
      <c r="C734" s="169"/>
      <c r="D734" s="6"/>
      <c r="E734" s="6"/>
      <c r="F734" s="6"/>
      <c r="G734" s="6"/>
      <c r="H734" s="6"/>
      <c r="I734" s="6"/>
      <c r="J734" s="6"/>
      <c r="K734" s="6"/>
      <c r="L734" s="6"/>
      <c r="M734" s="6"/>
      <c r="N734" s="6"/>
      <c r="O734" s="6"/>
      <c r="P734" s="6"/>
      <c r="Q734" s="6"/>
      <c r="R734" s="6"/>
    </row>
    <row r="735" spans="1:18" x14ac:dyDescent="0.3">
      <c r="A735" s="6"/>
      <c r="B735" s="172" t="s">
        <v>5192</v>
      </c>
      <c r="C735" s="169"/>
      <c r="D735" s="6"/>
      <c r="E735" s="6"/>
      <c r="F735" s="6"/>
      <c r="G735" s="6"/>
      <c r="H735" s="6"/>
      <c r="I735" s="6"/>
      <c r="J735" s="6"/>
      <c r="K735" s="6"/>
      <c r="L735" s="6"/>
      <c r="M735" s="6"/>
      <c r="N735" s="6"/>
      <c r="O735" s="6"/>
      <c r="P735" s="6"/>
      <c r="Q735" s="6"/>
      <c r="R735" s="6"/>
    </row>
    <row r="736" spans="1:18" x14ac:dyDescent="0.3">
      <c r="A736" s="6"/>
      <c r="B736" s="172" t="s">
        <v>5212</v>
      </c>
      <c r="C736" s="169"/>
      <c r="D736" s="6"/>
      <c r="E736" s="6"/>
      <c r="F736" s="6"/>
      <c r="G736" s="6"/>
      <c r="H736" s="6"/>
      <c r="I736" s="6"/>
      <c r="J736" s="6"/>
      <c r="K736" s="6"/>
      <c r="L736" s="6"/>
      <c r="M736" s="6"/>
      <c r="N736" s="6"/>
      <c r="O736" s="6"/>
      <c r="P736" s="6"/>
      <c r="Q736" s="6"/>
      <c r="R736" s="6"/>
    </row>
    <row r="737" spans="1:18" x14ac:dyDescent="0.3">
      <c r="A737" s="6"/>
      <c r="B737" s="172" t="s">
        <v>5194</v>
      </c>
      <c r="C737" s="169"/>
      <c r="D737" s="6"/>
      <c r="E737" s="6"/>
      <c r="F737" s="6"/>
      <c r="G737" s="6"/>
      <c r="H737" s="6"/>
      <c r="I737" s="6"/>
      <c r="J737" s="6"/>
      <c r="K737" s="6"/>
      <c r="L737" s="6"/>
      <c r="M737" s="6"/>
      <c r="N737" s="6"/>
      <c r="O737" s="6"/>
      <c r="P737" s="6"/>
      <c r="Q737" s="6"/>
      <c r="R737" s="6"/>
    </row>
    <row r="738" spans="1:18" x14ac:dyDescent="0.3">
      <c r="A738" s="6"/>
      <c r="B738" s="172" t="s">
        <v>5195</v>
      </c>
      <c r="C738" s="169"/>
      <c r="D738" s="6"/>
      <c r="E738" s="6"/>
      <c r="F738" s="6"/>
      <c r="G738" s="6"/>
      <c r="H738" s="6"/>
      <c r="I738" s="6"/>
      <c r="J738" s="6"/>
      <c r="K738" s="6"/>
      <c r="L738" s="6"/>
      <c r="M738" s="6"/>
      <c r="N738" s="6"/>
      <c r="O738" s="6"/>
      <c r="P738" s="6"/>
      <c r="Q738" s="6"/>
      <c r="R738" s="6"/>
    </row>
    <row r="739" spans="1:18" x14ac:dyDescent="0.3">
      <c r="A739" s="6"/>
      <c r="B739" s="172" t="s">
        <v>5196</v>
      </c>
      <c r="C739" s="169"/>
      <c r="D739" s="6"/>
      <c r="E739" s="6"/>
      <c r="F739" s="6"/>
      <c r="G739" s="6"/>
      <c r="H739" s="6"/>
      <c r="I739" s="6"/>
      <c r="J739" s="6"/>
      <c r="K739" s="6"/>
      <c r="L739" s="6"/>
      <c r="M739" s="6"/>
      <c r="N739" s="6"/>
      <c r="O739" s="6"/>
      <c r="P739" s="6"/>
      <c r="Q739" s="6"/>
      <c r="R739" s="6"/>
    </row>
    <row r="740" spans="1:18" x14ac:dyDescent="0.3">
      <c r="A740" s="6"/>
      <c r="B740" s="172" t="s">
        <v>5213</v>
      </c>
      <c r="C740" s="169"/>
      <c r="D740" s="6"/>
      <c r="E740" s="6"/>
      <c r="F740" s="6"/>
      <c r="G740" s="6"/>
      <c r="H740" s="6"/>
      <c r="I740" s="6"/>
      <c r="J740" s="6"/>
      <c r="K740" s="6"/>
      <c r="L740" s="6"/>
      <c r="M740" s="6"/>
      <c r="N740" s="6"/>
      <c r="O740" s="6"/>
      <c r="P740" s="6"/>
      <c r="Q740" s="6"/>
      <c r="R740" s="6"/>
    </row>
    <row r="741" spans="1:18" x14ac:dyDescent="0.3">
      <c r="A741" s="6"/>
      <c r="B741" s="172" t="s">
        <v>5198</v>
      </c>
      <c r="C741" s="169"/>
      <c r="D741" s="6"/>
      <c r="E741" s="6"/>
      <c r="F741" s="6"/>
      <c r="G741" s="6"/>
      <c r="H741" s="6"/>
      <c r="I741" s="6"/>
      <c r="J741" s="6"/>
      <c r="K741" s="6"/>
      <c r="L741" s="6"/>
      <c r="M741" s="6"/>
      <c r="N741" s="6"/>
      <c r="O741" s="6"/>
      <c r="P741" s="6"/>
      <c r="Q741" s="6"/>
      <c r="R741" s="6"/>
    </row>
    <row r="742" spans="1:18" x14ac:dyDescent="0.3">
      <c r="A742" s="6"/>
      <c r="B742" s="172" t="s">
        <v>5214</v>
      </c>
      <c r="C742" s="169"/>
      <c r="D742" s="6"/>
      <c r="E742" s="6"/>
      <c r="F742" s="6"/>
      <c r="G742" s="6"/>
      <c r="H742" s="6"/>
      <c r="I742" s="6"/>
      <c r="J742" s="6"/>
      <c r="K742" s="6"/>
      <c r="L742" s="6"/>
      <c r="M742" s="6"/>
      <c r="N742" s="6"/>
      <c r="O742" s="6"/>
      <c r="P742" s="6"/>
      <c r="Q742" s="6"/>
      <c r="R742" s="6"/>
    </row>
    <row r="743" spans="1:18" x14ac:dyDescent="0.3">
      <c r="A743" s="6"/>
      <c r="B743" s="172" t="s">
        <v>5200</v>
      </c>
      <c r="C743" s="169"/>
      <c r="D743" s="6"/>
      <c r="E743" s="6"/>
      <c r="F743" s="6"/>
      <c r="G743" s="6"/>
      <c r="H743" s="6"/>
      <c r="I743" s="6"/>
      <c r="J743" s="6"/>
      <c r="K743" s="6"/>
      <c r="L743" s="6"/>
      <c r="M743" s="6"/>
      <c r="N743" s="6"/>
      <c r="O743" s="6"/>
      <c r="P743" s="6"/>
      <c r="Q743" s="6"/>
      <c r="R743" s="6"/>
    </row>
    <row r="744" spans="1:18" ht="26.4" x14ac:dyDescent="0.3">
      <c r="A744" s="6"/>
      <c r="B744" s="172" t="s">
        <v>5201</v>
      </c>
      <c r="C744" s="169"/>
      <c r="D744" s="6"/>
      <c r="E744" s="6"/>
      <c r="F744" s="6"/>
      <c r="G744" s="6"/>
      <c r="H744" s="6"/>
      <c r="I744" s="6"/>
      <c r="J744" s="6"/>
      <c r="K744" s="6"/>
      <c r="L744" s="6"/>
      <c r="M744" s="6"/>
      <c r="N744" s="6"/>
      <c r="O744" s="6"/>
      <c r="P744" s="6"/>
      <c r="Q744" s="6"/>
      <c r="R744" s="6"/>
    </row>
    <row r="745" spans="1:18" x14ac:dyDescent="0.3">
      <c r="A745" s="6"/>
      <c r="B745" s="172" t="s">
        <v>5202</v>
      </c>
      <c r="C745" s="169"/>
      <c r="D745" s="6"/>
      <c r="E745" s="6"/>
      <c r="F745" s="6"/>
      <c r="G745" s="6"/>
      <c r="H745" s="6"/>
      <c r="I745" s="6"/>
      <c r="J745" s="6"/>
      <c r="K745" s="6"/>
      <c r="L745" s="6"/>
      <c r="M745" s="6"/>
      <c r="N745" s="6"/>
      <c r="O745" s="6"/>
      <c r="P745" s="6"/>
      <c r="Q745" s="6"/>
      <c r="R745" s="6"/>
    </row>
    <row r="746" spans="1:18" ht="26.4" x14ac:dyDescent="0.3">
      <c r="A746" s="6"/>
      <c r="B746" s="172" t="s">
        <v>5203</v>
      </c>
      <c r="C746" s="169"/>
      <c r="D746" s="6"/>
      <c r="E746" s="6"/>
      <c r="F746" s="6"/>
      <c r="G746" s="6"/>
      <c r="H746" s="6"/>
      <c r="I746" s="6"/>
      <c r="J746" s="6"/>
      <c r="K746" s="6"/>
      <c r="L746" s="6"/>
      <c r="M746" s="6"/>
      <c r="N746" s="6"/>
      <c r="O746" s="6"/>
      <c r="P746" s="6"/>
      <c r="Q746" s="6"/>
      <c r="R746" s="6"/>
    </row>
    <row r="747" spans="1:18" ht="26.4" x14ac:dyDescent="0.3">
      <c r="A747" s="6"/>
      <c r="B747" s="172" t="s">
        <v>5204</v>
      </c>
      <c r="C747" s="169"/>
      <c r="D747" s="6"/>
      <c r="E747" s="6"/>
      <c r="F747" s="6"/>
      <c r="G747" s="6"/>
      <c r="H747" s="6"/>
      <c r="I747" s="6"/>
      <c r="J747" s="6"/>
      <c r="K747" s="6"/>
      <c r="L747" s="6"/>
      <c r="M747" s="6"/>
      <c r="N747" s="6"/>
      <c r="O747" s="6"/>
      <c r="P747" s="6"/>
      <c r="Q747" s="6"/>
      <c r="R747" s="6"/>
    </row>
    <row r="748" spans="1:18" x14ac:dyDescent="0.3">
      <c r="A748" s="6"/>
      <c r="B748" s="172" t="s">
        <v>5205</v>
      </c>
      <c r="C748" s="169"/>
      <c r="D748" s="6"/>
      <c r="E748" s="6"/>
      <c r="F748" s="6"/>
      <c r="G748" s="6"/>
      <c r="H748" s="6"/>
      <c r="I748" s="6"/>
      <c r="J748" s="6"/>
      <c r="K748" s="6"/>
      <c r="L748" s="6"/>
      <c r="M748" s="6"/>
      <c r="N748" s="6"/>
      <c r="O748" s="6"/>
      <c r="P748" s="6"/>
      <c r="Q748" s="6"/>
      <c r="R748" s="6"/>
    </row>
    <row r="749" spans="1:18" x14ac:dyDescent="0.3">
      <c r="A749" s="6"/>
      <c r="B749" s="172" t="s">
        <v>5206</v>
      </c>
      <c r="C749" s="169"/>
      <c r="D749" s="6"/>
      <c r="E749" s="6"/>
      <c r="F749" s="6"/>
      <c r="G749" s="6"/>
      <c r="H749" s="6"/>
      <c r="I749" s="6"/>
      <c r="J749" s="6"/>
      <c r="K749" s="6"/>
      <c r="L749" s="6"/>
      <c r="M749" s="6"/>
      <c r="N749" s="6"/>
      <c r="O749" s="6"/>
      <c r="P749" s="6"/>
      <c r="Q749" s="6"/>
      <c r="R749" s="6"/>
    </row>
    <row r="750" spans="1:18" ht="26.4" x14ac:dyDescent="0.3">
      <c r="A750" s="6"/>
      <c r="B750" s="172" t="s">
        <v>5207</v>
      </c>
      <c r="C750" s="169"/>
      <c r="D750" s="6"/>
      <c r="E750" s="6"/>
      <c r="F750" s="6"/>
      <c r="G750" s="6"/>
      <c r="H750" s="6"/>
      <c r="I750" s="6"/>
      <c r="J750" s="6"/>
      <c r="K750" s="6"/>
      <c r="L750" s="6"/>
      <c r="M750" s="6"/>
      <c r="N750" s="6"/>
      <c r="O750" s="6"/>
      <c r="P750" s="6"/>
      <c r="Q750" s="6"/>
      <c r="R750" s="6"/>
    </row>
    <row r="751" spans="1:18" ht="15" thickBot="1" x14ac:dyDescent="0.35">
      <c r="A751" s="6"/>
      <c r="B751" s="172"/>
      <c r="C751" s="169"/>
      <c r="D751" s="6"/>
      <c r="E751" s="6"/>
      <c r="F751" s="6"/>
      <c r="G751" s="6"/>
      <c r="H751" s="6"/>
      <c r="I751" s="6"/>
      <c r="J751" s="6"/>
      <c r="K751" s="6"/>
      <c r="L751" s="6"/>
      <c r="M751" s="6"/>
      <c r="N751" s="6"/>
      <c r="O751" s="6"/>
      <c r="P751" s="6"/>
      <c r="Q751" s="6"/>
      <c r="R751" s="6"/>
    </row>
    <row r="752" spans="1:18" ht="15.6" thickTop="1" thickBot="1" x14ac:dyDescent="0.35">
      <c r="A752" s="6"/>
      <c r="B752" s="170" t="s">
        <v>4383</v>
      </c>
      <c r="C752" s="169"/>
      <c r="D752" s="6"/>
      <c r="E752" s="6"/>
      <c r="F752" s="6"/>
      <c r="G752" s="6"/>
      <c r="H752" s="6"/>
      <c r="I752" s="6"/>
      <c r="J752" s="6"/>
      <c r="K752" s="6"/>
      <c r="L752" s="6"/>
      <c r="M752" s="6"/>
      <c r="N752" s="6"/>
      <c r="O752" s="6"/>
      <c r="P752" s="6"/>
      <c r="Q752" s="6"/>
      <c r="R752" s="6"/>
    </row>
    <row r="753" spans="1:18" ht="27" thickTop="1" x14ac:dyDescent="0.3">
      <c r="A753" s="6"/>
      <c r="B753" s="172" t="s">
        <v>5215</v>
      </c>
      <c r="C753" s="169"/>
      <c r="D753" s="6"/>
      <c r="E753" s="6"/>
      <c r="F753" s="6"/>
      <c r="G753" s="6"/>
      <c r="H753" s="6"/>
      <c r="I753" s="6"/>
      <c r="J753" s="6"/>
      <c r="K753" s="6"/>
      <c r="L753" s="6"/>
      <c r="M753" s="6"/>
      <c r="N753" s="6"/>
      <c r="O753" s="6"/>
      <c r="P753" s="6"/>
      <c r="Q753" s="6"/>
      <c r="R753" s="6"/>
    </row>
    <row r="754" spans="1:18" x14ac:dyDescent="0.3">
      <c r="A754" s="6"/>
      <c r="B754" s="172" t="s">
        <v>5216</v>
      </c>
      <c r="C754" s="169"/>
      <c r="D754" s="6"/>
      <c r="E754" s="6"/>
      <c r="F754" s="6"/>
      <c r="G754" s="6"/>
      <c r="H754" s="6"/>
      <c r="I754" s="6"/>
      <c r="J754" s="6"/>
      <c r="K754" s="6"/>
      <c r="L754" s="6"/>
      <c r="M754" s="6"/>
      <c r="N754" s="6"/>
      <c r="O754" s="6"/>
      <c r="P754" s="6"/>
      <c r="Q754" s="6"/>
      <c r="R754" s="6"/>
    </row>
    <row r="755" spans="1:18" x14ac:dyDescent="0.3">
      <c r="A755" s="6"/>
      <c r="B755" s="172" t="s">
        <v>5217</v>
      </c>
      <c r="C755" s="169"/>
      <c r="D755" s="6"/>
      <c r="E755" s="6"/>
      <c r="F755" s="6"/>
      <c r="G755" s="6"/>
      <c r="H755" s="6"/>
      <c r="I755" s="6"/>
      <c r="J755" s="6"/>
      <c r="K755" s="6"/>
      <c r="L755" s="6"/>
      <c r="M755" s="6"/>
      <c r="N755" s="6"/>
      <c r="O755" s="6"/>
      <c r="P755" s="6"/>
      <c r="Q755" s="6"/>
      <c r="R755" s="6"/>
    </row>
    <row r="756" spans="1:18" ht="26.4" x14ac:dyDescent="0.3">
      <c r="A756" s="6"/>
      <c r="B756" s="172" t="s">
        <v>5218</v>
      </c>
      <c r="C756" s="169"/>
      <c r="D756" s="6"/>
      <c r="E756" s="6"/>
      <c r="F756" s="6"/>
      <c r="G756" s="6"/>
      <c r="H756" s="6"/>
      <c r="I756" s="6"/>
      <c r="J756" s="6"/>
      <c r="K756" s="6"/>
      <c r="L756" s="6"/>
      <c r="M756" s="6"/>
      <c r="N756" s="6"/>
      <c r="O756" s="6"/>
      <c r="P756" s="6"/>
      <c r="Q756" s="6"/>
      <c r="R756" s="6"/>
    </row>
    <row r="757" spans="1:18" ht="26.4" x14ac:dyDescent="0.3">
      <c r="A757" s="6"/>
      <c r="B757" s="172" t="s">
        <v>5219</v>
      </c>
      <c r="C757" s="169"/>
      <c r="D757" s="6"/>
      <c r="E757" s="6"/>
      <c r="F757" s="6"/>
      <c r="G757" s="6"/>
      <c r="H757" s="6"/>
      <c r="I757" s="6"/>
      <c r="J757" s="6"/>
      <c r="K757" s="6"/>
      <c r="L757" s="6"/>
      <c r="M757" s="6"/>
      <c r="N757" s="6"/>
      <c r="O757" s="6"/>
      <c r="P757" s="6"/>
      <c r="Q757" s="6"/>
      <c r="R757" s="6"/>
    </row>
    <row r="758" spans="1:18" ht="15" thickBot="1" x14ac:dyDescent="0.35">
      <c r="A758" s="6"/>
      <c r="B758" s="172"/>
      <c r="C758" s="169"/>
      <c r="D758" s="6"/>
      <c r="E758" s="6"/>
      <c r="F758" s="6"/>
      <c r="G758" s="6"/>
      <c r="H758" s="6"/>
      <c r="I758" s="6"/>
      <c r="J758" s="6"/>
      <c r="K758" s="6"/>
      <c r="L758" s="6"/>
      <c r="M758" s="6"/>
      <c r="N758" s="6"/>
      <c r="O758" s="6"/>
      <c r="P758" s="6"/>
      <c r="Q758" s="6"/>
      <c r="R758" s="6"/>
    </row>
    <row r="759" spans="1:18" ht="15.6" thickTop="1" thickBot="1" x14ac:dyDescent="0.35">
      <c r="A759" s="6"/>
      <c r="B759" s="170" t="s">
        <v>4384</v>
      </c>
      <c r="C759" s="169"/>
      <c r="D759" s="6"/>
      <c r="E759" s="6"/>
      <c r="F759" s="6"/>
      <c r="G759" s="6"/>
      <c r="H759" s="6"/>
      <c r="I759" s="6"/>
      <c r="J759" s="6"/>
      <c r="K759" s="6"/>
      <c r="L759" s="6"/>
      <c r="M759" s="6"/>
      <c r="N759" s="6"/>
      <c r="O759" s="6"/>
      <c r="P759" s="6"/>
      <c r="Q759" s="6"/>
      <c r="R759" s="6"/>
    </row>
    <row r="760" spans="1:18" ht="27" thickTop="1" x14ac:dyDescent="0.3">
      <c r="A760" s="6"/>
      <c r="B760" s="172" t="s">
        <v>5220</v>
      </c>
      <c r="C760" s="169"/>
      <c r="D760" s="6"/>
      <c r="E760" s="6"/>
      <c r="F760" s="6"/>
      <c r="G760" s="6"/>
      <c r="H760" s="6"/>
      <c r="I760" s="6"/>
      <c r="J760" s="6"/>
      <c r="K760" s="6"/>
      <c r="L760" s="6"/>
      <c r="M760" s="6"/>
      <c r="N760" s="6"/>
      <c r="O760" s="6"/>
      <c r="P760" s="6"/>
      <c r="Q760" s="6"/>
      <c r="R760" s="6"/>
    </row>
    <row r="761" spans="1:18" x14ac:dyDescent="0.3">
      <c r="A761" s="6"/>
      <c r="B761" s="172" t="s">
        <v>5221</v>
      </c>
      <c r="C761" s="169"/>
      <c r="D761" s="6"/>
      <c r="E761" s="6"/>
      <c r="F761" s="6"/>
      <c r="G761" s="6"/>
      <c r="H761" s="6"/>
      <c r="I761" s="6"/>
      <c r="J761" s="6"/>
      <c r="K761" s="6"/>
      <c r="L761" s="6"/>
      <c r="M761" s="6"/>
      <c r="N761" s="6"/>
      <c r="O761" s="6"/>
      <c r="P761" s="6"/>
      <c r="Q761" s="6"/>
      <c r="R761" s="6"/>
    </row>
    <row r="762" spans="1:18" x14ac:dyDescent="0.3">
      <c r="A762" s="6"/>
      <c r="B762" s="172" t="s">
        <v>5222</v>
      </c>
      <c r="C762" s="169"/>
      <c r="D762" s="6"/>
      <c r="E762" s="6"/>
      <c r="F762" s="6"/>
      <c r="G762" s="6"/>
      <c r="H762" s="6"/>
      <c r="I762" s="6"/>
      <c r="J762" s="6"/>
      <c r="K762" s="6"/>
      <c r="L762" s="6"/>
      <c r="M762" s="6"/>
      <c r="N762" s="6"/>
      <c r="O762" s="6"/>
      <c r="P762" s="6"/>
      <c r="Q762" s="6"/>
      <c r="R762" s="6"/>
    </row>
    <row r="763" spans="1:18" x14ac:dyDescent="0.3">
      <c r="A763" s="6"/>
      <c r="B763" s="172" t="s">
        <v>5223</v>
      </c>
      <c r="C763" s="169"/>
      <c r="D763" s="6"/>
      <c r="E763" s="6"/>
      <c r="F763" s="6"/>
      <c r="G763" s="6"/>
      <c r="H763" s="6"/>
      <c r="I763" s="6"/>
      <c r="J763" s="6"/>
      <c r="K763" s="6"/>
      <c r="L763" s="6"/>
      <c r="M763" s="6"/>
      <c r="N763" s="6"/>
      <c r="O763" s="6"/>
      <c r="P763" s="6"/>
      <c r="Q763" s="6"/>
      <c r="R763" s="6"/>
    </row>
    <row r="764" spans="1:18" ht="15" thickBot="1" x14ac:dyDescent="0.35">
      <c r="A764" s="6"/>
      <c r="B764" s="172"/>
      <c r="C764" s="169"/>
      <c r="D764" s="6"/>
      <c r="E764" s="6"/>
      <c r="F764" s="6"/>
      <c r="G764" s="6"/>
      <c r="H764" s="6"/>
      <c r="I764" s="6"/>
      <c r="J764" s="6"/>
      <c r="K764" s="6"/>
      <c r="L764" s="6"/>
      <c r="M764" s="6"/>
      <c r="N764" s="6"/>
      <c r="O764" s="6"/>
      <c r="P764" s="6"/>
      <c r="Q764" s="6"/>
      <c r="R764" s="6"/>
    </row>
    <row r="765" spans="1:18" ht="15.6" thickTop="1" thickBot="1" x14ac:dyDescent="0.35">
      <c r="A765" s="6"/>
      <c r="B765" s="170" t="s">
        <v>4189</v>
      </c>
      <c r="C765" s="169"/>
      <c r="D765" s="6"/>
      <c r="E765" s="6"/>
      <c r="F765" s="6"/>
      <c r="G765" s="6"/>
      <c r="H765" s="6"/>
      <c r="I765" s="6"/>
      <c r="J765" s="6"/>
      <c r="K765" s="6"/>
      <c r="L765" s="6"/>
      <c r="M765" s="6"/>
      <c r="N765" s="6"/>
      <c r="O765" s="6"/>
      <c r="P765" s="6"/>
      <c r="Q765" s="6"/>
      <c r="R765" s="6"/>
    </row>
    <row r="766" spans="1:18" ht="27" thickTop="1" x14ac:dyDescent="0.3">
      <c r="A766" s="6"/>
      <c r="B766" s="172" t="s">
        <v>5224</v>
      </c>
      <c r="C766" s="169"/>
      <c r="D766" s="6"/>
      <c r="E766" s="6"/>
      <c r="F766" s="6"/>
      <c r="G766" s="6"/>
      <c r="H766" s="6"/>
      <c r="I766" s="6"/>
      <c r="J766" s="6"/>
      <c r="K766" s="6"/>
      <c r="L766" s="6"/>
      <c r="M766" s="6"/>
      <c r="N766" s="6"/>
      <c r="O766" s="6"/>
      <c r="P766" s="6"/>
      <c r="Q766" s="6"/>
      <c r="R766" s="6"/>
    </row>
    <row r="767" spans="1:18" ht="26.4" x14ac:dyDescent="0.3">
      <c r="A767" s="6"/>
      <c r="B767" s="172" t="s">
        <v>5225</v>
      </c>
      <c r="C767" s="169"/>
      <c r="D767" s="6"/>
      <c r="E767" s="6"/>
      <c r="F767" s="6"/>
      <c r="G767" s="6"/>
      <c r="H767" s="6"/>
      <c r="I767" s="6"/>
      <c r="J767" s="6"/>
      <c r="K767" s="6"/>
      <c r="L767" s="6"/>
      <c r="M767" s="6"/>
      <c r="N767" s="6"/>
      <c r="O767" s="6"/>
      <c r="P767" s="6"/>
      <c r="Q767" s="6"/>
      <c r="R767" s="6"/>
    </row>
    <row r="768" spans="1:18" x14ac:dyDescent="0.3">
      <c r="A768" s="6"/>
      <c r="B768" s="172" t="s">
        <v>5226</v>
      </c>
      <c r="C768" s="169"/>
      <c r="D768" s="6"/>
      <c r="E768" s="6"/>
      <c r="F768" s="6"/>
      <c r="G768" s="6"/>
      <c r="H768" s="6"/>
      <c r="I768" s="6"/>
      <c r="J768" s="6"/>
      <c r="K768" s="6"/>
      <c r="L768" s="6"/>
      <c r="M768" s="6"/>
      <c r="N768" s="6"/>
      <c r="O768" s="6"/>
      <c r="P768" s="6"/>
      <c r="Q768" s="6"/>
      <c r="R768" s="6"/>
    </row>
    <row r="769" spans="1:18" x14ac:dyDescent="0.3">
      <c r="A769" s="6"/>
      <c r="B769" s="172" t="s">
        <v>5227</v>
      </c>
      <c r="C769" s="169"/>
      <c r="D769" s="6"/>
      <c r="E769" s="6"/>
      <c r="F769" s="6"/>
      <c r="G769" s="6"/>
      <c r="H769" s="6"/>
      <c r="I769" s="6"/>
      <c r="J769" s="6"/>
      <c r="K769" s="6"/>
      <c r="L769" s="6"/>
      <c r="M769" s="6"/>
      <c r="N769" s="6"/>
      <c r="O769" s="6"/>
      <c r="P769" s="6"/>
      <c r="Q769" s="6"/>
      <c r="R769" s="6"/>
    </row>
    <row r="770" spans="1:18" x14ac:dyDescent="0.3">
      <c r="A770" s="6"/>
      <c r="B770" s="172" t="s">
        <v>5228</v>
      </c>
      <c r="C770" s="169"/>
      <c r="D770" s="6"/>
      <c r="E770" s="6"/>
      <c r="F770" s="6"/>
      <c r="G770" s="6"/>
      <c r="H770" s="6"/>
      <c r="I770" s="6"/>
      <c r="J770" s="6"/>
      <c r="K770" s="6"/>
      <c r="L770" s="6"/>
      <c r="M770" s="6"/>
      <c r="N770" s="6"/>
      <c r="O770" s="6"/>
      <c r="P770" s="6"/>
      <c r="Q770" s="6"/>
      <c r="R770" s="6"/>
    </row>
    <row r="771" spans="1:18" ht="26.4" x14ac:dyDescent="0.3">
      <c r="A771" s="6"/>
      <c r="B771" s="172" t="s">
        <v>5229</v>
      </c>
      <c r="C771" s="169"/>
      <c r="D771" s="6"/>
      <c r="E771" s="6"/>
      <c r="F771" s="6"/>
      <c r="G771" s="6"/>
      <c r="H771" s="6"/>
      <c r="I771" s="6"/>
      <c r="J771" s="6"/>
      <c r="K771" s="6"/>
      <c r="L771" s="6"/>
      <c r="M771" s="6"/>
      <c r="N771" s="6"/>
      <c r="O771" s="6"/>
      <c r="P771" s="6"/>
      <c r="Q771" s="6"/>
      <c r="R771" s="6"/>
    </row>
    <row r="772" spans="1:18" x14ac:dyDescent="0.3">
      <c r="A772" s="6"/>
      <c r="B772" s="172" t="s">
        <v>5230</v>
      </c>
      <c r="C772" s="169"/>
      <c r="D772" s="6"/>
      <c r="E772" s="6"/>
      <c r="F772" s="6"/>
      <c r="G772" s="6"/>
      <c r="H772" s="6"/>
      <c r="I772" s="6"/>
      <c r="J772" s="6"/>
      <c r="K772" s="6"/>
      <c r="L772" s="6"/>
      <c r="M772" s="6"/>
      <c r="N772" s="6"/>
      <c r="O772" s="6"/>
      <c r="P772" s="6"/>
      <c r="Q772" s="6"/>
      <c r="R772" s="6"/>
    </row>
    <row r="773" spans="1:18" x14ac:dyDescent="0.3">
      <c r="A773" s="6"/>
      <c r="B773" s="172" t="s">
        <v>5231</v>
      </c>
      <c r="C773" s="169"/>
      <c r="D773" s="6"/>
      <c r="E773" s="6"/>
      <c r="F773" s="6"/>
      <c r="G773" s="6"/>
      <c r="H773" s="6"/>
      <c r="I773" s="6"/>
      <c r="J773" s="6"/>
      <c r="K773" s="6"/>
      <c r="L773" s="6"/>
      <c r="M773" s="6"/>
      <c r="N773" s="6"/>
      <c r="O773" s="6"/>
      <c r="P773" s="6"/>
      <c r="Q773" s="6"/>
      <c r="R773" s="6"/>
    </row>
    <row r="774" spans="1:18" x14ac:dyDescent="0.3">
      <c r="A774" s="6"/>
      <c r="B774" s="172" t="s">
        <v>5227</v>
      </c>
      <c r="C774" s="169"/>
      <c r="D774" s="6"/>
      <c r="E774" s="6"/>
      <c r="F774" s="6"/>
      <c r="G774" s="6"/>
      <c r="H774" s="6"/>
      <c r="I774" s="6"/>
      <c r="J774" s="6"/>
      <c r="K774" s="6"/>
      <c r="L774" s="6"/>
      <c r="M774" s="6"/>
      <c r="N774" s="6"/>
      <c r="O774" s="6"/>
      <c r="P774" s="6"/>
      <c r="Q774" s="6"/>
      <c r="R774" s="6"/>
    </row>
    <row r="775" spans="1:18" x14ac:dyDescent="0.3">
      <c r="A775" s="6"/>
      <c r="B775" s="172" t="s">
        <v>5232</v>
      </c>
      <c r="C775" s="169"/>
      <c r="D775" s="6"/>
      <c r="E775" s="6"/>
      <c r="F775" s="6"/>
      <c r="G775" s="6"/>
      <c r="H775" s="6"/>
      <c r="I775" s="6"/>
      <c r="J775" s="6"/>
      <c r="K775" s="6"/>
      <c r="L775" s="6"/>
      <c r="M775" s="6"/>
      <c r="N775" s="6"/>
      <c r="O775" s="6"/>
      <c r="P775" s="6"/>
      <c r="Q775" s="6"/>
      <c r="R775" s="6"/>
    </row>
    <row r="776" spans="1:18" x14ac:dyDescent="0.3">
      <c r="A776" s="6"/>
      <c r="B776" s="172" t="s">
        <v>5233</v>
      </c>
      <c r="C776" s="169"/>
      <c r="D776" s="6"/>
      <c r="E776" s="6"/>
      <c r="F776" s="6"/>
      <c r="G776" s="6"/>
      <c r="H776" s="6"/>
      <c r="I776" s="6"/>
      <c r="J776" s="6"/>
      <c r="K776" s="6"/>
      <c r="L776" s="6"/>
      <c r="M776" s="6"/>
      <c r="N776" s="6"/>
      <c r="O776" s="6"/>
      <c r="P776" s="6"/>
      <c r="Q776" s="6"/>
      <c r="R776" s="6"/>
    </row>
    <row r="777" spans="1:18" ht="26.4" x14ac:dyDescent="0.3">
      <c r="A777" s="6"/>
      <c r="B777" s="172" t="s">
        <v>5234</v>
      </c>
      <c r="C777" s="169"/>
      <c r="D777" s="6"/>
      <c r="E777" s="6"/>
      <c r="F777" s="6"/>
      <c r="G777" s="6"/>
      <c r="H777" s="6"/>
      <c r="I777" s="6"/>
      <c r="J777" s="6"/>
      <c r="K777" s="6"/>
      <c r="L777" s="6"/>
      <c r="M777" s="6"/>
      <c r="N777" s="6"/>
      <c r="O777" s="6"/>
      <c r="P777" s="6"/>
      <c r="Q777" s="6"/>
      <c r="R777" s="6"/>
    </row>
    <row r="778" spans="1:18" x14ac:dyDescent="0.3">
      <c r="A778" s="6"/>
      <c r="B778" s="172" t="s">
        <v>5235</v>
      </c>
      <c r="C778" s="169"/>
      <c r="D778" s="6"/>
      <c r="E778" s="6"/>
      <c r="F778" s="6"/>
      <c r="G778" s="6"/>
      <c r="H778" s="6"/>
      <c r="I778" s="6"/>
      <c r="J778" s="6"/>
      <c r="K778" s="6"/>
      <c r="L778" s="6"/>
      <c r="M778" s="6"/>
      <c r="N778" s="6"/>
      <c r="O778" s="6"/>
      <c r="P778" s="6"/>
      <c r="Q778" s="6"/>
      <c r="R778" s="6"/>
    </row>
    <row r="779" spans="1:18" x14ac:dyDescent="0.3">
      <c r="A779" s="6"/>
      <c r="B779" s="172" t="s">
        <v>5236</v>
      </c>
      <c r="C779" s="169"/>
      <c r="D779" s="6"/>
      <c r="E779" s="6"/>
      <c r="F779" s="6"/>
      <c r="G779" s="6"/>
      <c r="H779" s="6"/>
      <c r="I779" s="6"/>
      <c r="J779" s="6"/>
      <c r="K779" s="6"/>
      <c r="L779" s="6"/>
      <c r="M779" s="6"/>
      <c r="N779" s="6"/>
      <c r="O779" s="6"/>
      <c r="P779" s="6"/>
      <c r="Q779" s="6"/>
      <c r="R779" s="6"/>
    </row>
    <row r="780" spans="1:18" ht="26.4" x14ac:dyDescent="0.3">
      <c r="A780" s="6"/>
      <c r="B780" s="172" t="s">
        <v>5237</v>
      </c>
      <c r="C780" s="169"/>
      <c r="D780" s="6"/>
      <c r="E780" s="6"/>
      <c r="F780" s="6"/>
      <c r="G780" s="6"/>
      <c r="H780" s="6"/>
      <c r="I780" s="6"/>
      <c r="J780" s="6"/>
      <c r="K780" s="6"/>
      <c r="L780" s="6"/>
      <c r="M780" s="6"/>
      <c r="N780" s="6"/>
      <c r="O780" s="6"/>
      <c r="P780" s="6"/>
      <c r="Q780" s="6"/>
      <c r="R780" s="6"/>
    </row>
    <row r="781" spans="1:18" x14ac:dyDescent="0.3">
      <c r="A781" s="6"/>
      <c r="B781" s="172" t="s">
        <v>4376</v>
      </c>
      <c r="C781" s="169"/>
      <c r="D781" s="6"/>
      <c r="E781" s="6"/>
      <c r="F781" s="6"/>
      <c r="G781" s="6"/>
      <c r="H781" s="6"/>
      <c r="I781" s="6"/>
      <c r="J781" s="6"/>
      <c r="K781" s="6"/>
      <c r="L781" s="6"/>
      <c r="M781" s="6"/>
      <c r="N781" s="6"/>
      <c r="O781" s="6"/>
      <c r="P781" s="6"/>
      <c r="Q781" s="6"/>
      <c r="R781" s="6"/>
    </row>
    <row r="782" spans="1:18" ht="26.4" x14ac:dyDescent="0.3">
      <c r="A782" s="6"/>
      <c r="B782" s="172" t="s">
        <v>5238</v>
      </c>
      <c r="C782" s="169"/>
      <c r="D782" s="6"/>
      <c r="E782" s="6"/>
      <c r="F782" s="6"/>
      <c r="G782" s="6"/>
      <c r="H782" s="6"/>
      <c r="I782" s="6"/>
      <c r="J782" s="6"/>
      <c r="K782" s="6"/>
      <c r="L782" s="6"/>
      <c r="M782" s="6"/>
      <c r="N782" s="6"/>
      <c r="O782" s="6"/>
      <c r="P782" s="6"/>
      <c r="Q782" s="6"/>
      <c r="R782" s="6"/>
    </row>
    <row r="783" spans="1:18" ht="26.4" x14ac:dyDescent="0.3">
      <c r="A783" s="6"/>
      <c r="B783" s="172" t="s">
        <v>5239</v>
      </c>
      <c r="C783" s="169"/>
      <c r="D783" s="6"/>
      <c r="E783" s="6"/>
      <c r="F783" s="6"/>
      <c r="G783" s="6"/>
      <c r="H783" s="6"/>
      <c r="I783" s="6"/>
      <c r="J783" s="6"/>
      <c r="K783" s="6"/>
      <c r="L783" s="6"/>
      <c r="M783" s="6"/>
      <c r="N783" s="6"/>
      <c r="O783" s="6"/>
      <c r="P783" s="6"/>
      <c r="Q783" s="6"/>
      <c r="R783" s="6"/>
    </row>
    <row r="784" spans="1:18" ht="26.4" x14ac:dyDescent="0.3">
      <c r="A784" s="6"/>
      <c r="B784" s="172" t="s">
        <v>5240</v>
      </c>
      <c r="C784" s="169"/>
      <c r="D784" s="6"/>
      <c r="E784" s="6"/>
      <c r="F784" s="6"/>
      <c r="G784" s="6"/>
      <c r="H784" s="6"/>
      <c r="I784" s="6"/>
      <c r="J784" s="6"/>
      <c r="K784" s="6"/>
      <c r="L784" s="6"/>
      <c r="M784" s="6"/>
      <c r="N784" s="6"/>
      <c r="O784" s="6"/>
      <c r="P784" s="6"/>
      <c r="Q784" s="6"/>
      <c r="R784" s="6"/>
    </row>
    <row r="785" spans="1:18" ht="26.4" x14ac:dyDescent="0.3">
      <c r="A785" s="6"/>
      <c r="B785" s="172" t="s">
        <v>5241</v>
      </c>
      <c r="C785" s="169"/>
      <c r="D785" s="6"/>
      <c r="E785" s="6"/>
      <c r="F785" s="6"/>
      <c r="G785" s="6"/>
      <c r="H785" s="6"/>
      <c r="I785" s="6"/>
      <c r="J785" s="6"/>
      <c r="K785" s="6"/>
      <c r="L785" s="6"/>
      <c r="M785" s="6"/>
      <c r="N785" s="6"/>
      <c r="O785" s="6"/>
      <c r="P785" s="6"/>
      <c r="Q785" s="6"/>
      <c r="R785" s="6"/>
    </row>
    <row r="786" spans="1:18" ht="26.4" x14ac:dyDescent="0.3">
      <c r="A786" s="6"/>
      <c r="B786" s="172" t="s">
        <v>5242</v>
      </c>
      <c r="C786" s="169"/>
      <c r="D786" s="6"/>
      <c r="E786" s="6"/>
      <c r="F786" s="6"/>
      <c r="G786" s="6"/>
      <c r="H786" s="6"/>
      <c r="I786" s="6"/>
      <c r="J786" s="6"/>
      <c r="K786" s="6"/>
      <c r="L786" s="6"/>
      <c r="M786" s="6"/>
      <c r="N786" s="6"/>
      <c r="O786" s="6"/>
      <c r="P786" s="6"/>
      <c r="Q786" s="6"/>
      <c r="R786" s="6"/>
    </row>
    <row r="787" spans="1:18" ht="26.4" x14ac:dyDescent="0.3">
      <c r="A787" s="6"/>
      <c r="B787" s="172" t="s">
        <v>5243</v>
      </c>
      <c r="C787" s="169"/>
      <c r="D787" s="6"/>
      <c r="E787" s="6"/>
      <c r="F787" s="6"/>
      <c r="G787" s="6"/>
      <c r="H787" s="6"/>
      <c r="I787" s="6"/>
      <c r="J787" s="6"/>
      <c r="K787" s="6"/>
      <c r="L787" s="6"/>
      <c r="M787" s="6"/>
      <c r="N787" s="6"/>
      <c r="O787" s="6"/>
      <c r="P787" s="6"/>
      <c r="Q787" s="6"/>
      <c r="R787" s="6"/>
    </row>
    <row r="788" spans="1:18" x14ac:dyDescent="0.3">
      <c r="A788" s="6"/>
      <c r="B788" s="172" t="s">
        <v>5244</v>
      </c>
      <c r="C788" s="169"/>
      <c r="D788" s="6"/>
      <c r="E788" s="6"/>
      <c r="F788" s="6"/>
      <c r="G788" s="6"/>
      <c r="H788" s="6"/>
      <c r="I788" s="6"/>
      <c r="J788" s="6"/>
      <c r="K788" s="6"/>
      <c r="L788" s="6"/>
      <c r="M788" s="6"/>
      <c r="N788" s="6"/>
      <c r="O788" s="6"/>
      <c r="P788" s="6"/>
      <c r="Q788" s="6"/>
      <c r="R788" s="6"/>
    </row>
    <row r="789" spans="1:18" x14ac:dyDescent="0.3">
      <c r="A789" s="6"/>
      <c r="B789" s="172" t="s">
        <v>4385</v>
      </c>
      <c r="C789" s="169"/>
      <c r="D789" s="6"/>
      <c r="E789" s="6"/>
      <c r="F789" s="6"/>
      <c r="G789" s="6"/>
      <c r="H789" s="6"/>
      <c r="I789" s="6"/>
      <c r="J789" s="6"/>
      <c r="K789" s="6"/>
      <c r="L789" s="6"/>
      <c r="M789" s="6"/>
      <c r="N789" s="6"/>
      <c r="O789" s="6"/>
      <c r="P789" s="6"/>
      <c r="Q789" s="6"/>
      <c r="R789" s="6"/>
    </row>
    <row r="790" spans="1:18" ht="26.4" x14ac:dyDescent="0.3">
      <c r="A790" s="6"/>
      <c r="B790" s="172" t="s">
        <v>5245</v>
      </c>
      <c r="C790" s="169"/>
      <c r="D790" s="6"/>
      <c r="E790" s="6"/>
      <c r="F790" s="6"/>
      <c r="G790" s="6"/>
      <c r="H790" s="6"/>
      <c r="I790" s="6"/>
      <c r="J790" s="6"/>
      <c r="K790" s="6"/>
      <c r="L790" s="6"/>
      <c r="M790" s="6"/>
      <c r="N790" s="6"/>
      <c r="O790" s="6"/>
      <c r="P790" s="6"/>
      <c r="Q790" s="6"/>
      <c r="R790" s="6"/>
    </row>
    <row r="791" spans="1:18" ht="26.4" x14ac:dyDescent="0.3">
      <c r="A791" s="6"/>
      <c r="B791" s="172" t="s">
        <v>5246</v>
      </c>
      <c r="C791" s="169"/>
      <c r="D791" s="6"/>
      <c r="E791" s="6"/>
      <c r="F791" s="6"/>
      <c r="G791" s="6"/>
      <c r="H791" s="6"/>
      <c r="I791" s="6"/>
      <c r="J791" s="6"/>
      <c r="K791" s="6"/>
      <c r="L791" s="6"/>
      <c r="M791" s="6"/>
      <c r="N791" s="6"/>
      <c r="O791" s="6"/>
      <c r="P791" s="6"/>
      <c r="Q791" s="6"/>
      <c r="R791" s="6"/>
    </row>
    <row r="792" spans="1:18" ht="26.4" x14ac:dyDescent="0.3">
      <c r="A792" s="6"/>
      <c r="B792" s="175" t="str">
        <f>HYPERLINK("http://www.england.nhs.uk/wp-content/uploads/2013/04/d09-p-a.pdf.10. NHS Commissioning Board Clinical Commissioning Policy: Bone Anchored Hearing Aids First published: April 2013. Disponível em:","http://www.england.nhs.uk/wp-content/uploads/2013/04/d09-p-a.pdf.10. NHS Commissioning Board Clinical Commissioning Policy: Bone Anchored Hearing Aids First published: April 2013. Disponível em: ")</f>
        <v xml:space="preserve">http://www.england.nhs.uk/wp-content/uploads/2013/04/d09-p-a.pdf.10. NHS Commissioning Board Clinical Commissioning Policy: Bone Anchored Hearing Aids First published: April 2013. Disponível em: </v>
      </c>
      <c r="C792" s="169"/>
      <c r="D792" s="6"/>
      <c r="E792" s="6"/>
      <c r="F792" s="6"/>
      <c r="G792" s="6"/>
      <c r="H792" s="6"/>
      <c r="I792" s="6"/>
      <c r="J792" s="6"/>
      <c r="K792" s="6"/>
      <c r="L792" s="6"/>
      <c r="M792" s="6"/>
      <c r="N792" s="6"/>
      <c r="O792" s="6"/>
      <c r="P792" s="6"/>
      <c r="Q792" s="6"/>
      <c r="R792" s="6"/>
    </row>
    <row r="793" spans="1:18" ht="15" thickBot="1" x14ac:dyDescent="0.35">
      <c r="A793" s="6"/>
      <c r="B793" s="172"/>
      <c r="C793" s="169"/>
      <c r="D793" s="6"/>
      <c r="E793" s="6"/>
      <c r="F793" s="6"/>
      <c r="G793" s="6"/>
      <c r="H793" s="6"/>
      <c r="I793" s="6"/>
      <c r="J793" s="6"/>
      <c r="K793" s="6"/>
      <c r="L793" s="6"/>
      <c r="M793" s="6"/>
      <c r="N793" s="6"/>
      <c r="O793" s="6"/>
      <c r="P793" s="6"/>
      <c r="Q793" s="6"/>
      <c r="R793" s="6"/>
    </row>
    <row r="794" spans="1:18" ht="15.6" thickTop="1" thickBot="1" x14ac:dyDescent="0.35">
      <c r="A794" s="6"/>
      <c r="B794" s="170" t="s">
        <v>4386</v>
      </c>
      <c r="C794" s="169"/>
      <c r="D794" s="6"/>
      <c r="E794" s="6"/>
      <c r="F794" s="6"/>
      <c r="G794" s="6"/>
      <c r="H794" s="6"/>
      <c r="I794" s="6"/>
      <c r="J794" s="6"/>
      <c r="K794" s="6"/>
      <c r="L794" s="6"/>
      <c r="M794" s="6"/>
      <c r="N794" s="6"/>
      <c r="O794" s="6"/>
      <c r="P794" s="6"/>
      <c r="Q794" s="6"/>
      <c r="R794" s="6"/>
    </row>
    <row r="795" spans="1:18" ht="15" thickTop="1" x14ac:dyDescent="0.3">
      <c r="A795" s="6"/>
      <c r="B795" s="172" t="s">
        <v>4380</v>
      </c>
      <c r="C795" s="169"/>
      <c r="D795" s="6"/>
      <c r="E795" s="6"/>
      <c r="F795" s="6"/>
      <c r="G795" s="6"/>
      <c r="H795" s="6"/>
      <c r="I795" s="6"/>
      <c r="J795" s="6"/>
      <c r="K795" s="6"/>
      <c r="L795" s="6"/>
      <c r="M795" s="6"/>
      <c r="N795" s="6"/>
      <c r="O795" s="6"/>
      <c r="P795" s="6"/>
      <c r="Q795" s="6"/>
      <c r="R795" s="6"/>
    </row>
    <row r="796" spans="1:18" x14ac:dyDescent="0.3">
      <c r="A796" s="6"/>
      <c r="B796" s="172" t="s">
        <v>5247</v>
      </c>
      <c r="C796" s="169"/>
      <c r="D796" s="6"/>
      <c r="E796" s="6"/>
      <c r="F796" s="6"/>
      <c r="G796" s="6"/>
      <c r="H796" s="6"/>
      <c r="I796" s="6"/>
      <c r="J796" s="6"/>
      <c r="K796" s="6"/>
      <c r="L796" s="6"/>
      <c r="M796" s="6"/>
      <c r="N796" s="6"/>
      <c r="O796" s="6"/>
      <c r="P796" s="6"/>
      <c r="Q796" s="6"/>
      <c r="R796" s="6"/>
    </row>
    <row r="797" spans="1:18" x14ac:dyDescent="0.3">
      <c r="A797" s="6"/>
      <c r="B797" s="172" t="s">
        <v>5248</v>
      </c>
      <c r="C797" s="169"/>
      <c r="D797" s="6"/>
      <c r="E797" s="6"/>
      <c r="F797" s="6"/>
      <c r="G797" s="6"/>
      <c r="H797" s="6"/>
      <c r="I797" s="6"/>
      <c r="J797" s="6"/>
      <c r="K797" s="6"/>
      <c r="L797" s="6"/>
      <c r="M797" s="6"/>
      <c r="N797" s="6"/>
      <c r="O797" s="6"/>
      <c r="P797" s="6"/>
      <c r="Q797" s="6"/>
      <c r="R797" s="6"/>
    </row>
    <row r="798" spans="1:18" x14ac:dyDescent="0.3">
      <c r="A798" s="6"/>
      <c r="B798" s="172" t="s">
        <v>5249</v>
      </c>
      <c r="C798" s="169"/>
      <c r="D798" s="6"/>
      <c r="E798" s="6"/>
      <c r="F798" s="6"/>
      <c r="G798" s="6"/>
      <c r="H798" s="6"/>
      <c r="I798" s="6"/>
      <c r="J798" s="6"/>
      <c r="K798" s="6"/>
      <c r="L798" s="6"/>
      <c r="M798" s="6"/>
      <c r="N798" s="6"/>
      <c r="O798" s="6"/>
      <c r="P798" s="6"/>
      <c r="Q798" s="6"/>
      <c r="R798" s="6"/>
    </row>
    <row r="799" spans="1:18" x14ac:dyDescent="0.3">
      <c r="A799" s="6"/>
      <c r="B799" s="172" t="s">
        <v>5250</v>
      </c>
      <c r="C799" s="169"/>
      <c r="D799" s="6"/>
      <c r="E799" s="6"/>
      <c r="F799" s="6"/>
      <c r="G799" s="6"/>
      <c r="H799" s="6"/>
      <c r="I799" s="6"/>
      <c r="J799" s="6"/>
      <c r="K799" s="6"/>
      <c r="L799" s="6"/>
      <c r="M799" s="6"/>
      <c r="N799" s="6"/>
      <c r="O799" s="6"/>
      <c r="P799" s="6"/>
      <c r="Q799" s="6"/>
      <c r="R799" s="6"/>
    </row>
    <row r="800" spans="1:18" ht="26.4" x14ac:dyDescent="0.3">
      <c r="A800" s="6"/>
      <c r="B800" s="172" t="s">
        <v>5251</v>
      </c>
      <c r="C800" s="169"/>
      <c r="D800" s="6"/>
      <c r="E800" s="6"/>
      <c r="F800" s="6"/>
      <c r="G800" s="6"/>
      <c r="H800" s="6"/>
      <c r="I800" s="6"/>
      <c r="J800" s="6"/>
      <c r="K800" s="6"/>
      <c r="L800" s="6"/>
      <c r="M800" s="6"/>
      <c r="N800" s="6"/>
      <c r="O800" s="6"/>
      <c r="P800" s="6"/>
      <c r="Q800" s="6"/>
      <c r="R800" s="6"/>
    </row>
    <row r="801" spans="1:18" x14ac:dyDescent="0.3">
      <c r="A801" s="6"/>
      <c r="B801" s="172" t="s">
        <v>5252</v>
      </c>
      <c r="C801" s="169"/>
      <c r="D801" s="6"/>
      <c r="E801" s="6"/>
      <c r="F801" s="6"/>
      <c r="G801" s="6"/>
      <c r="H801" s="6"/>
      <c r="I801" s="6"/>
      <c r="J801" s="6"/>
      <c r="K801" s="6"/>
      <c r="L801" s="6"/>
      <c r="M801" s="6"/>
      <c r="N801" s="6"/>
      <c r="O801" s="6"/>
      <c r="P801" s="6"/>
      <c r="Q801" s="6"/>
      <c r="R801" s="6"/>
    </row>
    <row r="802" spans="1:18" x14ac:dyDescent="0.3">
      <c r="A802" s="6"/>
      <c r="B802" s="172" t="s">
        <v>5253</v>
      </c>
      <c r="C802" s="169"/>
      <c r="D802" s="6"/>
      <c r="E802" s="6"/>
      <c r="F802" s="6"/>
      <c r="G802" s="6"/>
      <c r="H802" s="6"/>
      <c r="I802" s="6"/>
      <c r="J802" s="6"/>
      <c r="K802" s="6"/>
      <c r="L802" s="6"/>
      <c r="M802" s="6"/>
      <c r="N802" s="6"/>
      <c r="O802" s="6"/>
      <c r="P802" s="6"/>
      <c r="Q802" s="6"/>
      <c r="R802" s="6"/>
    </row>
    <row r="803" spans="1:18" x14ac:dyDescent="0.3">
      <c r="A803" s="6"/>
      <c r="B803" s="172" t="s">
        <v>5254</v>
      </c>
      <c r="C803" s="169"/>
      <c r="D803" s="6"/>
      <c r="E803" s="6"/>
      <c r="F803" s="6"/>
      <c r="G803" s="6"/>
      <c r="H803" s="6"/>
      <c r="I803" s="6"/>
      <c r="J803" s="6"/>
      <c r="K803" s="6"/>
      <c r="L803" s="6"/>
      <c r="M803" s="6"/>
      <c r="N803" s="6"/>
      <c r="O803" s="6"/>
      <c r="P803" s="6"/>
      <c r="Q803" s="6"/>
      <c r="R803" s="6"/>
    </row>
    <row r="804" spans="1:18" x14ac:dyDescent="0.3">
      <c r="A804" s="6"/>
      <c r="B804" s="172" t="s">
        <v>5255</v>
      </c>
      <c r="C804" s="169"/>
      <c r="D804" s="6"/>
      <c r="E804" s="6"/>
      <c r="F804" s="6"/>
      <c r="G804" s="6"/>
      <c r="H804" s="6"/>
      <c r="I804" s="6"/>
      <c r="J804" s="6"/>
      <c r="K804" s="6"/>
      <c r="L804" s="6"/>
      <c r="M804" s="6"/>
      <c r="N804" s="6"/>
      <c r="O804" s="6"/>
      <c r="P804" s="6"/>
      <c r="Q804" s="6"/>
      <c r="R804" s="6"/>
    </row>
    <row r="805" spans="1:18" x14ac:dyDescent="0.3">
      <c r="A805" s="6"/>
      <c r="B805" s="172" t="s">
        <v>5256</v>
      </c>
      <c r="C805" s="169"/>
      <c r="D805" s="6"/>
      <c r="E805" s="6"/>
      <c r="F805" s="6"/>
      <c r="G805" s="6"/>
      <c r="H805" s="6"/>
      <c r="I805" s="6"/>
      <c r="J805" s="6"/>
      <c r="K805" s="6"/>
      <c r="L805" s="6"/>
      <c r="M805" s="6"/>
      <c r="N805" s="6"/>
      <c r="O805" s="6"/>
      <c r="P805" s="6"/>
      <c r="Q805" s="6"/>
      <c r="R805" s="6"/>
    </row>
    <row r="806" spans="1:18" ht="15" thickBot="1" x14ac:dyDescent="0.35">
      <c r="A806" s="6"/>
      <c r="B806" s="172"/>
      <c r="C806" s="169"/>
      <c r="D806" s="6"/>
      <c r="E806" s="6"/>
      <c r="F806" s="6"/>
      <c r="G806" s="6"/>
      <c r="H806" s="6"/>
      <c r="I806" s="6"/>
      <c r="J806" s="6"/>
      <c r="K806" s="6"/>
      <c r="L806" s="6"/>
      <c r="M806" s="6"/>
      <c r="N806" s="6"/>
      <c r="O806" s="6"/>
      <c r="P806" s="6"/>
      <c r="Q806" s="6"/>
      <c r="R806" s="6"/>
    </row>
    <row r="807" spans="1:18" ht="15.6" thickTop="1" thickBot="1" x14ac:dyDescent="0.35">
      <c r="A807" s="6"/>
      <c r="B807" s="170" t="s">
        <v>4387</v>
      </c>
      <c r="C807" s="169"/>
      <c r="D807" s="6"/>
      <c r="E807" s="6"/>
      <c r="F807" s="6"/>
      <c r="G807" s="6"/>
      <c r="H807" s="6"/>
      <c r="I807" s="6"/>
      <c r="J807" s="6"/>
      <c r="K807" s="6"/>
      <c r="L807" s="6"/>
      <c r="M807" s="6"/>
      <c r="N807" s="6"/>
      <c r="O807" s="6"/>
      <c r="P807" s="6"/>
      <c r="Q807" s="6"/>
      <c r="R807" s="6"/>
    </row>
    <row r="808" spans="1:18" ht="15" thickTop="1" x14ac:dyDescent="0.3">
      <c r="A808" s="6"/>
      <c r="B808" s="172" t="s">
        <v>5257</v>
      </c>
      <c r="C808" s="169"/>
      <c r="D808" s="6"/>
      <c r="E808" s="6"/>
      <c r="F808" s="6"/>
      <c r="G808" s="6"/>
      <c r="H808" s="6"/>
      <c r="I808" s="6"/>
      <c r="J808" s="6"/>
      <c r="K808" s="6"/>
      <c r="L808" s="6"/>
      <c r="M808" s="6"/>
      <c r="N808" s="6"/>
      <c r="O808" s="6"/>
      <c r="P808" s="6"/>
      <c r="Q808" s="6"/>
      <c r="R808" s="6"/>
    </row>
    <row r="809" spans="1:18" x14ac:dyDescent="0.3">
      <c r="A809" s="6"/>
      <c r="B809" s="172" t="s">
        <v>5258</v>
      </c>
      <c r="C809" s="169"/>
      <c r="D809" s="6"/>
      <c r="E809" s="6"/>
      <c r="F809" s="6"/>
      <c r="G809" s="6"/>
      <c r="H809" s="6"/>
      <c r="I809" s="6"/>
      <c r="J809" s="6"/>
      <c r="K809" s="6"/>
      <c r="L809" s="6"/>
      <c r="M809" s="6"/>
      <c r="N809" s="6"/>
      <c r="O809" s="6"/>
      <c r="P809" s="6"/>
      <c r="Q809" s="6"/>
      <c r="R809" s="6"/>
    </row>
    <row r="810" spans="1:18" x14ac:dyDescent="0.3">
      <c r="A810" s="6"/>
      <c r="B810" s="172" t="s">
        <v>5259</v>
      </c>
      <c r="C810" s="169"/>
      <c r="D810" s="6"/>
      <c r="E810" s="6"/>
      <c r="F810" s="6"/>
      <c r="G810" s="6"/>
      <c r="H810" s="6"/>
      <c r="I810" s="6"/>
      <c r="J810" s="6"/>
      <c r="K810" s="6"/>
      <c r="L810" s="6"/>
      <c r="M810" s="6"/>
      <c r="N810" s="6"/>
      <c r="O810" s="6"/>
      <c r="P810" s="6"/>
      <c r="Q810" s="6"/>
      <c r="R810" s="6"/>
    </row>
    <row r="811" spans="1:18" x14ac:dyDescent="0.3">
      <c r="A811" s="6"/>
      <c r="B811" s="172" t="s">
        <v>5260</v>
      </c>
      <c r="C811" s="169"/>
      <c r="D811" s="6"/>
      <c r="E811" s="6"/>
      <c r="F811" s="6"/>
      <c r="G811" s="6"/>
      <c r="H811" s="6"/>
      <c r="I811" s="6"/>
      <c r="J811" s="6"/>
      <c r="K811" s="6"/>
      <c r="L811" s="6"/>
      <c r="M811" s="6"/>
      <c r="N811" s="6"/>
      <c r="O811" s="6"/>
      <c r="P811" s="6"/>
      <c r="Q811" s="6"/>
      <c r="R811" s="6"/>
    </row>
    <row r="812" spans="1:18" ht="15" thickBot="1" x14ac:dyDescent="0.35">
      <c r="A812" s="6"/>
      <c r="B812" s="172"/>
      <c r="C812" s="169"/>
      <c r="D812" s="6"/>
      <c r="E812" s="6"/>
      <c r="F812" s="6"/>
      <c r="G812" s="6"/>
      <c r="H812" s="6"/>
      <c r="I812" s="6"/>
      <c r="J812" s="6"/>
      <c r="K812" s="6"/>
      <c r="L812" s="6"/>
      <c r="M812" s="6"/>
      <c r="N812" s="6"/>
      <c r="O812" s="6"/>
      <c r="P812" s="6"/>
      <c r="Q812" s="6"/>
      <c r="R812" s="6"/>
    </row>
    <row r="813" spans="1:18" ht="15.6" thickTop="1" thickBot="1" x14ac:dyDescent="0.35">
      <c r="A813" s="6"/>
      <c r="B813" s="170" t="s">
        <v>4192</v>
      </c>
      <c r="C813" s="169"/>
      <c r="D813" s="6"/>
      <c r="E813" s="6"/>
      <c r="F813" s="6"/>
      <c r="G813" s="6"/>
      <c r="H813" s="6"/>
      <c r="I813" s="6"/>
      <c r="J813" s="6"/>
      <c r="K813" s="6"/>
      <c r="L813" s="6"/>
      <c r="M813" s="6"/>
      <c r="N813" s="6"/>
      <c r="O813" s="6"/>
      <c r="P813" s="6"/>
      <c r="Q813" s="6"/>
      <c r="R813" s="6"/>
    </row>
    <row r="814" spans="1:18" ht="15" thickTop="1" x14ac:dyDescent="0.3">
      <c r="A814" s="6"/>
      <c r="B814" s="172" t="s">
        <v>5261</v>
      </c>
      <c r="C814" s="169"/>
      <c r="D814" s="6"/>
      <c r="E814" s="6"/>
      <c r="F814" s="6"/>
      <c r="G814" s="6"/>
      <c r="H814" s="6"/>
      <c r="I814" s="6"/>
      <c r="J814" s="6"/>
      <c r="K814" s="6"/>
      <c r="L814" s="6"/>
      <c r="M814" s="6"/>
      <c r="N814" s="6"/>
      <c r="O814" s="6"/>
      <c r="P814" s="6"/>
      <c r="Q814" s="6"/>
      <c r="R814" s="6"/>
    </row>
    <row r="815" spans="1:18" ht="15" thickBot="1" x14ac:dyDescent="0.35">
      <c r="A815" s="6"/>
      <c r="B815" s="172"/>
      <c r="C815" s="169"/>
      <c r="D815" s="6"/>
      <c r="E815" s="6"/>
      <c r="F815" s="6"/>
      <c r="G815" s="6"/>
      <c r="H815" s="6"/>
      <c r="I815" s="6"/>
      <c r="J815" s="6"/>
      <c r="K815" s="6"/>
      <c r="L815" s="6"/>
      <c r="M815" s="6"/>
      <c r="N815" s="6"/>
      <c r="O815" s="6"/>
      <c r="P815" s="6"/>
      <c r="Q815" s="6"/>
      <c r="R815" s="6"/>
    </row>
    <row r="816" spans="1:18" ht="15.6" thickTop="1" thickBot="1" x14ac:dyDescent="0.35">
      <c r="A816" s="6"/>
      <c r="B816" s="170" t="s">
        <v>4193</v>
      </c>
      <c r="C816" s="169"/>
      <c r="D816" s="6"/>
      <c r="E816" s="6"/>
      <c r="F816" s="6"/>
      <c r="G816" s="6"/>
      <c r="H816" s="6"/>
      <c r="I816" s="6"/>
      <c r="J816" s="6"/>
      <c r="K816" s="6"/>
      <c r="L816" s="6"/>
      <c r="M816" s="6"/>
      <c r="N816" s="6"/>
      <c r="O816" s="6"/>
      <c r="P816" s="6"/>
      <c r="Q816" s="6"/>
      <c r="R816" s="6"/>
    </row>
    <row r="817" spans="1:18" ht="27" thickTop="1" x14ac:dyDescent="0.3">
      <c r="A817" s="6"/>
      <c r="B817" s="172" t="s">
        <v>5262</v>
      </c>
      <c r="C817" s="169"/>
      <c r="D817" s="6"/>
      <c r="E817" s="6"/>
      <c r="F817" s="6"/>
      <c r="G817" s="6"/>
      <c r="H817" s="6"/>
      <c r="I817" s="6"/>
      <c r="J817" s="6"/>
      <c r="K817" s="6"/>
      <c r="L817" s="6"/>
      <c r="M817" s="6"/>
      <c r="N817" s="6"/>
      <c r="O817" s="6"/>
      <c r="P817" s="6"/>
      <c r="Q817" s="6"/>
      <c r="R817" s="6"/>
    </row>
    <row r="818" spans="1:18" x14ac:dyDescent="0.3">
      <c r="A818" s="6"/>
      <c r="B818" s="173" t="s">
        <v>4320</v>
      </c>
      <c r="C818" s="169"/>
      <c r="D818" s="6"/>
      <c r="E818" s="6"/>
      <c r="F818" s="6"/>
      <c r="G818" s="6"/>
      <c r="H818" s="6"/>
      <c r="I818" s="6"/>
      <c r="J818" s="6"/>
      <c r="K818" s="6"/>
      <c r="L818" s="6"/>
      <c r="M818" s="6"/>
      <c r="N818" s="6"/>
      <c r="O818" s="6"/>
      <c r="P818" s="6"/>
      <c r="Q818" s="6"/>
      <c r="R818" s="6"/>
    </row>
    <row r="819" spans="1:18" x14ac:dyDescent="0.3">
      <c r="A819" s="6"/>
      <c r="B819" s="172" t="s">
        <v>5263</v>
      </c>
      <c r="C819" s="169"/>
      <c r="D819" s="6"/>
      <c r="E819" s="6"/>
      <c r="F819" s="6"/>
      <c r="G819" s="6"/>
      <c r="H819" s="6"/>
      <c r="I819" s="6"/>
      <c r="J819" s="6"/>
      <c r="K819" s="6"/>
      <c r="L819" s="6"/>
      <c r="M819" s="6"/>
      <c r="N819" s="6"/>
      <c r="O819" s="6"/>
      <c r="P819" s="6"/>
      <c r="Q819" s="6"/>
      <c r="R819" s="6"/>
    </row>
    <row r="820" spans="1:18" x14ac:dyDescent="0.3">
      <c r="A820" s="6"/>
      <c r="B820" s="172" t="s">
        <v>5264</v>
      </c>
      <c r="C820" s="169"/>
      <c r="D820" s="6"/>
      <c r="E820" s="6"/>
      <c r="F820" s="6"/>
      <c r="G820" s="6"/>
      <c r="H820" s="6"/>
      <c r="I820" s="6"/>
      <c r="J820" s="6"/>
      <c r="K820" s="6"/>
      <c r="L820" s="6"/>
      <c r="M820" s="6"/>
      <c r="N820" s="6"/>
      <c r="O820" s="6"/>
      <c r="P820" s="6"/>
      <c r="Q820" s="6"/>
      <c r="R820" s="6"/>
    </row>
    <row r="821" spans="1:18" x14ac:dyDescent="0.3">
      <c r="A821" s="6"/>
      <c r="B821" s="172" t="s">
        <v>5265</v>
      </c>
      <c r="C821" s="169"/>
      <c r="D821" s="6"/>
      <c r="E821" s="6"/>
      <c r="F821" s="6"/>
      <c r="G821" s="6"/>
      <c r="H821" s="6"/>
      <c r="I821" s="6"/>
      <c r="J821" s="6"/>
      <c r="K821" s="6"/>
      <c r="L821" s="6"/>
      <c r="M821" s="6"/>
      <c r="N821" s="6"/>
      <c r="O821" s="6"/>
      <c r="P821" s="6"/>
      <c r="Q821" s="6"/>
      <c r="R821" s="6"/>
    </row>
    <row r="822" spans="1:18" x14ac:dyDescent="0.3">
      <c r="A822" s="6"/>
      <c r="B822" s="172" t="s">
        <v>5266</v>
      </c>
      <c r="C822" s="169"/>
      <c r="D822" s="6"/>
      <c r="E822" s="6"/>
      <c r="F822" s="6"/>
      <c r="G822" s="6"/>
      <c r="H822" s="6"/>
      <c r="I822" s="6"/>
      <c r="J822" s="6"/>
      <c r="K822" s="6"/>
      <c r="L822" s="6"/>
      <c r="M822" s="6"/>
      <c r="N822" s="6"/>
      <c r="O822" s="6"/>
      <c r="P822" s="6"/>
      <c r="Q822" s="6"/>
      <c r="R822" s="6"/>
    </row>
    <row r="823" spans="1:18" x14ac:dyDescent="0.3">
      <c r="A823" s="6"/>
      <c r="B823" s="172" t="s">
        <v>5267</v>
      </c>
      <c r="C823" s="169"/>
      <c r="D823" s="6"/>
      <c r="E823" s="6"/>
      <c r="F823" s="6"/>
      <c r="G823" s="6"/>
      <c r="H823" s="6"/>
      <c r="I823" s="6"/>
      <c r="J823" s="6"/>
      <c r="K823" s="6"/>
      <c r="L823" s="6"/>
      <c r="M823" s="6"/>
      <c r="N823" s="6"/>
      <c r="O823" s="6"/>
      <c r="P823" s="6"/>
      <c r="Q823" s="6"/>
      <c r="R823" s="6"/>
    </row>
    <row r="824" spans="1:18" x14ac:dyDescent="0.3">
      <c r="A824" s="6"/>
      <c r="B824" s="173" t="s">
        <v>4321</v>
      </c>
      <c r="C824" s="169"/>
      <c r="D824" s="6"/>
      <c r="E824" s="6"/>
      <c r="F824" s="6"/>
      <c r="G824" s="6"/>
      <c r="H824" s="6"/>
      <c r="I824" s="6"/>
      <c r="J824" s="6"/>
      <c r="K824" s="6"/>
      <c r="L824" s="6"/>
      <c r="M824" s="6"/>
      <c r="N824" s="6"/>
      <c r="O824" s="6"/>
      <c r="P824" s="6"/>
      <c r="Q824" s="6"/>
      <c r="R824" s="6"/>
    </row>
    <row r="825" spans="1:18" x14ac:dyDescent="0.3">
      <c r="A825" s="6"/>
      <c r="B825" s="172" t="s">
        <v>5268</v>
      </c>
      <c r="C825" s="169"/>
      <c r="D825" s="6"/>
      <c r="E825" s="6"/>
      <c r="F825" s="6"/>
      <c r="G825" s="6"/>
      <c r="H825" s="6"/>
      <c r="I825" s="6"/>
      <c r="J825" s="6"/>
      <c r="K825" s="6"/>
      <c r="L825" s="6"/>
      <c r="M825" s="6"/>
      <c r="N825" s="6"/>
      <c r="O825" s="6"/>
      <c r="P825" s="6"/>
      <c r="Q825" s="6"/>
      <c r="R825" s="6"/>
    </row>
    <row r="826" spans="1:18" x14ac:dyDescent="0.3">
      <c r="A826" s="6"/>
      <c r="B826" s="172" t="s">
        <v>5269</v>
      </c>
      <c r="C826" s="169"/>
      <c r="D826" s="6"/>
      <c r="E826" s="6"/>
      <c r="F826" s="6"/>
      <c r="G826" s="6"/>
      <c r="H826" s="6"/>
      <c r="I826" s="6"/>
      <c r="J826" s="6"/>
      <c r="K826" s="6"/>
      <c r="L826" s="6"/>
      <c r="M826" s="6"/>
      <c r="N826" s="6"/>
      <c r="O826" s="6"/>
      <c r="P826" s="6"/>
      <c r="Q826" s="6"/>
      <c r="R826" s="6"/>
    </row>
    <row r="827" spans="1:18" x14ac:dyDescent="0.3">
      <c r="A827" s="6"/>
      <c r="B827" s="172" t="s">
        <v>5270</v>
      </c>
      <c r="C827" s="169"/>
      <c r="D827" s="6"/>
      <c r="E827" s="6"/>
      <c r="F827" s="6"/>
      <c r="G827" s="6"/>
      <c r="H827" s="6"/>
      <c r="I827" s="6"/>
      <c r="J827" s="6"/>
      <c r="K827" s="6"/>
      <c r="L827" s="6"/>
      <c r="M827" s="6"/>
      <c r="N827" s="6"/>
      <c r="O827" s="6"/>
      <c r="P827" s="6"/>
      <c r="Q827" s="6"/>
      <c r="R827" s="6"/>
    </row>
    <row r="828" spans="1:18" x14ac:dyDescent="0.3">
      <c r="A828" s="6"/>
      <c r="B828" s="172" t="s">
        <v>5271</v>
      </c>
      <c r="C828" s="169"/>
      <c r="D828" s="6"/>
      <c r="E828" s="6"/>
      <c r="F828" s="6"/>
      <c r="G828" s="6"/>
      <c r="H828" s="6"/>
      <c r="I828" s="6"/>
      <c r="J828" s="6"/>
      <c r="K828" s="6"/>
      <c r="L828" s="6"/>
      <c r="M828" s="6"/>
      <c r="N828" s="6"/>
      <c r="O828" s="6"/>
      <c r="P828" s="6"/>
      <c r="Q828" s="6"/>
      <c r="R828" s="6"/>
    </row>
    <row r="829" spans="1:18" ht="15" thickBot="1" x14ac:dyDescent="0.35">
      <c r="A829" s="6"/>
      <c r="B829" s="172"/>
      <c r="C829" s="169"/>
      <c r="D829" s="6"/>
      <c r="E829" s="6"/>
      <c r="F829" s="6"/>
      <c r="G829" s="6"/>
      <c r="H829" s="6"/>
      <c r="I829" s="6"/>
      <c r="J829" s="6"/>
      <c r="K829" s="6"/>
      <c r="L829" s="6"/>
      <c r="M829" s="6"/>
      <c r="N829" s="6"/>
      <c r="O829" s="6"/>
      <c r="P829" s="6"/>
      <c r="Q829" s="6"/>
      <c r="R829" s="6"/>
    </row>
    <row r="830" spans="1:18" ht="15.6" thickTop="1" thickBot="1" x14ac:dyDescent="0.35">
      <c r="A830" s="6"/>
      <c r="B830" s="170" t="s">
        <v>4194</v>
      </c>
      <c r="C830" s="169"/>
      <c r="D830" s="6"/>
      <c r="E830" s="6"/>
      <c r="F830" s="6"/>
      <c r="G830" s="6"/>
      <c r="H830" s="6"/>
      <c r="I830" s="6"/>
      <c r="J830" s="6"/>
      <c r="K830" s="6"/>
      <c r="L830" s="6"/>
      <c r="M830" s="6"/>
      <c r="N830" s="6"/>
      <c r="O830" s="6"/>
      <c r="P830" s="6"/>
      <c r="Q830" s="6"/>
      <c r="R830" s="6"/>
    </row>
    <row r="831" spans="1:18" ht="27" thickTop="1" x14ac:dyDescent="0.3">
      <c r="A831" s="6"/>
      <c r="B831" s="172" t="s">
        <v>5272</v>
      </c>
      <c r="C831" s="169"/>
      <c r="D831" s="6"/>
      <c r="E831" s="6"/>
      <c r="F831" s="6"/>
      <c r="G831" s="6"/>
      <c r="H831" s="6"/>
      <c r="I831" s="6"/>
      <c r="J831" s="6"/>
      <c r="K831" s="6"/>
      <c r="L831" s="6"/>
      <c r="M831" s="6"/>
      <c r="N831" s="6"/>
      <c r="O831" s="6"/>
      <c r="P831" s="6"/>
      <c r="Q831" s="6"/>
      <c r="R831" s="6"/>
    </row>
    <row r="832" spans="1:18" ht="15" thickBot="1" x14ac:dyDescent="0.35">
      <c r="A832" s="6"/>
      <c r="B832" s="172"/>
      <c r="C832" s="169"/>
      <c r="D832" s="6"/>
      <c r="E832" s="6"/>
      <c r="F832" s="6"/>
      <c r="G832" s="6"/>
      <c r="H832" s="6"/>
      <c r="I832" s="6"/>
      <c r="J832" s="6"/>
      <c r="K832" s="6"/>
      <c r="L832" s="6"/>
      <c r="M832" s="6"/>
      <c r="N832" s="6"/>
      <c r="O832" s="6"/>
      <c r="P832" s="6"/>
      <c r="Q832" s="6"/>
      <c r="R832" s="6"/>
    </row>
    <row r="833" spans="1:18" ht="15.6" thickTop="1" thickBot="1" x14ac:dyDescent="0.35">
      <c r="A833" s="6"/>
      <c r="B833" s="170" t="s">
        <v>4195</v>
      </c>
      <c r="C833" s="169"/>
      <c r="D833" s="6"/>
      <c r="E833" s="6"/>
      <c r="F833" s="6"/>
      <c r="G833" s="6"/>
      <c r="H833" s="6"/>
      <c r="I833" s="6"/>
      <c r="J833" s="6"/>
      <c r="K833" s="6"/>
      <c r="L833" s="6"/>
      <c r="M833" s="6"/>
      <c r="N833" s="6"/>
      <c r="O833" s="6"/>
      <c r="P833" s="6"/>
      <c r="Q833" s="6"/>
      <c r="R833" s="6"/>
    </row>
    <row r="834" spans="1:18" ht="27" thickTop="1" x14ac:dyDescent="0.3">
      <c r="A834" s="6"/>
      <c r="B834" s="172" t="s">
        <v>4941</v>
      </c>
      <c r="C834" s="169"/>
      <c r="D834" s="6"/>
      <c r="E834" s="6"/>
      <c r="F834" s="6"/>
      <c r="G834" s="6"/>
      <c r="H834" s="6"/>
      <c r="I834" s="6"/>
      <c r="J834" s="6"/>
      <c r="K834" s="6"/>
      <c r="L834" s="6"/>
      <c r="M834" s="6"/>
      <c r="N834" s="6"/>
      <c r="O834" s="6"/>
      <c r="P834" s="6"/>
      <c r="Q834" s="6"/>
      <c r="R834" s="6"/>
    </row>
    <row r="835" spans="1:18" ht="15" thickBot="1" x14ac:dyDescent="0.35">
      <c r="A835" s="6"/>
      <c r="B835" s="172"/>
      <c r="C835" s="169"/>
      <c r="D835" s="6"/>
      <c r="E835" s="6"/>
      <c r="F835" s="6"/>
      <c r="G835" s="6"/>
      <c r="H835" s="6"/>
      <c r="I835" s="6"/>
      <c r="J835" s="6"/>
      <c r="K835" s="6"/>
      <c r="L835" s="6"/>
      <c r="M835" s="6"/>
      <c r="N835" s="6"/>
      <c r="O835" s="6"/>
      <c r="P835" s="6"/>
      <c r="Q835" s="6"/>
      <c r="R835" s="6"/>
    </row>
    <row r="836" spans="1:18" ht="15.6" thickTop="1" thickBot="1" x14ac:dyDescent="0.35">
      <c r="A836" s="6"/>
      <c r="B836" s="170" t="s">
        <v>4388</v>
      </c>
      <c r="C836" s="169"/>
      <c r="D836" s="6"/>
      <c r="E836" s="6"/>
      <c r="F836" s="6"/>
      <c r="G836" s="6"/>
      <c r="H836" s="6"/>
      <c r="I836" s="6"/>
      <c r="J836" s="6"/>
      <c r="K836" s="6"/>
      <c r="L836" s="6"/>
      <c r="M836" s="6"/>
      <c r="N836" s="6"/>
      <c r="O836" s="6"/>
      <c r="P836" s="6"/>
      <c r="Q836" s="6"/>
      <c r="R836" s="6"/>
    </row>
    <row r="837" spans="1:18" ht="27" thickTop="1" x14ac:dyDescent="0.3">
      <c r="A837" s="6"/>
      <c r="B837" s="172" t="s">
        <v>5273</v>
      </c>
      <c r="C837" s="169"/>
      <c r="D837" s="6"/>
      <c r="E837" s="6"/>
      <c r="F837" s="6"/>
      <c r="G837" s="6"/>
      <c r="H837" s="6"/>
      <c r="I837" s="6"/>
      <c r="J837" s="6"/>
      <c r="K837" s="6"/>
      <c r="L837" s="6"/>
      <c r="M837" s="6"/>
      <c r="N837" s="6"/>
      <c r="O837" s="6"/>
      <c r="P837" s="6"/>
      <c r="Q837" s="6"/>
      <c r="R837" s="6"/>
    </row>
    <row r="838" spans="1:18" ht="26.4" x14ac:dyDescent="0.3">
      <c r="A838" s="6"/>
      <c r="B838" s="172" t="s">
        <v>5274</v>
      </c>
      <c r="C838" s="169"/>
      <c r="D838" s="6"/>
      <c r="E838" s="6"/>
      <c r="F838" s="6"/>
      <c r="G838" s="6"/>
      <c r="H838" s="6"/>
      <c r="I838" s="6"/>
      <c r="J838" s="6"/>
      <c r="K838" s="6"/>
      <c r="L838" s="6"/>
      <c r="M838" s="6"/>
      <c r="N838" s="6"/>
      <c r="O838" s="6"/>
      <c r="P838" s="6"/>
      <c r="Q838" s="6"/>
      <c r="R838" s="6"/>
    </row>
    <row r="839" spans="1:18" x14ac:dyDescent="0.3">
      <c r="A839" s="6"/>
      <c r="B839" s="172" t="s">
        <v>5275</v>
      </c>
      <c r="C839" s="169"/>
      <c r="D839" s="6"/>
      <c r="E839" s="6"/>
      <c r="F839" s="6"/>
      <c r="G839" s="6"/>
      <c r="H839" s="6"/>
      <c r="I839" s="6"/>
      <c r="J839" s="6"/>
      <c r="K839" s="6"/>
      <c r="L839" s="6"/>
      <c r="M839" s="6"/>
      <c r="N839" s="6"/>
      <c r="O839" s="6"/>
      <c r="P839" s="6"/>
      <c r="Q839" s="6"/>
      <c r="R839" s="6"/>
    </row>
    <row r="840" spans="1:18" ht="15" thickBot="1" x14ac:dyDescent="0.35">
      <c r="A840" s="6"/>
      <c r="B840" s="172"/>
      <c r="C840" s="169"/>
      <c r="D840" s="6"/>
      <c r="E840" s="6"/>
      <c r="F840" s="6"/>
      <c r="G840" s="6"/>
      <c r="H840" s="6"/>
      <c r="I840" s="6"/>
      <c r="J840" s="6"/>
      <c r="K840" s="6"/>
      <c r="L840" s="6"/>
      <c r="M840" s="6"/>
      <c r="N840" s="6"/>
      <c r="O840" s="6"/>
      <c r="P840" s="6"/>
      <c r="Q840" s="6"/>
      <c r="R840" s="6"/>
    </row>
    <row r="841" spans="1:18" ht="15.6" thickTop="1" thickBot="1" x14ac:dyDescent="0.35">
      <c r="A841" s="6"/>
      <c r="B841" s="170" t="s">
        <v>4389</v>
      </c>
      <c r="C841" s="169"/>
      <c r="D841" s="6"/>
      <c r="E841" s="6"/>
      <c r="F841" s="6"/>
      <c r="G841" s="6"/>
      <c r="H841" s="6"/>
      <c r="I841" s="6"/>
      <c r="J841" s="6"/>
      <c r="K841" s="6"/>
      <c r="L841" s="6"/>
      <c r="M841" s="6"/>
      <c r="N841" s="6"/>
      <c r="O841" s="6"/>
      <c r="P841" s="6"/>
      <c r="Q841" s="6"/>
      <c r="R841" s="6"/>
    </row>
    <row r="842" spans="1:18" ht="15" thickTop="1" x14ac:dyDescent="0.3">
      <c r="A842" s="6"/>
      <c r="B842" s="172" t="s">
        <v>5276</v>
      </c>
      <c r="C842" s="169"/>
      <c r="D842" s="6"/>
      <c r="E842" s="6"/>
      <c r="F842" s="6"/>
      <c r="G842" s="6"/>
      <c r="H842" s="6"/>
      <c r="I842" s="6"/>
      <c r="J842" s="6"/>
      <c r="K842" s="6"/>
      <c r="L842" s="6"/>
      <c r="M842" s="6"/>
      <c r="N842" s="6"/>
      <c r="O842" s="6"/>
      <c r="P842" s="6"/>
      <c r="Q842" s="6"/>
      <c r="R842" s="6"/>
    </row>
    <row r="843" spans="1:18" ht="15" thickBot="1" x14ac:dyDescent="0.35">
      <c r="A843" s="6"/>
      <c r="B843" s="172"/>
      <c r="C843" s="169"/>
      <c r="D843" s="6"/>
      <c r="E843" s="6"/>
      <c r="F843" s="6"/>
      <c r="G843" s="6"/>
      <c r="H843" s="6"/>
      <c r="I843" s="6"/>
      <c r="J843" s="6"/>
      <c r="K843" s="6"/>
      <c r="L843" s="6"/>
      <c r="M843" s="6"/>
      <c r="N843" s="6"/>
      <c r="O843" s="6"/>
      <c r="P843" s="6"/>
      <c r="Q843" s="6"/>
      <c r="R843" s="6"/>
    </row>
    <row r="844" spans="1:18" ht="15.6" thickTop="1" thickBot="1" x14ac:dyDescent="0.35">
      <c r="A844" s="6"/>
      <c r="B844" s="170" t="s">
        <v>4390</v>
      </c>
      <c r="C844" s="169"/>
      <c r="D844" s="6"/>
      <c r="E844" s="6"/>
      <c r="F844" s="6"/>
      <c r="G844" s="6"/>
      <c r="H844" s="6"/>
      <c r="I844" s="6"/>
      <c r="J844" s="6"/>
      <c r="K844" s="6"/>
      <c r="L844" s="6"/>
      <c r="M844" s="6"/>
      <c r="N844" s="6"/>
      <c r="O844" s="6"/>
      <c r="P844" s="6"/>
      <c r="Q844" s="6"/>
      <c r="R844" s="6"/>
    </row>
    <row r="845" spans="1:18" ht="15" thickTop="1" x14ac:dyDescent="0.3">
      <c r="A845" s="6"/>
      <c r="B845" s="172" t="s">
        <v>5277</v>
      </c>
      <c r="C845" s="169"/>
      <c r="D845" s="6"/>
      <c r="E845" s="6"/>
      <c r="F845" s="6"/>
      <c r="G845" s="6"/>
      <c r="H845" s="6"/>
      <c r="I845" s="6"/>
      <c r="J845" s="6"/>
      <c r="K845" s="6"/>
      <c r="L845" s="6"/>
      <c r="M845" s="6"/>
      <c r="N845" s="6"/>
      <c r="O845" s="6"/>
      <c r="P845" s="6"/>
      <c r="Q845" s="6"/>
      <c r="R845" s="6"/>
    </row>
    <row r="846" spans="1:18" x14ac:dyDescent="0.3">
      <c r="A846" s="6"/>
      <c r="B846" s="172" t="s">
        <v>5278</v>
      </c>
      <c r="C846" s="169"/>
      <c r="D846" s="6"/>
      <c r="E846" s="6"/>
      <c r="F846" s="6"/>
      <c r="G846" s="6"/>
      <c r="H846" s="6"/>
      <c r="I846" s="6"/>
      <c r="J846" s="6"/>
      <c r="K846" s="6"/>
      <c r="L846" s="6"/>
      <c r="M846" s="6"/>
      <c r="N846" s="6"/>
      <c r="O846" s="6"/>
      <c r="P846" s="6"/>
      <c r="Q846" s="6"/>
      <c r="R846" s="6"/>
    </row>
    <row r="847" spans="1:18" x14ac:dyDescent="0.3">
      <c r="A847" s="6"/>
      <c r="B847" s="172" t="s">
        <v>5279</v>
      </c>
      <c r="C847" s="169"/>
      <c r="D847" s="6"/>
      <c r="E847" s="6"/>
      <c r="F847" s="6"/>
      <c r="G847" s="6"/>
      <c r="H847" s="6"/>
      <c r="I847" s="6"/>
      <c r="J847" s="6"/>
      <c r="K847" s="6"/>
      <c r="L847" s="6"/>
      <c r="M847" s="6"/>
      <c r="N847" s="6"/>
      <c r="O847" s="6"/>
      <c r="P847" s="6"/>
      <c r="Q847" s="6"/>
      <c r="R847" s="6"/>
    </row>
    <row r="848" spans="1:18" x14ac:dyDescent="0.3">
      <c r="A848" s="6"/>
      <c r="B848" s="172" t="s">
        <v>5280</v>
      </c>
      <c r="C848" s="169"/>
      <c r="D848" s="6"/>
      <c r="E848" s="6"/>
      <c r="F848" s="6"/>
      <c r="G848" s="6"/>
      <c r="H848" s="6"/>
      <c r="I848" s="6"/>
      <c r="J848" s="6"/>
      <c r="K848" s="6"/>
      <c r="L848" s="6"/>
      <c r="M848" s="6"/>
      <c r="N848" s="6"/>
      <c r="O848" s="6"/>
      <c r="P848" s="6"/>
      <c r="Q848" s="6"/>
      <c r="R848" s="6"/>
    </row>
    <row r="849" spans="1:18" x14ac:dyDescent="0.3">
      <c r="A849" s="6"/>
      <c r="B849" s="172" t="s">
        <v>5281</v>
      </c>
      <c r="C849" s="169"/>
      <c r="D849" s="6"/>
      <c r="E849" s="6"/>
      <c r="F849" s="6"/>
      <c r="G849" s="6"/>
      <c r="H849" s="6"/>
      <c r="I849" s="6"/>
      <c r="J849" s="6"/>
      <c r="K849" s="6"/>
      <c r="L849" s="6"/>
      <c r="M849" s="6"/>
      <c r="N849" s="6"/>
      <c r="O849" s="6"/>
      <c r="P849" s="6"/>
      <c r="Q849" s="6"/>
      <c r="R849" s="6"/>
    </row>
    <row r="850" spans="1:18" ht="15" thickBot="1" x14ac:dyDescent="0.35">
      <c r="A850" s="6"/>
      <c r="B850" s="172"/>
      <c r="C850" s="169"/>
      <c r="D850" s="6"/>
      <c r="E850" s="6"/>
      <c r="F850" s="6"/>
      <c r="G850" s="6"/>
      <c r="H850" s="6"/>
      <c r="I850" s="6"/>
      <c r="J850" s="6"/>
      <c r="K850" s="6"/>
      <c r="L850" s="6"/>
      <c r="M850" s="6"/>
      <c r="N850" s="6"/>
      <c r="O850" s="6"/>
      <c r="P850" s="6"/>
      <c r="Q850" s="6"/>
      <c r="R850" s="6"/>
    </row>
    <row r="851" spans="1:18" ht="15.6" thickTop="1" thickBot="1" x14ac:dyDescent="0.35">
      <c r="A851" s="6"/>
      <c r="B851" s="170" t="s">
        <v>4199</v>
      </c>
      <c r="C851" s="169"/>
      <c r="D851" s="6"/>
      <c r="E851" s="6"/>
      <c r="F851" s="6"/>
      <c r="G851" s="6"/>
      <c r="H851" s="6"/>
      <c r="I851" s="6"/>
      <c r="J851" s="6"/>
      <c r="K851" s="6"/>
      <c r="L851" s="6"/>
      <c r="M851" s="6"/>
      <c r="N851" s="6"/>
      <c r="O851" s="6"/>
      <c r="P851" s="6"/>
      <c r="Q851" s="6"/>
      <c r="R851" s="6"/>
    </row>
    <row r="852" spans="1:18" ht="15" thickTop="1" x14ac:dyDescent="0.3">
      <c r="A852" s="6"/>
      <c r="B852" s="173" t="s">
        <v>4200</v>
      </c>
      <c r="C852" s="169"/>
      <c r="D852" s="6"/>
      <c r="E852" s="6"/>
      <c r="F852" s="6"/>
      <c r="G852" s="6"/>
      <c r="H852" s="6"/>
      <c r="I852" s="6"/>
      <c r="J852" s="6"/>
      <c r="K852" s="6"/>
      <c r="L852" s="6"/>
      <c r="M852" s="6"/>
      <c r="N852" s="6"/>
      <c r="O852" s="6"/>
      <c r="P852" s="6"/>
      <c r="Q852" s="6"/>
      <c r="R852" s="6"/>
    </row>
    <row r="853" spans="1:18" ht="26.4" x14ac:dyDescent="0.3">
      <c r="A853" s="6"/>
      <c r="B853" s="172" t="s">
        <v>5282</v>
      </c>
      <c r="C853" s="169"/>
      <c r="D853" s="6"/>
      <c r="E853" s="6"/>
      <c r="F853" s="6"/>
      <c r="G853" s="6"/>
      <c r="H853" s="6"/>
      <c r="I853" s="6"/>
      <c r="J853" s="6"/>
      <c r="K853" s="6"/>
      <c r="L853" s="6"/>
      <c r="M853" s="6"/>
      <c r="N853" s="6"/>
      <c r="O853" s="6"/>
      <c r="P853" s="6"/>
      <c r="Q853" s="6"/>
      <c r="R853" s="6"/>
    </row>
    <row r="854" spans="1:18" x14ac:dyDescent="0.3">
      <c r="A854" s="6"/>
      <c r="B854" s="172" t="s">
        <v>4391</v>
      </c>
      <c r="C854" s="169"/>
      <c r="D854" s="6"/>
      <c r="E854" s="6"/>
      <c r="F854" s="6"/>
      <c r="G854" s="6"/>
      <c r="H854" s="6"/>
      <c r="I854" s="6"/>
      <c r="J854" s="6"/>
      <c r="K854" s="6"/>
      <c r="L854" s="6"/>
      <c r="M854" s="6"/>
      <c r="N854" s="6"/>
      <c r="O854" s="6"/>
      <c r="P854" s="6"/>
      <c r="Q854" s="6"/>
      <c r="R854" s="6"/>
    </row>
    <row r="855" spans="1:18" x14ac:dyDescent="0.3">
      <c r="A855" s="6"/>
      <c r="B855" s="172" t="s">
        <v>4332</v>
      </c>
      <c r="C855" s="169"/>
      <c r="D855" s="6"/>
      <c r="E855" s="6"/>
      <c r="F855" s="6"/>
      <c r="G855" s="6"/>
      <c r="H855" s="6"/>
      <c r="I855" s="6"/>
      <c r="J855" s="6"/>
      <c r="K855" s="6"/>
      <c r="L855" s="6"/>
      <c r="M855" s="6"/>
      <c r="N855" s="6"/>
      <c r="O855" s="6"/>
      <c r="P855" s="6"/>
      <c r="Q855" s="6"/>
      <c r="R855" s="6"/>
    </row>
    <row r="856" spans="1:18" x14ac:dyDescent="0.3">
      <c r="A856" s="6"/>
      <c r="B856" s="172" t="s">
        <v>4392</v>
      </c>
      <c r="C856" s="169"/>
      <c r="D856" s="6"/>
      <c r="E856" s="6"/>
      <c r="F856" s="6"/>
      <c r="G856" s="6"/>
      <c r="H856" s="6"/>
      <c r="I856" s="6"/>
      <c r="J856" s="6"/>
      <c r="K856" s="6"/>
      <c r="L856" s="6"/>
      <c r="M856" s="6"/>
      <c r="N856" s="6"/>
      <c r="O856" s="6"/>
      <c r="P856" s="6"/>
      <c r="Q856" s="6"/>
      <c r="R856" s="6"/>
    </row>
    <row r="857" spans="1:18" x14ac:dyDescent="0.3">
      <c r="A857" s="6"/>
      <c r="B857" s="172" t="s">
        <v>4393</v>
      </c>
      <c r="C857" s="169"/>
      <c r="D857" s="6"/>
      <c r="E857" s="6"/>
      <c r="F857" s="6"/>
      <c r="G857" s="6"/>
      <c r="H857" s="6"/>
      <c r="I857" s="6"/>
      <c r="J857" s="6"/>
      <c r="K857" s="6"/>
      <c r="L857" s="6"/>
      <c r="M857" s="6"/>
      <c r="N857" s="6"/>
      <c r="O857" s="6"/>
      <c r="P857" s="6"/>
      <c r="Q857" s="6"/>
      <c r="R857" s="6"/>
    </row>
    <row r="858" spans="1:18" x14ac:dyDescent="0.3">
      <c r="A858" s="6"/>
      <c r="B858" s="173" t="s">
        <v>4201</v>
      </c>
      <c r="C858" s="169"/>
      <c r="D858" s="6"/>
      <c r="E858" s="6"/>
      <c r="F858" s="6"/>
      <c r="G858" s="6"/>
      <c r="H858" s="6"/>
      <c r="I858" s="6"/>
      <c r="J858" s="6"/>
      <c r="K858" s="6"/>
      <c r="L858" s="6"/>
      <c r="M858" s="6"/>
      <c r="N858" s="6"/>
      <c r="O858" s="6"/>
      <c r="P858" s="6"/>
      <c r="Q858" s="6"/>
      <c r="R858" s="6"/>
    </row>
    <row r="859" spans="1:18" ht="39.6" x14ac:dyDescent="0.3">
      <c r="A859" s="6"/>
      <c r="B859" s="172" t="s">
        <v>5283</v>
      </c>
      <c r="C859" s="169"/>
      <c r="D859" s="6"/>
      <c r="E859" s="6"/>
      <c r="F859" s="6"/>
      <c r="G859" s="6"/>
      <c r="H859" s="6"/>
      <c r="I859" s="6"/>
      <c r="J859" s="6"/>
      <c r="K859" s="6"/>
      <c r="L859" s="6"/>
      <c r="M859" s="6"/>
      <c r="N859" s="6"/>
      <c r="O859" s="6"/>
      <c r="P859" s="6"/>
      <c r="Q859" s="6"/>
      <c r="R859" s="6"/>
    </row>
    <row r="860" spans="1:18" x14ac:dyDescent="0.3">
      <c r="A860" s="6"/>
      <c r="B860" s="172" t="s">
        <v>5284</v>
      </c>
      <c r="C860" s="169"/>
      <c r="D860" s="6"/>
      <c r="E860" s="6"/>
      <c r="F860" s="6"/>
      <c r="G860" s="6"/>
      <c r="H860" s="6"/>
      <c r="I860" s="6"/>
      <c r="J860" s="6"/>
      <c r="K860" s="6"/>
      <c r="L860" s="6"/>
      <c r="M860" s="6"/>
      <c r="N860" s="6"/>
      <c r="O860" s="6"/>
      <c r="P860" s="6"/>
      <c r="Q860" s="6"/>
      <c r="R860" s="6"/>
    </row>
    <row r="861" spans="1:18" x14ac:dyDescent="0.3">
      <c r="A861" s="6"/>
      <c r="B861" s="172" t="s">
        <v>4332</v>
      </c>
      <c r="C861" s="169"/>
      <c r="D861" s="6"/>
      <c r="E861" s="6"/>
      <c r="F861" s="6"/>
      <c r="G861" s="6"/>
      <c r="H861" s="6"/>
      <c r="I861" s="6"/>
      <c r="J861" s="6"/>
      <c r="K861" s="6"/>
      <c r="L861" s="6"/>
      <c r="M861" s="6"/>
      <c r="N861" s="6"/>
      <c r="O861" s="6"/>
      <c r="P861" s="6"/>
      <c r="Q861" s="6"/>
      <c r="R861" s="6"/>
    </row>
    <row r="862" spans="1:18" ht="26.4" x14ac:dyDescent="0.3">
      <c r="A862" s="6"/>
      <c r="B862" s="172" t="s">
        <v>4394</v>
      </c>
      <c r="C862" s="169"/>
      <c r="D862" s="6"/>
      <c r="E862" s="6"/>
      <c r="F862" s="6"/>
      <c r="G862" s="6"/>
      <c r="H862" s="6"/>
      <c r="I862" s="6"/>
      <c r="J862" s="6"/>
      <c r="K862" s="6"/>
      <c r="L862" s="6"/>
      <c r="M862" s="6"/>
      <c r="N862" s="6"/>
      <c r="O862" s="6"/>
      <c r="P862" s="6"/>
      <c r="Q862" s="6"/>
      <c r="R862" s="6"/>
    </row>
    <row r="863" spans="1:18" x14ac:dyDescent="0.3">
      <c r="A863" s="6"/>
      <c r="B863" s="173" t="s">
        <v>4395</v>
      </c>
      <c r="C863" s="169"/>
      <c r="D863" s="6"/>
      <c r="E863" s="6"/>
      <c r="F863" s="6"/>
      <c r="G863" s="6"/>
      <c r="H863" s="6"/>
      <c r="I863" s="6"/>
      <c r="J863" s="6"/>
      <c r="K863" s="6"/>
      <c r="L863" s="6"/>
      <c r="M863" s="6"/>
      <c r="N863" s="6"/>
      <c r="O863" s="6"/>
      <c r="P863" s="6"/>
      <c r="Q863" s="6"/>
      <c r="R863" s="6"/>
    </row>
    <row r="864" spans="1:18" x14ac:dyDescent="0.3">
      <c r="A864" s="6"/>
      <c r="B864" s="172" t="s">
        <v>5285</v>
      </c>
      <c r="C864" s="169"/>
      <c r="D864" s="6"/>
      <c r="E864" s="6"/>
      <c r="F864" s="6"/>
      <c r="G864" s="6"/>
      <c r="H864" s="6"/>
      <c r="I864" s="6"/>
      <c r="J864" s="6"/>
      <c r="K864" s="6"/>
      <c r="L864" s="6"/>
      <c r="M864" s="6"/>
      <c r="N864" s="6"/>
      <c r="O864" s="6"/>
      <c r="P864" s="6"/>
      <c r="Q864" s="6"/>
      <c r="R864" s="6"/>
    </row>
    <row r="865" spans="1:18" x14ac:dyDescent="0.3">
      <c r="A865" s="6"/>
      <c r="B865" s="173" t="s">
        <v>4396</v>
      </c>
      <c r="C865" s="169"/>
      <c r="D865" s="6"/>
      <c r="E865" s="6"/>
      <c r="F865" s="6"/>
      <c r="G865" s="6"/>
      <c r="H865" s="6"/>
      <c r="I865" s="6"/>
      <c r="J865" s="6"/>
      <c r="K865" s="6"/>
      <c r="L865" s="6"/>
      <c r="M865" s="6"/>
      <c r="N865" s="6"/>
      <c r="O865" s="6"/>
      <c r="P865" s="6"/>
      <c r="Q865" s="6"/>
      <c r="R865" s="6"/>
    </row>
    <row r="866" spans="1:18" ht="26.4" x14ac:dyDescent="0.3">
      <c r="A866" s="6"/>
      <c r="B866" s="172" t="s">
        <v>5286</v>
      </c>
      <c r="C866" s="169"/>
      <c r="D866" s="6"/>
      <c r="E866" s="6"/>
      <c r="F866" s="6"/>
      <c r="G866" s="6"/>
      <c r="H866" s="6"/>
      <c r="I866" s="6"/>
      <c r="J866" s="6"/>
      <c r="K866" s="6"/>
      <c r="L866" s="6"/>
      <c r="M866" s="6"/>
      <c r="N866" s="6"/>
      <c r="O866" s="6"/>
      <c r="P866" s="6"/>
      <c r="Q866" s="6"/>
      <c r="R866" s="6"/>
    </row>
    <row r="867" spans="1:18" ht="26.4" x14ac:dyDescent="0.3">
      <c r="A867" s="6"/>
      <c r="B867" s="173" t="s">
        <v>4397</v>
      </c>
      <c r="C867" s="169"/>
      <c r="D867" s="6"/>
      <c r="E867" s="6"/>
      <c r="F867" s="6"/>
      <c r="G867" s="6"/>
      <c r="H867" s="6"/>
      <c r="I867" s="6"/>
      <c r="J867" s="6"/>
      <c r="K867" s="6"/>
      <c r="L867" s="6"/>
      <c r="M867" s="6"/>
      <c r="N867" s="6"/>
      <c r="O867" s="6"/>
      <c r="P867" s="6"/>
      <c r="Q867" s="6"/>
      <c r="R867" s="6"/>
    </row>
    <row r="868" spans="1:18" ht="26.4" x14ac:dyDescent="0.3">
      <c r="A868" s="6"/>
      <c r="B868" s="172" t="s">
        <v>5287</v>
      </c>
      <c r="C868" s="169"/>
      <c r="D868" s="6"/>
      <c r="E868" s="6"/>
      <c r="F868" s="6"/>
      <c r="G868" s="6"/>
      <c r="H868" s="6"/>
      <c r="I868" s="6"/>
      <c r="J868" s="6"/>
      <c r="K868" s="6"/>
      <c r="L868" s="6"/>
      <c r="M868" s="6"/>
      <c r="N868" s="6"/>
      <c r="O868" s="6"/>
      <c r="P868" s="6"/>
      <c r="Q868" s="6"/>
      <c r="R868" s="6"/>
    </row>
    <row r="869" spans="1:18" x14ac:dyDescent="0.3">
      <c r="A869" s="6"/>
      <c r="B869" s="172" t="s">
        <v>5288</v>
      </c>
      <c r="C869" s="169"/>
      <c r="D869" s="6"/>
      <c r="E869" s="6"/>
      <c r="F869" s="6"/>
      <c r="G869" s="6"/>
      <c r="H869" s="6"/>
      <c r="I869" s="6"/>
      <c r="J869" s="6"/>
      <c r="K869" s="6"/>
      <c r="L869" s="6"/>
      <c r="M869" s="6"/>
      <c r="N869" s="6"/>
      <c r="O869" s="6"/>
      <c r="P869" s="6"/>
      <c r="Q869" s="6"/>
      <c r="R869" s="6"/>
    </row>
    <row r="870" spans="1:18" ht="26.4" x14ac:dyDescent="0.3">
      <c r="A870" s="6"/>
      <c r="B870" s="172" t="s">
        <v>5289</v>
      </c>
      <c r="C870" s="169"/>
      <c r="D870" s="6"/>
      <c r="E870" s="6"/>
      <c r="F870" s="6"/>
      <c r="G870" s="6"/>
      <c r="H870" s="6"/>
      <c r="I870" s="6"/>
      <c r="J870" s="6"/>
      <c r="K870" s="6"/>
      <c r="L870" s="6"/>
      <c r="M870" s="6"/>
      <c r="N870" s="6"/>
      <c r="O870" s="6"/>
      <c r="P870" s="6"/>
      <c r="Q870" s="6"/>
      <c r="R870" s="6"/>
    </row>
    <row r="871" spans="1:18" ht="26.4" x14ac:dyDescent="0.3">
      <c r="A871" s="6"/>
      <c r="B871" s="172" t="s">
        <v>5290</v>
      </c>
      <c r="C871" s="169"/>
      <c r="D871" s="6"/>
      <c r="E871" s="6"/>
      <c r="F871" s="6"/>
      <c r="G871" s="6"/>
      <c r="H871" s="6"/>
      <c r="I871" s="6"/>
      <c r="J871" s="6"/>
      <c r="K871" s="6"/>
      <c r="L871" s="6"/>
      <c r="M871" s="6"/>
      <c r="N871" s="6"/>
      <c r="O871" s="6"/>
      <c r="P871" s="6"/>
      <c r="Q871" s="6"/>
      <c r="R871" s="6"/>
    </row>
    <row r="872" spans="1:18" ht="26.4" x14ac:dyDescent="0.3">
      <c r="A872" s="6"/>
      <c r="B872" s="172" t="s">
        <v>5291</v>
      </c>
      <c r="C872" s="169"/>
      <c r="D872" s="6"/>
      <c r="E872" s="6"/>
      <c r="F872" s="6"/>
      <c r="G872" s="6"/>
      <c r="H872" s="6"/>
      <c r="I872" s="6"/>
      <c r="J872" s="6"/>
      <c r="K872" s="6"/>
      <c r="L872" s="6"/>
      <c r="M872" s="6"/>
      <c r="N872" s="6"/>
      <c r="O872" s="6"/>
      <c r="P872" s="6"/>
      <c r="Q872" s="6"/>
      <c r="R872" s="6"/>
    </row>
    <row r="873" spans="1:18" x14ac:dyDescent="0.3">
      <c r="A873" s="6"/>
      <c r="B873" s="172" t="s">
        <v>4398</v>
      </c>
      <c r="C873" s="169"/>
      <c r="D873" s="6"/>
      <c r="E873" s="6"/>
      <c r="F873" s="6"/>
      <c r="G873" s="6"/>
      <c r="H873" s="6"/>
      <c r="I873" s="6"/>
      <c r="J873" s="6"/>
      <c r="K873" s="6"/>
      <c r="L873" s="6"/>
      <c r="M873" s="6"/>
      <c r="N873" s="6"/>
      <c r="O873" s="6"/>
      <c r="P873" s="6"/>
      <c r="Q873" s="6"/>
      <c r="R873" s="6"/>
    </row>
    <row r="874" spans="1:18" x14ac:dyDescent="0.3">
      <c r="A874" s="6"/>
      <c r="B874" s="172" t="s">
        <v>5292</v>
      </c>
      <c r="C874" s="169"/>
      <c r="D874" s="6"/>
      <c r="E874" s="6"/>
      <c r="F874" s="6"/>
      <c r="G874" s="6"/>
      <c r="H874" s="6"/>
      <c r="I874" s="6"/>
      <c r="J874" s="6"/>
      <c r="K874" s="6"/>
      <c r="L874" s="6"/>
      <c r="M874" s="6"/>
      <c r="N874" s="6"/>
      <c r="O874" s="6"/>
      <c r="P874" s="6"/>
      <c r="Q874" s="6"/>
      <c r="R874" s="6"/>
    </row>
    <row r="875" spans="1:18" x14ac:dyDescent="0.3">
      <c r="A875" s="6"/>
      <c r="B875" s="172" t="s">
        <v>5293</v>
      </c>
      <c r="C875" s="169"/>
      <c r="D875" s="6"/>
      <c r="E875" s="6"/>
      <c r="F875" s="6"/>
      <c r="G875" s="6"/>
      <c r="H875" s="6"/>
      <c r="I875" s="6"/>
      <c r="J875" s="6"/>
      <c r="K875" s="6"/>
      <c r="L875" s="6"/>
      <c r="M875" s="6"/>
      <c r="N875" s="6"/>
      <c r="O875" s="6"/>
      <c r="P875" s="6"/>
      <c r="Q875" s="6"/>
      <c r="R875" s="6"/>
    </row>
    <row r="876" spans="1:18" x14ac:dyDescent="0.3">
      <c r="A876" s="6"/>
      <c r="B876" s="172" t="s">
        <v>4321</v>
      </c>
      <c r="C876" s="169"/>
      <c r="D876" s="6"/>
      <c r="E876" s="6"/>
      <c r="F876" s="6"/>
      <c r="G876" s="6"/>
      <c r="H876" s="6"/>
      <c r="I876" s="6"/>
      <c r="J876" s="6"/>
      <c r="K876" s="6"/>
      <c r="L876" s="6"/>
      <c r="M876" s="6"/>
      <c r="N876" s="6"/>
      <c r="O876" s="6"/>
      <c r="P876" s="6"/>
      <c r="Q876" s="6"/>
      <c r="R876" s="6"/>
    </row>
    <row r="877" spans="1:18" x14ac:dyDescent="0.3">
      <c r="A877" s="6"/>
      <c r="B877" s="172" t="s">
        <v>5294</v>
      </c>
      <c r="C877" s="169"/>
      <c r="D877" s="6"/>
      <c r="E877" s="6"/>
      <c r="F877" s="6"/>
      <c r="G877" s="6"/>
      <c r="H877" s="6"/>
      <c r="I877" s="6"/>
      <c r="J877" s="6"/>
      <c r="K877" s="6"/>
      <c r="L877" s="6"/>
      <c r="M877" s="6"/>
      <c r="N877" s="6"/>
      <c r="O877" s="6"/>
      <c r="P877" s="6"/>
      <c r="Q877" s="6"/>
      <c r="R877" s="6"/>
    </row>
    <row r="878" spans="1:18" x14ac:dyDescent="0.3">
      <c r="A878" s="6"/>
      <c r="B878" s="172" t="s">
        <v>5295</v>
      </c>
      <c r="C878" s="169"/>
      <c r="D878" s="6"/>
      <c r="E878" s="6"/>
      <c r="F878" s="6"/>
      <c r="G878" s="6"/>
      <c r="H878" s="6"/>
      <c r="I878" s="6"/>
      <c r="J878" s="6"/>
      <c r="K878" s="6"/>
      <c r="L878" s="6"/>
      <c r="M878" s="6"/>
      <c r="N878" s="6"/>
      <c r="O878" s="6"/>
      <c r="P878" s="6"/>
      <c r="Q878" s="6"/>
      <c r="R878" s="6"/>
    </row>
    <row r="879" spans="1:18" x14ac:dyDescent="0.3">
      <c r="A879" s="6"/>
      <c r="B879" s="172" t="s">
        <v>4399</v>
      </c>
      <c r="C879" s="169"/>
      <c r="D879" s="6"/>
      <c r="E879" s="6"/>
      <c r="F879" s="6"/>
      <c r="G879" s="6"/>
      <c r="H879" s="6"/>
      <c r="I879" s="6"/>
      <c r="J879" s="6"/>
      <c r="K879" s="6"/>
      <c r="L879" s="6"/>
      <c r="M879" s="6"/>
      <c r="N879" s="6"/>
      <c r="O879" s="6"/>
      <c r="P879" s="6"/>
      <c r="Q879" s="6"/>
      <c r="R879" s="6"/>
    </row>
    <row r="880" spans="1:18" x14ac:dyDescent="0.3">
      <c r="A880" s="6"/>
      <c r="B880" s="173" t="s">
        <v>4332</v>
      </c>
      <c r="C880" s="169"/>
      <c r="D880" s="6"/>
      <c r="E880" s="6"/>
      <c r="F880" s="6"/>
      <c r="G880" s="6"/>
      <c r="H880" s="6"/>
      <c r="I880" s="6"/>
      <c r="J880" s="6"/>
      <c r="K880" s="6"/>
      <c r="L880" s="6"/>
      <c r="M880" s="6"/>
      <c r="N880" s="6"/>
      <c r="O880" s="6"/>
      <c r="P880" s="6"/>
      <c r="Q880" s="6"/>
      <c r="R880" s="6"/>
    </row>
    <row r="881" spans="1:18" x14ac:dyDescent="0.3">
      <c r="A881" s="6"/>
      <c r="B881" s="172" t="s">
        <v>4400</v>
      </c>
      <c r="C881" s="169"/>
      <c r="D881" s="6"/>
      <c r="E881" s="6"/>
      <c r="F881" s="6"/>
      <c r="G881" s="6"/>
      <c r="H881" s="6"/>
      <c r="I881" s="6"/>
      <c r="J881" s="6"/>
      <c r="K881" s="6"/>
      <c r="L881" s="6"/>
      <c r="M881" s="6"/>
      <c r="N881" s="6"/>
      <c r="O881" s="6"/>
      <c r="P881" s="6"/>
      <c r="Q881" s="6"/>
      <c r="R881" s="6"/>
    </row>
    <row r="882" spans="1:18" x14ac:dyDescent="0.3">
      <c r="A882" s="6"/>
      <c r="B882" s="173" t="s">
        <v>4401</v>
      </c>
      <c r="C882" s="169"/>
      <c r="D882" s="6"/>
      <c r="E882" s="6"/>
      <c r="F882" s="6"/>
      <c r="G882" s="6"/>
      <c r="H882" s="6"/>
      <c r="I882" s="6"/>
      <c r="J882" s="6"/>
      <c r="K882" s="6"/>
      <c r="L882" s="6"/>
      <c r="M882" s="6"/>
      <c r="N882" s="6"/>
      <c r="O882" s="6"/>
      <c r="P882" s="6"/>
      <c r="Q882" s="6"/>
      <c r="R882" s="6"/>
    </row>
    <row r="883" spans="1:18" x14ac:dyDescent="0.3">
      <c r="A883" s="6"/>
      <c r="B883" s="172" t="s">
        <v>4402</v>
      </c>
      <c r="C883" s="169"/>
      <c r="D883" s="6"/>
      <c r="E883" s="6"/>
      <c r="F883" s="6"/>
      <c r="G883" s="6"/>
      <c r="H883" s="6"/>
      <c r="I883" s="6"/>
      <c r="J883" s="6"/>
      <c r="K883" s="6"/>
      <c r="L883" s="6"/>
      <c r="M883" s="6"/>
      <c r="N883" s="6"/>
      <c r="O883" s="6"/>
      <c r="P883" s="6"/>
      <c r="Q883" s="6"/>
      <c r="R883" s="6"/>
    </row>
    <row r="884" spans="1:18" ht="26.4" x14ac:dyDescent="0.3">
      <c r="A884" s="6"/>
      <c r="B884" s="172" t="s">
        <v>5296</v>
      </c>
      <c r="C884" s="169"/>
      <c r="D884" s="6"/>
      <c r="E884" s="6"/>
      <c r="F884" s="6"/>
      <c r="G884" s="6"/>
      <c r="H884" s="6"/>
      <c r="I884" s="6"/>
      <c r="J884" s="6"/>
      <c r="K884" s="6"/>
      <c r="L884" s="6"/>
      <c r="M884" s="6"/>
      <c r="N884" s="6"/>
      <c r="O884" s="6"/>
      <c r="P884" s="6"/>
      <c r="Q884" s="6"/>
      <c r="R884" s="6"/>
    </row>
    <row r="885" spans="1:18" x14ac:dyDescent="0.3">
      <c r="A885" s="6"/>
      <c r="B885" s="172"/>
      <c r="C885" s="169"/>
      <c r="D885" s="6"/>
      <c r="E885" s="6"/>
      <c r="F885" s="6"/>
      <c r="G885" s="6"/>
      <c r="H885" s="6"/>
      <c r="I885" s="6"/>
      <c r="J885" s="6"/>
      <c r="K885" s="6"/>
      <c r="L885" s="6"/>
      <c r="M885" s="6"/>
      <c r="N885" s="6"/>
      <c r="O885" s="6"/>
      <c r="P885" s="6"/>
      <c r="Q885" s="6"/>
      <c r="R885" s="6"/>
    </row>
    <row r="886" spans="1:18" x14ac:dyDescent="0.3">
      <c r="A886" s="6"/>
      <c r="B886" s="172"/>
      <c r="C886" s="169"/>
      <c r="D886" s="6"/>
      <c r="E886" s="6"/>
      <c r="F886" s="6"/>
      <c r="G886" s="6"/>
      <c r="H886" s="6"/>
      <c r="I886" s="6"/>
      <c r="J886" s="6"/>
      <c r="K886" s="6"/>
      <c r="L886" s="6"/>
      <c r="M886" s="6"/>
      <c r="N886" s="6"/>
      <c r="O886" s="6"/>
      <c r="P886" s="6"/>
      <c r="Q886" s="6"/>
      <c r="R886" s="6"/>
    </row>
    <row r="887" spans="1:18" x14ac:dyDescent="0.3">
      <c r="A887" s="6"/>
      <c r="B887" s="172"/>
      <c r="C887" s="169"/>
      <c r="D887" s="6"/>
      <c r="E887" s="6"/>
      <c r="F887" s="6"/>
      <c r="G887" s="6"/>
      <c r="H887" s="6"/>
      <c r="I887" s="6"/>
      <c r="J887" s="6"/>
      <c r="K887" s="6"/>
      <c r="L887" s="6"/>
      <c r="M887" s="6"/>
      <c r="N887" s="6"/>
      <c r="O887" s="6"/>
      <c r="P887" s="6"/>
      <c r="Q887" s="6"/>
      <c r="R887" s="6"/>
    </row>
    <row r="888" spans="1:18" x14ac:dyDescent="0.3">
      <c r="A888" s="6"/>
      <c r="B888" s="172"/>
      <c r="C888" s="169"/>
      <c r="D888" s="6"/>
      <c r="E888" s="6"/>
      <c r="F888" s="6"/>
      <c r="G888" s="6"/>
      <c r="H888" s="6"/>
      <c r="I888" s="6"/>
      <c r="J888" s="6"/>
      <c r="K888" s="6"/>
      <c r="L888" s="6"/>
      <c r="M888" s="6"/>
      <c r="N888" s="6"/>
      <c r="O888" s="6"/>
      <c r="P888" s="6"/>
      <c r="Q888" s="6"/>
      <c r="R888" s="6"/>
    </row>
    <row r="889" spans="1:18" x14ac:dyDescent="0.3">
      <c r="A889" s="6"/>
      <c r="B889" s="172"/>
      <c r="C889" s="169"/>
      <c r="D889" s="6"/>
      <c r="E889" s="6"/>
      <c r="F889" s="6"/>
      <c r="G889" s="6"/>
      <c r="H889" s="6"/>
      <c r="I889" s="6"/>
      <c r="J889" s="6"/>
      <c r="K889" s="6"/>
      <c r="L889" s="6"/>
      <c r="M889" s="6"/>
      <c r="N889" s="6"/>
      <c r="O889" s="6"/>
      <c r="P889" s="6"/>
      <c r="Q889" s="6"/>
      <c r="R889" s="6"/>
    </row>
    <row r="890" spans="1:18" x14ac:dyDescent="0.3">
      <c r="A890" s="6"/>
      <c r="B890" s="172"/>
      <c r="C890" s="169"/>
      <c r="D890" s="6"/>
      <c r="E890" s="6"/>
      <c r="F890" s="6"/>
      <c r="G890" s="6"/>
      <c r="H890" s="6"/>
      <c r="I890" s="6"/>
      <c r="J890" s="6"/>
      <c r="K890" s="6"/>
      <c r="L890" s="6"/>
      <c r="M890" s="6"/>
      <c r="N890" s="6"/>
      <c r="O890" s="6"/>
      <c r="P890" s="6"/>
      <c r="Q890" s="6"/>
      <c r="R890" s="6"/>
    </row>
    <row r="891" spans="1:18" x14ac:dyDescent="0.3">
      <c r="A891" s="6"/>
      <c r="B891" s="172"/>
      <c r="C891" s="169"/>
      <c r="D891" s="6"/>
      <c r="E891" s="6"/>
      <c r="F891" s="6"/>
      <c r="G891" s="6"/>
      <c r="H891" s="6"/>
      <c r="I891" s="6"/>
      <c r="J891" s="6"/>
      <c r="K891" s="6"/>
      <c r="L891" s="6"/>
      <c r="M891" s="6"/>
      <c r="N891" s="6"/>
      <c r="O891" s="6"/>
      <c r="P891" s="6"/>
      <c r="Q891" s="6"/>
      <c r="R891" s="6"/>
    </row>
    <row r="892" spans="1:18" x14ac:dyDescent="0.3">
      <c r="A892" s="6"/>
      <c r="B892" s="172"/>
      <c r="C892" s="169"/>
      <c r="D892" s="6"/>
      <c r="E892" s="6"/>
      <c r="F892" s="6"/>
      <c r="G892" s="6"/>
      <c r="H892" s="6"/>
      <c r="I892" s="6"/>
      <c r="J892" s="6"/>
      <c r="K892" s="6"/>
      <c r="L892" s="6"/>
      <c r="M892" s="6"/>
      <c r="N892" s="6"/>
      <c r="O892" s="6"/>
      <c r="P892" s="6"/>
      <c r="Q892" s="6"/>
      <c r="R892" s="6"/>
    </row>
    <row r="893" spans="1:18" x14ac:dyDescent="0.3">
      <c r="A893" s="6"/>
      <c r="B893" s="172"/>
      <c r="C893" s="169"/>
      <c r="D893" s="6"/>
      <c r="E893" s="6"/>
      <c r="F893" s="6"/>
      <c r="G893" s="6"/>
      <c r="H893" s="6"/>
      <c r="I893" s="6"/>
      <c r="J893" s="6"/>
      <c r="K893" s="6"/>
      <c r="L893" s="6"/>
      <c r="M893" s="6"/>
      <c r="N893" s="6"/>
      <c r="O893" s="6"/>
      <c r="P893" s="6"/>
      <c r="Q893" s="6"/>
      <c r="R893" s="6"/>
    </row>
    <row r="894" spans="1:18" x14ac:dyDescent="0.3">
      <c r="A894" s="6"/>
      <c r="B894" s="172"/>
      <c r="C894" s="169"/>
      <c r="D894" s="6"/>
      <c r="E894" s="6"/>
      <c r="F894" s="6"/>
      <c r="G894" s="6"/>
      <c r="H894" s="6"/>
      <c r="I894" s="6"/>
      <c r="J894" s="6"/>
      <c r="K894" s="6"/>
      <c r="L894" s="6"/>
      <c r="M894" s="6"/>
      <c r="N894" s="6"/>
      <c r="O894" s="6"/>
      <c r="P894" s="6"/>
      <c r="Q894" s="6"/>
      <c r="R894" s="6"/>
    </row>
    <row r="895" spans="1:18" x14ac:dyDescent="0.3">
      <c r="A895" s="6"/>
      <c r="B895" s="172"/>
      <c r="C895" s="169"/>
      <c r="D895" s="6"/>
      <c r="E895" s="6"/>
      <c r="F895" s="6"/>
      <c r="G895" s="6"/>
      <c r="H895" s="6"/>
      <c r="I895" s="6"/>
      <c r="J895" s="6"/>
      <c r="K895" s="6"/>
      <c r="L895" s="6"/>
      <c r="M895" s="6"/>
      <c r="N895" s="6"/>
      <c r="O895" s="6"/>
      <c r="P895" s="6"/>
      <c r="Q895" s="6"/>
      <c r="R895" s="6"/>
    </row>
    <row r="896" spans="1:18" x14ac:dyDescent="0.3">
      <c r="A896" s="6"/>
      <c r="B896" s="172"/>
      <c r="C896" s="169"/>
      <c r="D896" s="6"/>
      <c r="E896" s="6"/>
      <c r="F896" s="6"/>
      <c r="G896" s="6"/>
      <c r="H896" s="6"/>
      <c r="I896" s="6"/>
      <c r="J896" s="6"/>
      <c r="K896" s="6"/>
      <c r="L896" s="6"/>
      <c r="M896" s="6"/>
      <c r="N896" s="6"/>
      <c r="O896" s="6"/>
      <c r="P896" s="6"/>
      <c r="Q896" s="6"/>
      <c r="R896" s="6"/>
    </row>
    <row r="897" spans="1:18" x14ac:dyDescent="0.3">
      <c r="A897" s="6"/>
      <c r="B897" s="172"/>
      <c r="C897" s="169"/>
      <c r="D897" s="6"/>
      <c r="E897" s="6"/>
      <c r="F897" s="6"/>
      <c r="G897" s="6"/>
      <c r="H897" s="6"/>
      <c r="I897" s="6"/>
      <c r="J897" s="6"/>
      <c r="K897" s="6"/>
      <c r="L897" s="6"/>
      <c r="M897" s="6"/>
      <c r="N897" s="6"/>
      <c r="O897" s="6"/>
      <c r="P897" s="6"/>
      <c r="Q897" s="6"/>
      <c r="R897" s="6"/>
    </row>
    <row r="898" spans="1:18" x14ac:dyDescent="0.3">
      <c r="A898" s="6"/>
      <c r="B898" s="172"/>
      <c r="C898" s="169"/>
      <c r="D898" s="6"/>
      <c r="E898" s="6"/>
      <c r="F898" s="6"/>
      <c r="G898" s="6"/>
      <c r="H898" s="6"/>
      <c r="I898" s="6"/>
      <c r="J898" s="6"/>
      <c r="K898" s="6"/>
      <c r="L898" s="6"/>
      <c r="M898" s="6"/>
      <c r="N898" s="6"/>
      <c r="O898" s="6"/>
      <c r="P898" s="6"/>
      <c r="Q898" s="6"/>
      <c r="R898" s="6"/>
    </row>
    <row r="899" spans="1:18" x14ac:dyDescent="0.3">
      <c r="A899" s="6"/>
      <c r="B899" s="172"/>
      <c r="C899" s="169"/>
      <c r="D899" s="6"/>
      <c r="E899" s="6"/>
      <c r="F899" s="6"/>
      <c r="G899" s="6"/>
      <c r="H899" s="6"/>
      <c r="I899" s="6"/>
      <c r="J899" s="6"/>
      <c r="K899" s="6"/>
      <c r="L899" s="6"/>
      <c r="M899" s="6"/>
      <c r="N899" s="6"/>
      <c r="O899" s="6"/>
      <c r="P899" s="6"/>
      <c r="Q899" s="6"/>
      <c r="R899" s="6"/>
    </row>
    <row r="900" spans="1:18" x14ac:dyDescent="0.3">
      <c r="A900" s="6"/>
      <c r="B900" s="172"/>
      <c r="C900" s="169"/>
      <c r="D900" s="6"/>
      <c r="E900" s="6"/>
      <c r="F900" s="6"/>
      <c r="G900" s="6"/>
      <c r="H900" s="6"/>
      <c r="I900" s="6"/>
      <c r="J900" s="6"/>
      <c r="K900" s="6"/>
      <c r="L900" s="6"/>
      <c r="M900" s="6"/>
      <c r="N900" s="6"/>
      <c r="O900" s="6"/>
      <c r="P900" s="6"/>
      <c r="Q900" s="6"/>
      <c r="R900" s="6"/>
    </row>
    <row r="901" spans="1:18" x14ac:dyDescent="0.3">
      <c r="A901" s="6"/>
      <c r="B901" s="172"/>
      <c r="C901" s="169"/>
      <c r="D901" s="6"/>
      <c r="E901" s="6"/>
      <c r="F901" s="6"/>
      <c r="G901" s="6"/>
      <c r="H901" s="6"/>
      <c r="I901" s="6"/>
      <c r="J901" s="6"/>
      <c r="K901" s="6"/>
      <c r="L901" s="6"/>
      <c r="M901" s="6"/>
      <c r="N901" s="6"/>
      <c r="O901" s="6"/>
      <c r="P901" s="6"/>
      <c r="Q901" s="6"/>
      <c r="R901" s="6"/>
    </row>
    <row r="902" spans="1:18" x14ac:dyDescent="0.3">
      <c r="A902" s="6"/>
      <c r="B902" s="172"/>
      <c r="C902" s="169"/>
      <c r="D902" s="6"/>
      <c r="E902" s="6"/>
      <c r="F902" s="6"/>
      <c r="G902" s="6"/>
      <c r="H902" s="6"/>
      <c r="I902" s="6"/>
      <c r="J902" s="6"/>
      <c r="K902" s="6"/>
      <c r="L902" s="6"/>
      <c r="M902" s="6"/>
      <c r="N902" s="6"/>
      <c r="O902" s="6"/>
      <c r="P902" s="6"/>
      <c r="Q902" s="6"/>
      <c r="R902" s="6"/>
    </row>
    <row r="903" spans="1:18" x14ac:dyDescent="0.3">
      <c r="A903" s="6"/>
      <c r="B903" s="172"/>
      <c r="C903" s="169"/>
      <c r="D903" s="6"/>
      <c r="E903" s="6"/>
      <c r="F903" s="6"/>
      <c r="G903" s="6"/>
      <c r="H903" s="6"/>
      <c r="I903" s="6"/>
      <c r="J903" s="6"/>
      <c r="K903" s="6"/>
      <c r="L903" s="6"/>
      <c r="M903" s="6"/>
      <c r="N903" s="6"/>
      <c r="O903" s="6"/>
      <c r="P903" s="6"/>
      <c r="Q903" s="6"/>
      <c r="R903" s="6"/>
    </row>
    <row r="904" spans="1:18" x14ac:dyDescent="0.3">
      <c r="A904" s="6"/>
      <c r="B904" s="172"/>
      <c r="C904" s="169"/>
      <c r="D904" s="6"/>
      <c r="E904" s="6"/>
      <c r="F904" s="6"/>
      <c r="G904" s="6"/>
      <c r="H904" s="6"/>
      <c r="I904" s="6"/>
      <c r="J904" s="6"/>
      <c r="K904" s="6"/>
      <c r="L904" s="6"/>
      <c r="M904" s="6"/>
      <c r="N904" s="6"/>
      <c r="O904" s="6"/>
      <c r="P904" s="6"/>
      <c r="Q904" s="6"/>
      <c r="R904" s="6"/>
    </row>
    <row r="905" spans="1:18" x14ac:dyDescent="0.3">
      <c r="A905" s="6"/>
      <c r="B905" s="172"/>
      <c r="C905" s="169"/>
      <c r="D905" s="6"/>
      <c r="E905" s="6"/>
      <c r="F905" s="6"/>
      <c r="G905" s="6"/>
      <c r="H905" s="6"/>
      <c r="I905" s="6"/>
      <c r="J905" s="6"/>
      <c r="K905" s="6"/>
      <c r="L905" s="6"/>
      <c r="M905" s="6"/>
      <c r="N905" s="6"/>
      <c r="O905" s="6"/>
      <c r="P905" s="6"/>
      <c r="Q905" s="6"/>
      <c r="R905" s="6"/>
    </row>
    <row r="906" spans="1:18" x14ac:dyDescent="0.3">
      <c r="A906" s="6"/>
      <c r="B906" s="172"/>
      <c r="C906" s="169"/>
      <c r="D906" s="6"/>
      <c r="E906" s="6"/>
      <c r="F906" s="6"/>
      <c r="G906" s="6"/>
      <c r="H906" s="6"/>
      <c r="I906" s="6"/>
      <c r="J906" s="6"/>
      <c r="K906" s="6"/>
      <c r="L906" s="6"/>
      <c r="M906" s="6"/>
      <c r="N906" s="6"/>
      <c r="O906" s="6"/>
      <c r="P906" s="6"/>
      <c r="Q906" s="6"/>
      <c r="R906" s="6"/>
    </row>
    <row r="907" spans="1:18" x14ac:dyDescent="0.3">
      <c r="A907" s="6"/>
      <c r="B907" s="172"/>
      <c r="C907" s="169"/>
      <c r="D907" s="6"/>
      <c r="E907" s="6"/>
      <c r="F907" s="6"/>
      <c r="G907" s="6"/>
      <c r="H907" s="6"/>
      <c r="I907" s="6"/>
      <c r="J907" s="6"/>
      <c r="K907" s="6"/>
      <c r="L907" s="6"/>
      <c r="M907" s="6"/>
      <c r="N907" s="6"/>
      <c r="O907" s="6"/>
      <c r="P907" s="6"/>
      <c r="Q907" s="6"/>
      <c r="R907" s="6"/>
    </row>
    <row r="908" spans="1:18" x14ac:dyDescent="0.3">
      <c r="A908" s="6"/>
      <c r="B908" s="172"/>
      <c r="C908" s="169"/>
      <c r="D908" s="6"/>
      <c r="E908" s="6"/>
      <c r="F908" s="6"/>
      <c r="G908" s="6"/>
      <c r="H908" s="6"/>
      <c r="I908" s="6"/>
      <c r="J908" s="6"/>
      <c r="K908" s="6"/>
      <c r="L908" s="6"/>
      <c r="M908" s="6"/>
      <c r="N908" s="6"/>
      <c r="O908" s="6"/>
      <c r="P908" s="6"/>
      <c r="Q908" s="6"/>
      <c r="R908" s="6"/>
    </row>
    <row r="909" spans="1:18" x14ac:dyDescent="0.3">
      <c r="A909" s="6"/>
      <c r="B909" s="174"/>
      <c r="C909" s="169"/>
      <c r="D909" s="6"/>
      <c r="E909" s="6"/>
      <c r="F909" s="6"/>
      <c r="G909" s="6"/>
      <c r="H909" s="6"/>
      <c r="I909" s="6"/>
      <c r="J909" s="6"/>
      <c r="K909" s="6"/>
      <c r="L909" s="6"/>
      <c r="M909" s="6"/>
      <c r="N909" s="6"/>
      <c r="O909" s="6"/>
      <c r="P909" s="6"/>
      <c r="Q909" s="6"/>
      <c r="R909" s="6"/>
    </row>
    <row r="910" spans="1:18" x14ac:dyDescent="0.3">
      <c r="A910" s="6"/>
      <c r="B910" s="172"/>
      <c r="C910" s="169"/>
      <c r="D910" s="6"/>
      <c r="E910" s="6"/>
      <c r="F910" s="6"/>
      <c r="G910" s="6"/>
      <c r="H910" s="6"/>
      <c r="I910" s="6"/>
      <c r="J910" s="6"/>
      <c r="K910" s="6"/>
      <c r="L910" s="6"/>
      <c r="M910" s="6"/>
      <c r="N910" s="6"/>
      <c r="O910" s="6"/>
      <c r="P910" s="6"/>
      <c r="Q910" s="6"/>
      <c r="R910" s="6"/>
    </row>
    <row r="911" spans="1:18" x14ac:dyDescent="0.3">
      <c r="A911" s="6"/>
      <c r="B911" s="172"/>
      <c r="C911" s="169"/>
      <c r="D911" s="6"/>
      <c r="E911" s="6"/>
      <c r="F911" s="6"/>
      <c r="G911" s="6"/>
      <c r="H911" s="6"/>
      <c r="I911" s="6"/>
      <c r="J911" s="6"/>
      <c r="K911" s="6"/>
      <c r="L911" s="6"/>
      <c r="M911" s="6"/>
      <c r="N911" s="6"/>
      <c r="O911" s="6"/>
      <c r="P911" s="6"/>
      <c r="Q911" s="6"/>
      <c r="R911" s="6"/>
    </row>
    <row r="912" spans="1:18" x14ac:dyDescent="0.3">
      <c r="A912" s="6"/>
      <c r="B912" s="172"/>
      <c r="C912" s="169"/>
      <c r="D912" s="6"/>
      <c r="E912" s="6"/>
      <c r="F912" s="6"/>
      <c r="G912" s="6"/>
      <c r="H912" s="6"/>
      <c r="I912" s="6"/>
      <c r="J912" s="6"/>
      <c r="K912" s="6"/>
      <c r="L912" s="6"/>
      <c r="M912" s="6"/>
      <c r="N912" s="6"/>
      <c r="O912" s="6"/>
      <c r="P912" s="6"/>
      <c r="Q912" s="6"/>
      <c r="R912" s="6"/>
    </row>
    <row r="913" spans="1:18" x14ac:dyDescent="0.3">
      <c r="A913" s="6"/>
      <c r="B913" s="172"/>
      <c r="C913" s="169"/>
      <c r="D913" s="6"/>
      <c r="E913" s="6"/>
      <c r="F913" s="6"/>
      <c r="G913" s="6"/>
      <c r="H913" s="6"/>
      <c r="I913" s="6"/>
      <c r="J913" s="6"/>
      <c r="K913" s="6"/>
      <c r="L913" s="6"/>
      <c r="M913" s="6"/>
      <c r="N913" s="6"/>
      <c r="O913" s="6"/>
      <c r="P913" s="6"/>
      <c r="Q913" s="6"/>
      <c r="R913" s="6"/>
    </row>
    <row r="914" spans="1:18" x14ac:dyDescent="0.3">
      <c r="A914" s="6"/>
      <c r="B914" s="172"/>
      <c r="C914" s="169"/>
      <c r="D914" s="6"/>
      <c r="E914" s="6"/>
      <c r="F914" s="6"/>
      <c r="G914" s="6"/>
      <c r="H914" s="6"/>
      <c r="I914" s="6"/>
      <c r="J914" s="6"/>
      <c r="K914" s="6"/>
      <c r="L914" s="6"/>
      <c r="M914" s="6"/>
      <c r="N914" s="6"/>
      <c r="O914" s="6"/>
      <c r="P914" s="6"/>
      <c r="Q914" s="6"/>
      <c r="R914" s="6"/>
    </row>
    <row r="915" spans="1:18" x14ac:dyDescent="0.3">
      <c r="A915" s="6"/>
      <c r="B915" s="172"/>
      <c r="C915" s="169"/>
      <c r="D915" s="6"/>
      <c r="E915" s="6"/>
      <c r="F915" s="6"/>
      <c r="G915" s="6"/>
      <c r="H915" s="6"/>
      <c r="I915" s="6"/>
      <c r="J915" s="6"/>
      <c r="K915" s="6"/>
      <c r="L915" s="6"/>
      <c r="M915" s="6"/>
      <c r="N915" s="6"/>
      <c r="O915" s="6"/>
      <c r="P915" s="6"/>
      <c r="Q915" s="6"/>
      <c r="R915" s="6"/>
    </row>
    <row r="916" spans="1:18" x14ac:dyDescent="0.3">
      <c r="A916" s="6"/>
      <c r="B916" s="172" t="s">
        <v>4403</v>
      </c>
      <c r="C916" s="169"/>
      <c r="D916" s="6"/>
      <c r="E916" s="6"/>
      <c r="F916" s="6"/>
      <c r="G916" s="6"/>
      <c r="H916" s="6"/>
      <c r="I916" s="6"/>
      <c r="J916" s="6"/>
      <c r="K916" s="6"/>
      <c r="L916" s="6"/>
      <c r="M916" s="6"/>
      <c r="N916" s="6"/>
      <c r="O916" s="6"/>
      <c r="P916" s="6"/>
      <c r="Q916" s="6"/>
      <c r="R916" s="6"/>
    </row>
    <row r="917" spans="1:18" x14ac:dyDescent="0.3">
      <c r="A917" s="6"/>
      <c r="B917" s="172" t="s">
        <v>5297</v>
      </c>
      <c r="C917" s="169"/>
      <c r="D917" s="6"/>
      <c r="E917" s="6"/>
      <c r="F917" s="6"/>
      <c r="G917" s="6"/>
      <c r="H917" s="6"/>
      <c r="I917" s="6"/>
      <c r="J917" s="6"/>
      <c r="K917" s="6"/>
      <c r="L917" s="6"/>
      <c r="M917" s="6"/>
      <c r="N917" s="6"/>
      <c r="O917" s="6"/>
      <c r="P917" s="6"/>
      <c r="Q917" s="6"/>
      <c r="R917" s="6"/>
    </row>
    <row r="918" spans="1:18" x14ac:dyDescent="0.3">
      <c r="A918" s="6"/>
      <c r="B918" s="172" t="s">
        <v>4404</v>
      </c>
      <c r="C918" s="169"/>
      <c r="D918" s="6"/>
      <c r="E918" s="6"/>
      <c r="F918" s="6"/>
      <c r="G918" s="6"/>
      <c r="H918" s="6"/>
      <c r="I918" s="6"/>
      <c r="J918" s="6"/>
      <c r="K918" s="6"/>
      <c r="L918" s="6"/>
      <c r="M918" s="6"/>
      <c r="N918" s="6"/>
      <c r="O918" s="6"/>
      <c r="P918" s="6"/>
      <c r="Q918" s="6"/>
      <c r="R918" s="6"/>
    </row>
    <row r="919" spans="1:18" ht="26.4" x14ac:dyDescent="0.3">
      <c r="A919" s="6"/>
      <c r="B919" s="172" t="s">
        <v>5298</v>
      </c>
      <c r="C919" s="169"/>
      <c r="D919" s="6"/>
      <c r="E919" s="6"/>
      <c r="F919" s="6"/>
      <c r="G919" s="6"/>
      <c r="H919" s="6"/>
      <c r="I919" s="6"/>
      <c r="J919" s="6"/>
      <c r="K919" s="6"/>
      <c r="L919" s="6"/>
      <c r="M919" s="6"/>
      <c r="N919" s="6"/>
      <c r="O919" s="6"/>
      <c r="P919" s="6"/>
      <c r="Q919" s="6"/>
      <c r="R919" s="6"/>
    </row>
    <row r="920" spans="1:18" ht="26.4" x14ac:dyDescent="0.3">
      <c r="A920" s="6"/>
      <c r="B920" s="172" t="s">
        <v>5299</v>
      </c>
      <c r="C920" s="169"/>
      <c r="D920" s="6"/>
      <c r="E920" s="6"/>
      <c r="F920" s="6"/>
      <c r="G920" s="6"/>
      <c r="H920" s="6"/>
      <c r="I920" s="6"/>
      <c r="J920" s="6"/>
      <c r="K920" s="6"/>
      <c r="L920" s="6"/>
      <c r="M920" s="6"/>
      <c r="N920" s="6"/>
      <c r="O920" s="6"/>
      <c r="P920" s="6"/>
      <c r="Q920" s="6"/>
      <c r="R920" s="6"/>
    </row>
    <row r="921" spans="1:18" ht="26.4" x14ac:dyDescent="0.3">
      <c r="A921" s="6"/>
      <c r="B921" s="172" t="s">
        <v>5300</v>
      </c>
      <c r="C921" s="169"/>
      <c r="D921" s="6"/>
      <c r="E921" s="6"/>
      <c r="F921" s="6"/>
      <c r="G921" s="6"/>
      <c r="H921" s="6"/>
      <c r="I921" s="6"/>
      <c r="J921" s="6"/>
      <c r="K921" s="6"/>
      <c r="L921" s="6"/>
      <c r="M921" s="6"/>
      <c r="N921" s="6"/>
      <c r="O921" s="6"/>
      <c r="P921" s="6"/>
      <c r="Q921" s="6"/>
      <c r="R921" s="6"/>
    </row>
    <row r="922" spans="1:18" ht="26.4" x14ac:dyDescent="0.3">
      <c r="A922" s="6"/>
      <c r="B922" s="172" t="s">
        <v>5301</v>
      </c>
      <c r="C922" s="169"/>
      <c r="D922" s="6"/>
      <c r="E922" s="6"/>
      <c r="F922" s="6"/>
      <c r="G922" s="6"/>
      <c r="H922" s="6"/>
      <c r="I922" s="6"/>
      <c r="J922" s="6"/>
      <c r="K922" s="6"/>
      <c r="L922" s="6"/>
      <c r="M922" s="6"/>
      <c r="N922" s="6"/>
      <c r="O922" s="6"/>
      <c r="P922" s="6"/>
      <c r="Q922" s="6"/>
      <c r="R922" s="6"/>
    </row>
    <row r="923" spans="1:18" x14ac:dyDescent="0.3">
      <c r="A923" s="6"/>
      <c r="B923" s="172"/>
      <c r="C923" s="169"/>
      <c r="D923" s="6"/>
      <c r="E923" s="6"/>
      <c r="F923" s="6"/>
      <c r="G923" s="6"/>
      <c r="H923" s="6"/>
      <c r="I923" s="6"/>
      <c r="J923" s="6"/>
      <c r="K923" s="6"/>
      <c r="L923" s="6"/>
      <c r="M923" s="6"/>
      <c r="N923" s="6"/>
      <c r="O923" s="6"/>
      <c r="P923" s="6"/>
      <c r="Q923" s="6"/>
      <c r="R923" s="6"/>
    </row>
    <row r="924" spans="1:18" x14ac:dyDescent="0.3">
      <c r="A924" s="6"/>
      <c r="B924" s="172"/>
      <c r="C924" s="169"/>
      <c r="D924" s="6"/>
      <c r="E924" s="6"/>
      <c r="F924" s="6"/>
      <c r="G924" s="6"/>
      <c r="H924" s="6"/>
      <c r="I924" s="6"/>
      <c r="J924" s="6"/>
      <c r="K924" s="6"/>
      <c r="L924" s="6"/>
      <c r="M924" s="6"/>
      <c r="N924" s="6"/>
      <c r="O924" s="6"/>
      <c r="P924" s="6"/>
      <c r="Q924" s="6"/>
      <c r="R924" s="6"/>
    </row>
    <row r="925" spans="1:18" x14ac:dyDescent="0.3">
      <c r="A925" s="6"/>
      <c r="B925" s="172"/>
      <c r="C925" s="169"/>
      <c r="D925" s="6"/>
      <c r="E925" s="6"/>
      <c r="F925" s="6"/>
      <c r="G925" s="6"/>
      <c r="H925" s="6"/>
      <c r="I925" s="6"/>
      <c r="J925" s="6"/>
      <c r="K925" s="6"/>
      <c r="L925" s="6"/>
      <c r="M925" s="6"/>
      <c r="N925" s="6"/>
      <c r="O925" s="6"/>
      <c r="P925" s="6"/>
      <c r="Q925" s="6"/>
      <c r="R925" s="6"/>
    </row>
    <row r="926" spans="1:18" x14ac:dyDescent="0.3">
      <c r="A926" s="6"/>
      <c r="B926" s="172"/>
      <c r="C926" s="169"/>
      <c r="D926" s="6"/>
      <c r="E926" s="6"/>
      <c r="F926" s="6"/>
      <c r="G926" s="6"/>
      <c r="H926" s="6"/>
      <c r="I926" s="6"/>
      <c r="J926" s="6"/>
      <c r="K926" s="6"/>
      <c r="L926" s="6"/>
      <c r="M926" s="6"/>
      <c r="N926" s="6"/>
      <c r="O926" s="6"/>
      <c r="P926" s="6"/>
      <c r="Q926" s="6"/>
      <c r="R926" s="6"/>
    </row>
    <row r="927" spans="1:18" x14ac:dyDescent="0.3">
      <c r="A927" s="6"/>
      <c r="B927" s="172"/>
      <c r="C927" s="169"/>
      <c r="D927" s="6"/>
      <c r="E927" s="6"/>
      <c r="F927" s="6"/>
      <c r="G927" s="6"/>
      <c r="H927" s="6"/>
      <c r="I927" s="6"/>
      <c r="J927" s="6"/>
      <c r="K927" s="6"/>
      <c r="L927" s="6"/>
      <c r="M927" s="6"/>
      <c r="N927" s="6"/>
      <c r="O927" s="6"/>
      <c r="P927" s="6"/>
      <c r="Q927" s="6"/>
      <c r="R927" s="6"/>
    </row>
    <row r="928" spans="1:18" x14ac:dyDescent="0.3">
      <c r="A928" s="6"/>
      <c r="B928" s="172"/>
      <c r="C928" s="169"/>
      <c r="D928" s="6"/>
      <c r="E928" s="6"/>
      <c r="F928" s="6"/>
      <c r="G928" s="6"/>
      <c r="H928" s="6"/>
      <c r="I928" s="6"/>
      <c r="J928" s="6"/>
      <c r="K928" s="6"/>
      <c r="L928" s="6"/>
      <c r="M928" s="6"/>
      <c r="N928" s="6"/>
      <c r="O928" s="6"/>
      <c r="P928" s="6"/>
      <c r="Q928" s="6"/>
      <c r="R928" s="6"/>
    </row>
    <row r="929" spans="1:18" x14ac:dyDescent="0.3">
      <c r="A929" s="6"/>
      <c r="B929" s="172"/>
      <c r="C929" s="169"/>
      <c r="D929" s="6"/>
      <c r="E929" s="6"/>
      <c r="F929" s="6"/>
      <c r="G929" s="6"/>
      <c r="H929" s="6"/>
      <c r="I929" s="6"/>
      <c r="J929" s="6"/>
      <c r="K929" s="6"/>
      <c r="L929" s="6"/>
      <c r="M929" s="6"/>
      <c r="N929" s="6"/>
      <c r="O929" s="6"/>
      <c r="P929" s="6"/>
      <c r="Q929" s="6"/>
      <c r="R929" s="6"/>
    </row>
    <row r="930" spans="1:18" x14ac:dyDescent="0.3">
      <c r="A930" s="6"/>
      <c r="B930" s="172"/>
      <c r="C930" s="169"/>
      <c r="D930" s="6"/>
      <c r="E930" s="6"/>
      <c r="F930" s="6"/>
      <c r="G930" s="6"/>
      <c r="H930" s="6"/>
      <c r="I930" s="6"/>
      <c r="J930" s="6"/>
      <c r="K930" s="6"/>
      <c r="L930" s="6"/>
      <c r="M930" s="6"/>
      <c r="N930" s="6"/>
      <c r="O930" s="6"/>
      <c r="P930" s="6"/>
      <c r="Q930" s="6"/>
      <c r="R930" s="6"/>
    </row>
    <row r="931" spans="1:18" x14ac:dyDescent="0.3">
      <c r="A931" s="6"/>
      <c r="B931" s="172"/>
      <c r="C931" s="169"/>
      <c r="D931" s="6"/>
      <c r="E931" s="6"/>
      <c r="F931" s="6"/>
      <c r="G931" s="6"/>
      <c r="H931" s="6"/>
      <c r="I931" s="6"/>
      <c r="J931" s="6"/>
      <c r="K931" s="6"/>
      <c r="L931" s="6"/>
      <c r="M931" s="6"/>
      <c r="N931" s="6"/>
      <c r="O931" s="6"/>
      <c r="P931" s="6"/>
      <c r="Q931" s="6"/>
      <c r="R931" s="6"/>
    </row>
    <row r="932" spans="1:18" x14ac:dyDescent="0.3">
      <c r="A932" s="6"/>
      <c r="B932" s="172"/>
      <c r="C932" s="169"/>
      <c r="D932" s="6"/>
      <c r="E932" s="6"/>
      <c r="F932" s="6"/>
      <c r="G932" s="6"/>
      <c r="H932" s="6"/>
      <c r="I932" s="6"/>
      <c r="J932" s="6"/>
      <c r="K932" s="6"/>
      <c r="L932" s="6"/>
      <c r="M932" s="6"/>
      <c r="N932" s="6"/>
      <c r="O932" s="6"/>
      <c r="P932" s="6"/>
      <c r="Q932" s="6"/>
      <c r="R932" s="6"/>
    </row>
    <row r="933" spans="1:18" x14ac:dyDescent="0.3">
      <c r="A933" s="6"/>
      <c r="B933" s="172"/>
      <c r="C933" s="169"/>
      <c r="D933" s="6"/>
      <c r="E933" s="6"/>
      <c r="F933" s="6"/>
      <c r="G933" s="6"/>
      <c r="H933" s="6"/>
      <c r="I933" s="6"/>
      <c r="J933" s="6"/>
      <c r="K933" s="6"/>
      <c r="L933" s="6"/>
      <c r="M933" s="6"/>
      <c r="N933" s="6"/>
      <c r="O933" s="6"/>
      <c r="P933" s="6"/>
      <c r="Q933" s="6"/>
      <c r="R933" s="6"/>
    </row>
    <row r="934" spans="1:18" x14ac:dyDescent="0.3">
      <c r="A934" s="6"/>
      <c r="B934" s="172"/>
      <c r="C934" s="169"/>
      <c r="D934" s="6"/>
      <c r="E934" s="6"/>
      <c r="F934" s="6"/>
      <c r="G934" s="6"/>
      <c r="H934" s="6"/>
      <c r="I934" s="6"/>
      <c r="J934" s="6"/>
      <c r="K934" s="6"/>
      <c r="L934" s="6"/>
      <c r="M934" s="6"/>
      <c r="N934" s="6"/>
      <c r="O934" s="6"/>
      <c r="P934" s="6"/>
      <c r="Q934" s="6"/>
      <c r="R934" s="6"/>
    </row>
    <row r="935" spans="1:18" x14ac:dyDescent="0.3">
      <c r="A935" s="6"/>
      <c r="B935" s="172" t="s">
        <v>4405</v>
      </c>
      <c r="C935" s="169"/>
      <c r="D935" s="6"/>
      <c r="E935" s="6"/>
      <c r="F935" s="6"/>
      <c r="G935" s="6"/>
      <c r="H935" s="6"/>
      <c r="I935" s="6"/>
      <c r="J935" s="6"/>
      <c r="K935" s="6"/>
      <c r="L935" s="6"/>
      <c r="M935" s="6"/>
      <c r="N935" s="6"/>
      <c r="O935" s="6"/>
      <c r="P935" s="6"/>
      <c r="Q935" s="6"/>
      <c r="R935" s="6"/>
    </row>
    <row r="936" spans="1:18" ht="26.4" x14ac:dyDescent="0.3">
      <c r="A936" s="6"/>
      <c r="B936" s="172" t="s">
        <v>5302</v>
      </c>
      <c r="C936" s="169"/>
      <c r="D936" s="6"/>
      <c r="E936" s="6"/>
      <c r="F936" s="6"/>
      <c r="G936" s="6"/>
      <c r="H936" s="6"/>
      <c r="I936" s="6"/>
      <c r="J936" s="6"/>
      <c r="K936" s="6"/>
      <c r="L936" s="6"/>
      <c r="M936" s="6"/>
      <c r="N936" s="6"/>
      <c r="O936" s="6"/>
      <c r="P936" s="6"/>
      <c r="Q936" s="6"/>
      <c r="R936" s="6"/>
    </row>
    <row r="937" spans="1:18" x14ac:dyDescent="0.3">
      <c r="A937" s="6"/>
      <c r="B937" s="172"/>
      <c r="C937" s="169"/>
      <c r="D937" s="6"/>
      <c r="E937" s="6"/>
      <c r="F937" s="6"/>
      <c r="G937" s="6"/>
      <c r="H937" s="6"/>
      <c r="I937" s="6"/>
      <c r="J937" s="6"/>
      <c r="K937" s="6"/>
      <c r="L937" s="6"/>
      <c r="M937" s="6"/>
      <c r="N937" s="6"/>
      <c r="O937" s="6"/>
      <c r="P937" s="6"/>
      <c r="Q937" s="6"/>
      <c r="R937" s="6"/>
    </row>
    <row r="938" spans="1:18" x14ac:dyDescent="0.3">
      <c r="A938" s="6"/>
      <c r="B938" s="172" t="s">
        <v>4406</v>
      </c>
      <c r="C938" s="169"/>
      <c r="D938" s="6"/>
      <c r="E938" s="6"/>
      <c r="F938" s="6"/>
      <c r="G938" s="6"/>
      <c r="H938" s="6"/>
      <c r="I938" s="6"/>
      <c r="J938" s="6"/>
      <c r="K938" s="6"/>
      <c r="L938" s="6"/>
      <c r="M938" s="6"/>
      <c r="N938" s="6"/>
      <c r="O938" s="6"/>
      <c r="P938" s="6"/>
      <c r="Q938" s="6"/>
      <c r="R938" s="6"/>
    </row>
    <row r="939" spans="1:18" x14ac:dyDescent="0.3">
      <c r="A939" s="6"/>
      <c r="B939" s="172"/>
      <c r="C939" s="169"/>
      <c r="D939" s="6"/>
      <c r="E939" s="6"/>
      <c r="F939" s="6"/>
      <c r="G939" s="6"/>
      <c r="H939" s="6"/>
      <c r="I939" s="6"/>
      <c r="J939" s="6"/>
      <c r="K939" s="6"/>
      <c r="L939" s="6"/>
      <c r="M939" s="6"/>
      <c r="N939" s="6"/>
      <c r="O939" s="6"/>
      <c r="P939" s="6"/>
      <c r="Q939" s="6"/>
      <c r="R939" s="6"/>
    </row>
    <row r="940" spans="1:18" x14ac:dyDescent="0.3">
      <c r="A940" s="6"/>
      <c r="B940" s="172"/>
      <c r="C940" s="169"/>
      <c r="D940" s="6"/>
      <c r="E940" s="6"/>
      <c r="F940" s="6"/>
      <c r="G940" s="6"/>
      <c r="H940" s="6"/>
      <c r="I940" s="6"/>
      <c r="J940" s="6"/>
      <c r="K940" s="6"/>
      <c r="L940" s="6"/>
      <c r="M940" s="6"/>
      <c r="N940" s="6"/>
      <c r="O940" s="6"/>
      <c r="P940" s="6"/>
      <c r="Q940" s="6"/>
      <c r="R940" s="6"/>
    </row>
    <row r="941" spans="1:18" x14ac:dyDescent="0.3">
      <c r="A941" s="6"/>
      <c r="B941" s="172"/>
      <c r="C941" s="169"/>
      <c r="D941" s="6"/>
      <c r="E941" s="6"/>
      <c r="F941" s="6"/>
      <c r="G941" s="6"/>
      <c r="H941" s="6"/>
      <c r="I941" s="6"/>
      <c r="J941" s="6"/>
      <c r="K941" s="6"/>
      <c r="L941" s="6"/>
      <c r="M941" s="6"/>
      <c r="N941" s="6"/>
      <c r="O941" s="6"/>
      <c r="P941" s="6"/>
      <c r="Q941" s="6"/>
      <c r="R941" s="6"/>
    </row>
    <row r="942" spans="1:18" x14ac:dyDescent="0.3">
      <c r="A942" s="6"/>
      <c r="B942" s="172"/>
      <c r="C942" s="169"/>
      <c r="D942" s="6"/>
      <c r="E942" s="6"/>
      <c r="F942" s="6"/>
      <c r="G942" s="6"/>
      <c r="H942" s="6"/>
      <c r="I942" s="6"/>
      <c r="J942" s="6"/>
      <c r="K942" s="6"/>
      <c r="L942" s="6"/>
      <c r="M942" s="6"/>
      <c r="N942" s="6"/>
      <c r="O942" s="6"/>
      <c r="P942" s="6"/>
      <c r="Q942" s="6"/>
      <c r="R942" s="6"/>
    </row>
    <row r="943" spans="1:18" x14ac:dyDescent="0.3">
      <c r="A943" s="6"/>
      <c r="B943" s="172"/>
      <c r="C943" s="169"/>
      <c r="D943" s="6"/>
      <c r="E943" s="6"/>
      <c r="F943" s="6"/>
      <c r="G943" s="6"/>
      <c r="H943" s="6"/>
      <c r="I943" s="6"/>
      <c r="J943" s="6"/>
      <c r="K943" s="6"/>
      <c r="L943" s="6"/>
      <c r="M943" s="6"/>
      <c r="N943" s="6"/>
      <c r="O943" s="6"/>
      <c r="P943" s="6"/>
      <c r="Q943" s="6"/>
      <c r="R943" s="6"/>
    </row>
    <row r="944" spans="1:18" x14ac:dyDescent="0.3">
      <c r="A944" s="6"/>
      <c r="B944" s="172"/>
      <c r="C944" s="169"/>
      <c r="D944" s="6"/>
      <c r="E944" s="6"/>
      <c r="F944" s="6"/>
      <c r="G944" s="6"/>
      <c r="H944" s="6"/>
      <c r="I944" s="6"/>
      <c r="J944" s="6"/>
      <c r="K944" s="6"/>
      <c r="L944" s="6"/>
      <c r="M944" s="6"/>
      <c r="N944" s="6"/>
      <c r="O944" s="6"/>
      <c r="P944" s="6"/>
      <c r="Q944" s="6"/>
      <c r="R944" s="6"/>
    </row>
    <row r="945" spans="1:18" x14ac:dyDescent="0.3">
      <c r="A945" s="6"/>
      <c r="B945" s="172"/>
      <c r="C945" s="169"/>
      <c r="D945" s="6"/>
      <c r="E945" s="6"/>
      <c r="F945" s="6"/>
      <c r="G945" s="6"/>
      <c r="H945" s="6"/>
      <c r="I945" s="6"/>
      <c r="J945" s="6"/>
      <c r="K945" s="6"/>
      <c r="L945" s="6"/>
      <c r="M945" s="6"/>
      <c r="N945" s="6"/>
      <c r="O945" s="6"/>
      <c r="P945" s="6"/>
      <c r="Q945" s="6"/>
      <c r="R945" s="6"/>
    </row>
    <row r="946" spans="1:18" x14ac:dyDescent="0.3">
      <c r="A946" s="6"/>
      <c r="B946" s="172"/>
      <c r="C946" s="169"/>
      <c r="D946" s="6"/>
      <c r="E946" s="6"/>
      <c r="F946" s="6"/>
      <c r="G946" s="6"/>
      <c r="H946" s="6"/>
      <c r="I946" s="6"/>
      <c r="J946" s="6"/>
      <c r="K946" s="6"/>
      <c r="L946" s="6"/>
      <c r="M946" s="6"/>
      <c r="N946" s="6"/>
      <c r="O946" s="6"/>
      <c r="P946" s="6"/>
      <c r="Q946" s="6"/>
      <c r="R946" s="6"/>
    </row>
    <row r="947" spans="1:18" x14ac:dyDescent="0.3">
      <c r="A947" s="6"/>
      <c r="B947" s="172"/>
      <c r="C947" s="169"/>
      <c r="D947" s="6"/>
      <c r="E947" s="6"/>
      <c r="F947" s="6"/>
      <c r="G947" s="6"/>
      <c r="H947" s="6"/>
      <c r="I947" s="6"/>
      <c r="J947" s="6"/>
      <c r="K947" s="6"/>
      <c r="L947" s="6"/>
      <c r="M947" s="6"/>
      <c r="N947" s="6"/>
      <c r="O947" s="6"/>
      <c r="P947" s="6"/>
      <c r="Q947" s="6"/>
      <c r="R947" s="6"/>
    </row>
    <row r="948" spans="1:18" x14ac:dyDescent="0.3">
      <c r="A948" s="6"/>
      <c r="B948" s="172"/>
      <c r="C948" s="169"/>
      <c r="D948" s="6"/>
      <c r="E948" s="6"/>
      <c r="F948" s="6"/>
      <c r="G948" s="6"/>
      <c r="H948" s="6"/>
      <c r="I948" s="6"/>
      <c r="J948" s="6"/>
      <c r="K948" s="6"/>
      <c r="L948" s="6"/>
      <c r="M948" s="6"/>
      <c r="N948" s="6"/>
      <c r="O948" s="6"/>
      <c r="P948" s="6"/>
      <c r="Q948" s="6"/>
      <c r="R948" s="6"/>
    </row>
    <row r="949" spans="1:18" x14ac:dyDescent="0.3">
      <c r="A949" s="6"/>
      <c r="B949" s="172"/>
      <c r="C949" s="169"/>
      <c r="D949" s="6"/>
      <c r="E949" s="6"/>
      <c r="F949" s="6"/>
      <c r="G949" s="6"/>
      <c r="H949" s="6"/>
      <c r="I949" s="6"/>
      <c r="J949" s="6"/>
      <c r="K949" s="6"/>
      <c r="L949" s="6"/>
      <c r="M949" s="6"/>
      <c r="N949" s="6"/>
      <c r="O949" s="6"/>
      <c r="P949" s="6"/>
      <c r="Q949" s="6"/>
      <c r="R949" s="6"/>
    </row>
    <row r="950" spans="1:18" x14ac:dyDescent="0.3">
      <c r="A950" s="6"/>
      <c r="B950" s="172"/>
      <c r="C950" s="169"/>
      <c r="D950" s="6"/>
      <c r="E950" s="6"/>
      <c r="F950" s="6"/>
      <c r="G950" s="6"/>
      <c r="H950" s="6"/>
      <c r="I950" s="6"/>
      <c r="J950" s="6"/>
      <c r="K950" s="6"/>
      <c r="L950" s="6"/>
      <c r="M950" s="6"/>
      <c r="N950" s="6"/>
      <c r="O950" s="6"/>
      <c r="P950" s="6"/>
      <c r="Q950" s="6"/>
      <c r="R950" s="6"/>
    </row>
    <row r="951" spans="1:18" x14ac:dyDescent="0.3">
      <c r="A951" s="6"/>
      <c r="B951" s="172"/>
      <c r="C951" s="169"/>
      <c r="D951" s="6"/>
      <c r="E951" s="6"/>
      <c r="F951" s="6"/>
      <c r="G951" s="6"/>
      <c r="H951" s="6"/>
      <c r="I951" s="6"/>
      <c r="J951" s="6"/>
      <c r="K951" s="6"/>
      <c r="L951" s="6"/>
      <c r="M951" s="6"/>
      <c r="N951" s="6"/>
      <c r="O951" s="6"/>
      <c r="P951" s="6"/>
      <c r="Q951" s="6"/>
      <c r="R951" s="6"/>
    </row>
    <row r="952" spans="1:18" x14ac:dyDescent="0.3">
      <c r="A952" s="6"/>
      <c r="B952" s="172"/>
      <c r="C952" s="169"/>
      <c r="D952" s="6"/>
      <c r="E952" s="6"/>
      <c r="F952" s="6"/>
      <c r="G952" s="6"/>
      <c r="H952" s="6"/>
      <c r="I952" s="6"/>
      <c r="J952" s="6"/>
      <c r="K952" s="6"/>
      <c r="L952" s="6"/>
      <c r="M952" s="6"/>
      <c r="N952" s="6"/>
      <c r="O952" s="6"/>
      <c r="P952" s="6"/>
      <c r="Q952" s="6"/>
      <c r="R952" s="6"/>
    </row>
    <row r="953" spans="1:18" x14ac:dyDescent="0.3">
      <c r="A953" s="6"/>
      <c r="B953" s="172"/>
      <c r="C953" s="169"/>
      <c r="D953" s="6"/>
      <c r="E953" s="6"/>
      <c r="F953" s="6"/>
      <c r="G953" s="6"/>
      <c r="H953" s="6"/>
      <c r="I953" s="6"/>
      <c r="J953" s="6"/>
      <c r="K953" s="6"/>
      <c r="L953" s="6"/>
      <c r="M953" s="6"/>
      <c r="N953" s="6"/>
      <c r="O953" s="6"/>
      <c r="P953" s="6"/>
      <c r="Q953" s="6"/>
      <c r="R953" s="6"/>
    </row>
    <row r="954" spans="1:18" x14ac:dyDescent="0.3">
      <c r="A954" s="6"/>
      <c r="B954" s="172"/>
      <c r="C954" s="169"/>
      <c r="D954" s="6"/>
      <c r="E954" s="6"/>
      <c r="F954" s="6"/>
      <c r="G954" s="6"/>
      <c r="H954" s="6"/>
      <c r="I954" s="6"/>
      <c r="J954" s="6"/>
      <c r="K954" s="6"/>
      <c r="L954" s="6"/>
      <c r="M954" s="6"/>
      <c r="N954" s="6"/>
      <c r="O954" s="6"/>
      <c r="P954" s="6"/>
      <c r="Q954" s="6"/>
      <c r="R954" s="6"/>
    </row>
    <row r="955" spans="1:18" x14ac:dyDescent="0.3">
      <c r="A955" s="6"/>
      <c r="B955" s="172"/>
      <c r="C955" s="169"/>
      <c r="D955" s="6"/>
      <c r="E955" s="6"/>
      <c r="F955" s="6"/>
      <c r="G955" s="6"/>
      <c r="H955" s="6"/>
      <c r="I955" s="6"/>
      <c r="J955" s="6"/>
      <c r="K955" s="6"/>
      <c r="L955" s="6"/>
      <c r="M955" s="6"/>
      <c r="N955" s="6"/>
      <c r="O955" s="6"/>
      <c r="P955" s="6"/>
      <c r="Q955" s="6"/>
      <c r="R955" s="6"/>
    </row>
    <row r="956" spans="1:18" x14ac:dyDescent="0.3">
      <c r="A956" s="6"/>
      <c r="B956" s="172"/>
      <c r="C956" s="169"/>
      <c r="D956" s="6"/>
      <c r="E956" s="6"/>
      <c r="F956" s="6"/>
      <c r="G956" s="6"/>
      <c r="H956" s="6"/>
      <c r="I956" s="6"/>
      <c r="J956" s="6"/>
      <c r="K956" s="6"/>
      <c r="L956" s="6"/>
      <c r="M956" s="6"/>
      <c r="N956" s="6"/>
      <c r="O956" s="6"/>
      <c r="P956" s="6"/>
      <c r="Q956" s="6"/>
      <c r="R956" s="6"/>
    </row>
    <row r="957" spans="1:18" x14ac:dyDescent="0.3">
      <c r="A957" s="6"/>
      <c r="B957" s="172"/>
      <c r="C957" s="169"/>
      <c r="D957" s="6"/>
      <c r="E957" s="6"/>
      <c r="F957" s="6"/>
      <c r="G957" s="6"/>
      <c r="H957" s="6"/>
      <c r="I957" s="6"/>
      <c r="J957" s="6"/>
      <c r="K957" s="6"/>
      <c r="L957" s="6"/>
      <c r="M957" s="6"/>
      <c r="N957" s="6"/>
      <c r="O957" s="6"/>
      <c r="P957" s="6"/>
      <c r="Q957" s="6"/>
      <c r="R957" s="6"/>
    </row>
    <row r="958" spans="1:18" x14ac:dyDescent="0.3">
      <c r="A958" s="6"/>
      <c r="B958" s="172"/>
      <c r="C958" s="169"/>
      <c r="D958" s="6"/>
      <c r="E958" s="6"/>
      <c r="F958" s="6"/>
      <c r="G958" s="6"/>
      <c r="H958" s="6"/>
      <c r="I958" s="6"/>
      <c r="J958" s="6"/>
      <c r="K958" s="6"/>
      <c r="L958" s="6"/>
      <c r="M958" s="6"/>
      <c r="N958" s="6"/>
      <c r="O958" s="6"/>
      <c r="P958" s="6"/>
      <c r="Q958" s="6"/>
      <c r="R958" s="6"/>
    </row>
    <row r="959" spans="1:18" x14ac:dyDescent="0.3">
      <c r="A959" s="6"/>
      <c r="B959" s="172"/>
      <c r="C959" s="169"/>
      <c r="D959" s="6"/>
      <c r="E959" s="6"/>
      <c r="F959" s="6"/>
      <c r="G959" s="6"/>
      <c r="H959" s="6"/>
      <c r="I959" s="6"/>
      <c r="J959" s="6"/>
      <c r="K959" s="6"/>
      <c r="L959" s="6"/>
      <c r="M959" s="6"/>
      <c r="N959" s="6"/>
      <c r="O959" s="6"/>
      <c r="P959" s="6"/>
      <c r="Q959" s="6"/>
      <c r="R959" s="6"/>
    </row>
    <row r="960" spans="1:18" x14ac:dyDescent="0.3">
      <c r="A960" s="6"/>
      <c r="B960" s="172"/>
      <c r="C960" s="169"/>
      <c r="D960" s="6"/>
      <c r="E960" s="6"/>
      <c r="F960" s="6"/>
      <c r="G960" s="6"/>
      <c r="H960" s="6"/>
      <c r="I960" s="6"/>
      <c r="J960" s="6"/>
      <c r="K960" s="6"/>
      <c r="L960" s="6"/>
      <c r="M960" s="6"/>
      <c r="N960" s="6"/>
      <c r="O960" s="6"/>
      <c r="P960" s="6"/>
      <c r="Q960" s="6"/>
      <c r="R960" s="6"/>
    </row>
    <row r="961" spans="1:18" x14ac:dyDescent="0.3">
      <c r="A961" s="6"/>
      <c r="B961" s="172"/>
      <c r="C961" s="169"/>
      <c r="D961" s="6"/>
      <c r="E961" s="6"/>
      <c r="F961" s="6"/>
      <c r="G961" s="6"/>
      <c r="H961" s="6"/>
      <c r="I961" s="6"/>
      <c r="J961" s="6"/>
      <c r="K961" s="6"/>
      <c r="L961" s="6"/>
      <c r="M961" s="6"/>
      <c r="N961" s="6"/>
      <c r="O961" s="6"/>
      <c r="P961" s="6"/>
      <c r="Q961" s="6"/>
      <c r="R961" s="6"/>
    </row>
    <row r="962" spans="1:18" x14ac:dyDescent="0.3">
      <c r="A962" s="6"/>
      <c r="B962" s="172"/>
      <c r="C962" s="169"/>
      <c r="D962" s="6"/>
      <c r="E962" s="6"/>
      <c r="F962" s="6"/>
      <c r="G962" s="6"/>
      <c r="H962" s="6"/>
      <c r="I962" s="6"/>
      <c r="J962" s="6"/>
      <c r="K962" s="6"/>
      <c r="L962" s="6"/>
      <c r="M962" s="6"/>
      <c r="N962" s="6"/>
      <c r="O962" s="6"/>
      <c r="P962" s="6"/>
      <c r="Q962" s="6"/>
      <c r="R962" s="6"/>
    </row>
    <row r="963" spans="1:18" x14ac:dyDescent="0.3">
      <c r="A963" s="6"/>
      <c r="B963" s="172"/>
      <c r="C963" s="169"/>
      <c r="D963" s="6"/>
      <c r="E963" s="6"/>
      <c r="F963" s="6"/>
      <c r="G963" s="6"/>
      <c r="H963" s="6"/>
      <c r="I963" s="6"/>
      <c r="J963" s="6"/>
      <c r="K963" s="6"/>
      <c r="L963" s="6"/>
      <c r="M963" s="6"/>
      <c r="N963" s="6"/>
      <c r="O963" s="6"/>
      <c r="P963" s="6"/>
      <c r="Q963" s="6"/>
      <c r="R963" s="6"/>
    </row>
    <row r="964" spans="1:18" x14ac:dyDescent="0.3">
      <c r="A964" s="6"/>
      <c r="B964" s="172"/>
      <c r="C964" s="169"/>
      <c r="D964" s="6"/>
      <c r="E964" s="6"/>
      <c r="F964" s="6"/>
      <c r="G964" s="6"/>
      <c r="H964" s="6"/>
      <c r="I964" s="6"/>
      <c r="J964" s="6"/>
      <c r="K964" s="6"/>
      <c r="L964" s="6"/>
      <c r="M964" s="6"/>
      <c r="N964" s="6"/>
      <c r="O964" s="6"/>
      <c r="P964" s="6"/>
      <c r="Q964" s="6"/>
      <c r="R964" s="6"/>
    </row>
    <row r="965" spans="1:18" x14ac:dyDescent="0.3">
      <c r="A965" s="6"/>
      <c r="B965" s="172"/>
      <c r="C965" s="169"/>
      <c r="D965" s="6"/>
      <c r="E965" s="6"/>
      <c r="F965" s="6"/>
      <c r="G965" s="6"/>
      <c r="H965" s="6"/>
      <c r="I965" s="6"/>
      <c r="J965" s="6"/>
      <c r="K965" s="6"/>
      <c r="L965" s="6"/>
      <c r="M965" s="6"/>
      <c r="N965" s="6"/>
      <c r="O965" s="6"/>
      <c r="P965" s="6"/>
      <c r="Q965" s="6"/>
      <c r="R965" s="6"/>
    </row>
    <row r="966" spans="1:18" x14ac:dyDescent="0.3">
      <c r="A966" s="6"/>
      <c r="B966" s="172"/>
      <c r="C966" s="169"/>
      <c r="D966" s="6"/>
      <c r="E966" s="6"/>
      <c r="F966" s="6"/>
      <c r="G966" s="6"/>
      <c r="H966" s="6"/>
      <c r="I966" s="6"/>
      <c r="J966" s="6"/>
      <c r="K966" s="6"/>
      <c r="L966" s="6"/>
      <c r="M966" s="6"/>
      <c r="N966" s="6"/>
      <c r="O966" s="6"/>
      <c r="P966" s="6"/>
      <c r="Q966" s="6"/>
      <c r="R966" s="6"/>
    </row>
    <row r="967" spans="1:18" x14ac:dyDescent="0.3">
      <c r="A967" s="6"/>
      <c r="B967" s="172"/>
      <c r="C967" s="169"/>
      <c r="D967" s="6"/>
      <c r="E967" s="6"/>
      <c r="F967" s="6"/>
      <c r="G967" s="6"/>
      <c r="H967" s="6"/>
      <c r="I967" s="6"/>
      <c r="J967" s="6"/>
      <c r="K967" s="6"/>
      <c r="L967" s="6"/>
      <c r="M967" s="6"/>
      <c r="N967" s="6"/>
      <c r="O967" s="6"/>
      <c r="P967" s="6"/>
      <c r="Q967" s="6"/>
      <c r="R967" s="6"/>
    </row>
    <row r="968" spans="1:18" x14ac:dyDescent="0.3">
      <c r="A968" s="6"/>
      <c r="B968" s="172"/>
      <c r="C968" s="169"/>
      <c r="D968" s="6"/>
      <c r="E968" s="6"/>
      <c r="F968" s="6"/>
      <c r="G968" s="6"/>
      <c r="H968" s="6"/>
      <c r="I968" s="6"/>
      <c r="J968" s="6"/>
      <c r="K968" s="6"/>
      <c r="L968" s="6"/>
      <c r="M968" s="6"/>
      <c r="N968" s="6"/>
      <c r="O968" s="6"/>
      <c r="P968" s="6"/>
      <c r="Q968" s="6"/>
      <c r="R968" s="6"/>
    </row>
    <row r="969" spans="1:18" x14ac:dyDescent="0.3">
      <c r="A969" s="6"/>
      <c r="B969" s="172"/>
      <c r="C969" s="169"/>
      <c r="D969" s="6"/>
      <c r="E969" s="6"/>
      <c r="F969" s="6"/>
      <c r="G969" s="6"/>
      <c r="H969" s="6"/>
      <c r="I969" s="6"/>
      <c r="J969" s="6"/>
      <c r="K969" s="6"/>
      <c r="L969" s="6"/>
      <c r="M969" s="6"/>
      <c r="N969" s="6"/>
      <c r="O969" s="6"/>
      <c r="P969" s="6"/>
      <c r="Q969" s="6"/>
      <c r="R969" s="6"/>
    </row>
    <row r="970" spans="1:18" x14ac:dyDescent="0.3">
      <c r="A970" s="6"/>
      <c r="B970" s="172"/>
      <c r="C970" s="169"/>
      <c r="D970" s="6"/>
      <c r="E970" s="6"/>
      <c r="F970" s="6"/>
      <c r="G970" s="6"/>
      <c r="H970" s="6"/>
      <c r="I970" s="6"/>
      <c r="J970" s="6"/>
      <c r="K970" s="6"/>
      <c r="L970" s="6"/>
      <c r="M970" s="6"/>
      <c r="N970" s="6"/>
      <c r="O970" s="6"/>
      <c r="P970" s="6"/>
      <c r="Q970" s="6"/>
      <c r="R970" s="6"/>
    </row>
    <row r="971" spans="1:18" x14ac:dyDescent="0.3">
      <c r="A971" s="6"/>
      <c r="B971" s="172"/>
      <c r="C971" s="169"/>
      <c r="D971" s="6"/>
      <c r="E971" s="6"/>
      <c r="F971" s="6"/>
      <c r="G971" s="6"/>
      <c r="H971" s="6"/>
      <c r="I971" s="6"/>
      <c r="J971" s="6"/>
      <c r="K971" s="6"/>
      <c r="L971" s="6"/>
      <c r="M971" s="6"/>
      <c r="N971" s="6"/>
      <c r="O971" s="6"/>
      <c r="P971" s="6"/>
      <c r="Q971" s="6"/>
      <c r="R971" s="6"/>
    </row>
    <row r="972" spans="1:18" x14ac:dyDescent="0.3">
      <c r="A972" s="6"/>
      <c r="B972" s="172"/>
      <c r="C972" s="169"/>
      <c r="D972" s="6"/>
      <c r="E972" s="6"/>
      <c r="F972" s="6"/>
      <c r="G972" s="6"/>
      <c r="H972" s="6"/>
      <c r="I972" s="6"/>
      <c r="J972" s="6"/>
      <c r="K972" s="6"/>
      <c r="L972" s="6"/>
      <c r="M972" s="6"/>
      <c r="N972" s="6"/>
      <c r="O972" s="6"/>
      <c r="P972" s="6"/>
      <c r="Q972" s="6"/>
      <c r="R972" s="6"/>
    </row>
    <row r="973" spans="1:18" x14ac:dyDescent="0.3">
      <c r="A973" s="6"/>
      <c r="B973" s="172"/>
      <c r="C973" s="169"/>
      <c r="D973" s="6"/>
      <c r="E973" s="6"/>
      <c r="F973" s="6"/>
      <c r="G973" s="6"/>
      <c r="H973" s="6"/>
      <c r="I973" s="6"/>
      <c r="J973" s="6"/>
      <c r="K973" s="6"/>
      <c r="L973" s="6"/>
      <c r="M973" s="6"/>
      <c r="N973" s="6"/>
      <c r="O973" s="6"/>
      <c r="P973" s="6"/>
      <c r="Q973" s="6"/>
      <c r="R973" s="6"/>
    </row>
    <row r="974" spans="1:18" x14ac:dyDescent="0.3">
      <c r="A974" s="6"/>
      <c r="B974" s="172"/>
      <c r="C974" s="169"/>
      <c r="D974" s="6"/>
      <c r="E974" s="6"/>
      <c r="F974" s="6"/>
      <c r="G974" s="6"/>
      <c r="H974" s="6"/>
      <c r="I974" s="6"/>
      <c r="J974" s="6"/>
      <c r="K974" s="6"/>
      <c r="L974" s="6"/>
      <c r="M974" s="6"/>
      <c r="N974" s="6"/>
      <c r="O974" s="6"/>
      <c r="P974" s="6"/>
      <c r="Q974" s="6"/>
      <c r="R974" s="6"/>
    </row>
    <row r="975" spans="1:18" x14ac:dyDescent="0.3">
      <c r="A975" s="6"/>
      <c r="B975" s="172"/>
      <c r="C975" s="169"/>
      <c r="D975" s="6"/>
      <c r="E975" s="6"/>
      <c r="F975" s="6"/>
      <c r="G975" s="6"/>
      <c r="H975" s="6"/>
      <c r="I975" s="6"/>
      <c r="J975" s="6"/>
      <c r="K975" s="6"/>
      <c r="L975" s="6"/>
      <c r="M975" s="6"/>
      <c r="N975" s="6"/>
      <c r="O975" s="6"/>
      <c r="P975" s="6"/>
      <c r="Q975" s="6"/>
      <c r="R975" s="6"/>
    </row>
    <row r="976" spans="1:18" x14ac:dyDescent="0.3">
      <c r="A976" s="6"/>
      <c r="B976" s="172"/>
      <c r="C976" s="169"/>
      <c r="D976" s="6"/>
      <c r="E976" s="6"/>
      <c r="F976" s="6"/>
      <c r="G976" s="6"/>
      <c r="H976" s="6"/>
      <c r="I976" s="6"/>
      <c r="J976" s="6"/>
      <c r="K976" s="6"/>
      <c r="L976" s="6"/>
      <c r="M976" s="6"/>
      <c r="N976" s="6"/>
      <c r="O976" s="6"/>
      <c r="P976" s="6"/>
      <c r="Q976" s="6"/>
      <c r="R976" s="6"/>
    </row>
    <row r="977" spans="1:18" x14ac:dyDescent="0.3">
      <c r="A977" s="6"/>
      <c r="B977" s="172"/>
      <c r="C977" s="169"/>
      <c r="D977" s="6"/>
      <c r="E977" s="6"/>
      <c r="F977" s="6"/>
      <c r="G977" s="6"/>
      <c r="H977" s="6"/>
      <c r="I977" s="6"/>
      <c r="J977" s="6"/>
      <c r="K977" s="6"/>
      <c r="L977" s="6"/>
      <c r="M977" s="6"/>
      <c r="N977" s="6"/>
      <c r="O977" s="6"/>
      <c r="P977" s="6"/>
      <c r="Q977" s="6"/>
      <c r="R977" s="6"/>
    </row>
    <row r="978" spans="1:18" x14ac:dyDescent="0.3">
      <c r="A978" s="6"/>
      <c r="B978" s="172"/>
      <c r="C978" s="169"/>
      <c r="D978" s="6"/>
      <c r="E978" s="6"/>
      <c r="F978" s="6"/>
      <c r="G978" s="6"/>
      <c r="H978" s="6"/>
      <c r="I978" s="6"/>
      <c r="J978" s="6"/>
      <c r="K978" s="6"/>
      <c r="L978" s="6"/>
      <c r="M978" s="6"/>
      <c r="N978" s="6"/>
      <c r="O978" s="6"/>
      <c r="P978" s="6"/>
      <c r="Q978" s="6"/>
      <c r="R978" s="6"/>
    </row>
    <row r="979" spans="1:18" x14ac:dyDescent="0.3">
      <c r="A979" s="6"/>
      <c r="B979" s="172"/>
      <c r="C979" s="169"/>
      <c r="D979" s="6"/>
      <c r="E979" s="6"/>
      <c r="F979" s="6"/>
      <c r="G979" s="6"/>
      <c r="H979" s="6"/>
      <c r="I979" s="6"/>
      <c r="J979" s="6"/>
      <c r="K979" s="6"/>
      <c r="L979" s="6"/>
      <c r="M979" s="6"/>
      <c r="N979" s="6"/>
      <c r="O979" s="6"/>
      <c r="P979" s="6"/>
      <c r="Q979" s="6"/>
      <c r="R979" s="6"/>
    </row>
    <row r="980" spans="1:18" x14ac:dyDescent="0.3">
      <c r="A980" s="6"/>
      <c r="B980" s="172"/>
      <c r="C980" s="169"/>
      <c r="D980" s="6"/>
      <c r="E980" s="6"/>
      <c r="F980" s="6"/>
      <c r="G980" s="6"/>
      <c r="H980" s="6"/>
      <c r="I980" s="6"/>
      <c r="J980" s="6"/>
      <c r="K980" s="6"/>
      <c r="L980" s="6"/>
      <c r="M980" s="6"/>
      <c r="N980" s="6"/>
      <c r="O980" s="6"/>
      <c r="P980" s="6"/>
      <c r="Q980" s="6"/>
      <c r="R980" s="6"/>
    </row>
    <row r="981" spans="1:18" x14ac:dyDescent="0.3">
      <c r="A981" s="6"/>
      <c r="B981" s="172"/>
      <c r="C981" s="169"/>
      <c r="D981" s="6"/>
      <c r="E981" s="6"/>
      <c r="F981" s="6"/>
      <c r="G981" s="6"/>
      <c r="H981" s="6"/>
      <c r="I981" s="6"/>
      <c r="J981" s="6"/>
      <c r="K981" s="6"/>
      <c r="L981" s="6"/>
      <c r="M981" s="6"/>
      <c r="N981" s="6"/>
      <c r="O981" s="6"/>
      <c r="P981" s="6"/>
      <c r="Q981" s="6"/>
      <c r="R981" s="6"/>
    </row>
    <row r="982" spans="1:18" x14ac:dyDescent="0.3">
      <c r="A982" s="6"/>
      <c r="B982" s="172"/>
      <c r="C982" s="169"/>
      <c r="D982" s="6"/>
      <c r="E982" s="6"/>
      <c r="F982" s="6"/>
      <c r="G982" s="6"/>
      <c r="H982" s="6"/>
      <c r="I982" s="6"/>
      <c r="J982" s="6"/>
      <c r="K982" s="6"/>
      <c r="L982" s="6"/>
      <c r="M982" s="6"/>
      <c r="N982" s="6"/>
      <c r="O982" s="6"/>
      <c r="P982" s="6"/>
      <c r="Q982" s="6"/>
      <c r="R982" s="6"/>
    </row>
    <row r="983" spans="1:18" x14ac:dyDescent="0.3">
      <c r="A983" s="6"/>
      <c r="B983" s="172"/>
      <c r="C983" s="169"/>
      <c r="D983" s="6"/>
      <c r="E983" s="6"/>
      <c r="F983" s="6"/>
      <c r="G983" s="6"/>
      <c r="H983" s="6"/>
      <c r="I983" s="6"/>
      <c r="J983" s="6"/>
      <c r="K983" s="6"/>
      <c r="L983" s="6"/>
      <c r="M983" s="6"/>
      <c r="N983" s="6"/>
      <c r="O983" s="6"/>
      <c r="P983" s="6"/>
      <c r="Q983" s="6"/>
      <c r="R983" s="6"/>
    </row>
    <row r="984" spans="1:18" x14ac:dyDescent="0.3">
      <c r="A984" s="6"/>
      <c r="B984" s="172"/>
      <c r="C984" s="169"/>
      <c r="D984" s="6"/>
      <c r="E984" s="6"/>
      <c r="F984" s="6"/>
      <c r="G984" s="6"/>
      <c r="H984" s="6"/>
      <c r="I984" s="6"/>
      <c r="J984" s="6"/>
      <c r="K984" s="6"/>
      <c r="L984" s="6"/>
      <c r="M984" s="6"/>
      <c r="N984" s="6"/>
      <c r="O984" s="6"/>
      <c r="P984" s="6"/>
      <c r="Q984" s="6"/>
      <c r="R984" s="6"/>
    </row>
    <row r="985" spans="1:18" x14ac:dyDescent="0.3">
      <c r="A985" s="6"/>
      <c r="B985" s="172"/>
      <c r="C985" s="169"/>
      <c r="D985" s="6"/>
      <c r="E985" s="6"/>
      <c r="F985" s="6"/>
      <c r="G985" s="6"/>
      <c r="H985" s="6"/>
      <c r="I985" s="6"/>
      <c r="J985" s="6"/>
      <c r="K985" s="6"/>
      <c r="L985" s="6"/>
      <c r="M985" s="6"/>
      <c r="N985" s="6"/>
      <c r="O985" s="6"/>
      <c r="P985" s="6"/>
      <c r="Q985" s="6"/>
      <c r="R985" s="6"/>
    </row>
    <row r="986" spans="1:18" x14ac:dyDescent="0.3">
      <c r="A986" s="6"/>
      <c r="B986" s="172"/>
      <c r="C986" s="169"/>
      <c r="D986" s="6"/>
      <c r="E986" s="6"/>
      <c r="F986" s="6"/>
      <c r="G986" s="6"/>
      <c r="H986" s="6"/>
      <c r="I986" s="6"/>
      <c r="J986" s="6"/>
      <c r="K986" s="6"/>
      <c r="L986" s="6"/>
      <c r="M986" s="6"/>
      <c r="N986" s="6"/>
      <c r="O986" s="6"/>
      <c r="P986" s="6"/>
      <c r="Q986" s="6"/>
      <c r="R986" s="6"/>
    </row>
    <row r="987" spans="1:18" x14ac:dyDescent="0.3">
      <c r="A987" s="6"/>
      <c r="B987" s="172"/>
      <c r="C987" s="169"/>
      <c r="D987" s="6"/>
      <c r="E987" s="6"/>
      <c r="F987" s="6"/>
      <c r="G987" s="6"/>
      <c r="H987" s="6"/>
      <c r="I987" s="6"/>
      <c r="J987" s="6"/>
      <c r="K987" s="6"/>
      <c r="L987" s="6"/>
      <c r="M987" s="6"/>
      <c r="N987" s="6"/>
      <c r="O987" s="6"/>
      <c r="P987" s="6"/>
      <c r="Q987" s="6"/>
      <c r="R987" s="6"/>
    </row>
    <row r="988" spans="1:18" x14ac:dyDescent="0.3">
      <c r="A988" s="6"/>
      <c r="B988" s="172"/>
      <c r="C988" s="169"/>
      <c r="D988" s="6"/>
      <c r="E988" s="6"/>
      <c r="F988" s="6"/>
      <c r="G988" s="6"/>
      <c r="H988" s="6"/>
      <c r="I988" s="6"/>
      <c r="J988" s="6"/>
      <c r="K988" s="6"/>
      <c r="L988" s="6"/>
      <c r="M988" s="6"/>
      <c r="N988" s="6"/>
      <c r="O988" s="6"/>
      <c r="P988" s="6"/>
      <c r="Q988" s="6"/>
      <c r="R988" s="6"/>
    </row>
    <row r="989" spans="1:18" x14ac:dyDescent="0.3">
      <c r="A989" s="6"/>
      <c r="B989" s="172"/>
      <c r="C989" s="169"/>
      <c r="D989" s="6"/>
      <c r="E989" s="6"/>
      <c r="F989" s="6"/>
      <c r="G989" s="6"/>
      <c r="H989" s="6"/>
      <c r="I989" s="6"/>
      <c r="J989" s="6"/>
      <c r="K989" s="6"/>
      <c r="L989" s="6"/>
      <c r="M989" s="6"/>
      <c r="N989" s="6"/>
      <c r="O989" s="6"/>
      <c r="P989" s="6"/>
      <c r="Q989" s="6"/>
      <c r="R989" s="6"/>
    </row>
    <row r="990" spans="1:18" x14ac:dyDescent="0.3">
      <c r="A990" s="6"/>
      <c r="B990" s="172"/>
      <c r="C990" s="169"/>
      <c r="D990" s="6"/>
      <c r="E990" s="6"/>
      <c r="F990" s="6"/>
      <c r="G990" s="6"/>
      <c r="H990" s="6"/>
      <c r="I990" s="6"/>
      <c r="J990" s="6"/>
      <c r="K990" s="6"/>
      <c r="L990" s="6"/>
      <c r="M990" s="6"/>
      <c r="N990" s="6"/>
      <c r="O990" s="6"/>
      <c r="P990" s="6"/>
      <c r="Q990" s="6"/>
      <c r="R990" s="6"/>
    </row>
    <row r="991" spans="1:18" x14ac:dyDescent="0.3">
      <c r="A991" s="6"/>
      <c r="B991" s="172"/>
      <c r="C991" s="169"/>
      <c r="D991" s="6"/>
      <c r="E991" s="6"/>
      <c r="F991" s="6"/>
      <c r="G991" s="6"/>
      <c r="H991" s="6"/>
      <c r="I991" s="6"/>
      <c r="J991" s="6"/>
      <c r="K991" s="6"/>
      <c r="L991" s="6"/>
      <c r="M991" s="6"/>
      <c r="N991" s="6"/>
      <c r="O991" s="6"/>
      <c r="P991" s="6"/>
      <c r="Q991" s="6"/>
      <c r="R991" s="6"/>
    </row>
    <row r="992" spans="1:18" x14ac:dyDescent="0.3">
      <c r="A992" s="6"/>
      <c r="B992" s="172"/>
      <c r="C992" s="169"/>
      <c r="D992" s="6"/>
      <c r="E992" s="6"/>
      <c r="F992" s="6"/>
      <c r="G992" s="6"/>
      <c r="H992" s="6"/>
      <c r="I992" s="6"/>
      <c r="J992" s="6"/>
      <c r="K992" s="6"/>
      <c r="L992" s="6"/>
      <c r="M992" s="6"/>
      <c r="N992" s="6"/>
      <c r="O992" s="6"/>
      <c r="P992" s="6"/>
      <c r="Q992" s="6"/>
      <c r="R992" s="6"/>
    </row>
    <row r="993" spans="1:18" x14ac:dyDescent="0.3">
      <c r="A993" s="6"/>
      <c r="B993" s="172"/>
      <c r="C993" s="169"/>
      <c r="D993" s="6"/>
      <c r="E993" s="6"/>
      <c r="F993" s="6"/>
      <c r="G993" s="6"/>
      <c r="H993" s="6"/>
      <c r="I993" s="6"/>
      <c r="J993" s="6"/>
      <c r="K993" s="6"/>
      <c r="L993" s="6"/>
      <c r="M993" s="6"/>
      <c r="N993" s="6"/>
      <c r="O993" s="6"/>
      <c r="P993" s="6"/>
      <c r="Q993" s="6"/>
      <c r="R993" s="6"/>
    </row>
    <row r="994" spans="1:18" x14ac:dyDescent="0.3">
      <c r="A994" s="6"/>
      <c r="B994" s="172"/>
      <c r="C994" s="169"/>
      <c r="D994" s="6"/>
      <c r="E994" s="6"/>
      <c r="F994" s="6"/>
      <c r="G994" s="6"/>
      <c r="H994" s="6"/>
      <c r="I994" s="6"/>
      <c r="J994" s="6"/>
      <c r="K994" s="6"/>
      <c r="L994" s="6"/>
      <c r="M994" s="6"/>
      <c r="N994" s="6"/>
      <c r="O994" s="6"/>
      <c r="P994" s="6"/>
      <c r="Q994" s="6"/>
      <c r="R994" s="6"/>
    </row>
    <row r="995" spans="1:18" x14ac:dyDescent="0.3">
      <c r="A995" s="6"/>
      <c r="B995" s="172"/>
      <c r="C995" s="169"/>
      <c r="D995" s="6"/>
      <c r="E995" s="6"/>
      <c r="F995" s="6"/>
      <c r="G995" s="6"/>
      <c r="H995" s="6"/>
      <c r="I995" s="6"/>
      <c r="J995" s="6"/>
      <c r="K995" s="6"/>
      <c r="L995" s="6"/>
      <c r="M995" s="6"/>
      <c r="N995" s="6"/>
      <c r="O995" s="6"/>
      <c r="P995" s="6"/>
      <c r="Q995" s="6"/>
      <c r="R995" s="6"/>
    </row>
    <row r="996" spans="1:18" x14ac:dyDescent="0.3">
      <c r="A996" s="6"/>
      <c r="B996" s="172"/>
      <c r="C996" s="169"/>
      <c r="D996" s="6"/>
      <c r="E996" s="6"/>
      <c r="F996" s="6"/>
      <c r="G996" s="6"/>
      <c r="H996" s="6"/>
      <c r="I996" s="6"/>
      <c r="J996" s="6"/>
      <c r="K996" s="6"/>
      <c r="L996" s="6"/>
      <c r="M996" s="6"/>
      <c r="N996" s="6"/>
      <c r="O996" s="6"/>
      <c r="P996" s="6"/>
      <c r="Q996" s="6"/>
      <c r="R996" s="6"/>
    </row>
    <row r="997" spans="1:18" x14ac:dyDescent="0.3">
      <c r="A997" s="6"/>
      <c r="B997" s="172"/>
      <c r="C997" s="169"/>
      <c r="D997" s="6"/>
      <c r="E997" s="6"/>
      <c r="F997" s="6"/>
      <c r="G997" s="6"/>
      <c r="H997" s="6"/>
      <c r="I997" s="6"/>
      <c r="J997" s="6"/>
      <c r="K997" s="6"/>
      <c r="L997" s="6"/>
      <c r="M997" s="6"/>
      <c r="N997" s="6"/>
      <c r="O997" s="6"/>
      <c r="P997" s="6"/>
      <c r="Q997" s="6"/>
      <c r="R997" s="6"/>
    </row>
    <row r="998" spans="1:18" x14ac:dyDescent="0.3">
      <c r="A998" s="6"/>
      <c r="B998" s="172"/>
      <c r="C998" s="169"/>
      <c r="D998" s="6"/>
      <c r="E998" s="6"/>
      <c r="F998" s="6"/>
      <c r="G998" s="6"/>
      <c r="H998" s="6"/>
      <c r="I998" s="6"/>
      <c r="J998" s="6"/>
      <c r="K998" s="6"/>
      <c r="L998" s="6"/>
      <c r="M998" s="6"/>
      <c r="N998" s="6"/>
      <c r="O998" s="6"/>
      <c r="P998" s="6"/>
      <c r="Q998" s="6"/>
      <c r="R998" s="6"/>
    </row>
    <row r="999" spans="1:18" x14ac:dyDescent="0.3">
      <c r="A999" s="6"/>
      <c r="B999" s="172"/>
      <c r="C999" s="169"/>
      <c r="D999" s="6"/>
      <c r="E999" s="6"/>
      <c r="F999" s="6"/>
      <c r="G999" s="6"/>
      <c r="H999" s="6"/>
      <c r="I999" s="6"/>
      <c r="J999" s="6"/>
      <c r="K999" s="6"/>
      <c r="L999" s="6"/>
      <c r="M999" s="6"/>
      <c r="N999" s="6"/>
      <c r="O999" s="6"/>
      <c r="P999" s="6"/>
      <c r="Q999" s="6"/>
      <c r="R999" s="6"/>
    </row>
    <row r="1000" spans="1:18" x14ac:dyDescent="0.3">
      <c r="A1000" s="6"/>
      <c r="B1000" s="172"/>
      <c r="C1000" s="169"/>
      <c r="D1000" s="6"/>
      <c r="E1000" s="6"/>
      <c r="F1000" s="6"/>
      <c r="G1000" s="6"/>
      <c r="H1000" s="6"/>
      <c r="I1000" s="6"/>
      <c r="J1000" s="6"/>
      <c r="K1000" s="6"/>
      <c r="L1000" s="6"/>
      <c r="M1000" s="6"/>
      <c r="N1000" s="6"/>
      <c r="O1000" s="6"/>
      <c r="P1000" s="6"/>
      <c r="Q1000" s="6"/>
      <c r="R1000" s="6"/>
    </row>
    <row r="1001" spans="1:18" x14ac:dyDescent="0.3">
      <c r="A1001" s="6"/>
      <c r="B1001" s="172"/>
      <c r="C1001" s="169"/>
      <c r="D1001" s="6"/>
      <c r="E1001" s="6"/>
      <c r="F1001" s="6"/>
      <c r="G1001" s="6"/>
      <c r="H1001" s="6"/>
      <c r="I1001" s="6"/>
      <c r="J1001" s="6"/>
      <c r="K1001" s="6"/>
      <c r="L1001" s="6"/>
      <c r="M1001" s="6"/>
      <c r="N1001" s="6"/>
      <c r="O1001" s="6"/>
      <c r="P1001" s="6"/>
      <c r="Q1001" s="6"/>
      <c r="R1001" s="6"/>
    </row>
    <row r="1002" spans="1:18" x14ac:dyDescent="0.3">
      <c r="A1002" s="6"/>
      <c r="B1002" s="172"/>
      <c r="C1002" s="169"/>
      <c r="D1002" s="6"/>
      <c r="E1002" s="6"/>
      <c r="F1002" s="6"/>
      <c r="G1002" s="6"/>
      <c r="H1002" s="6"/>
      <c r="I1002" s="6"/>
      <c r="J1002" s="6"/>
      <c r="K1002" s="6"/>
      <c r="L1002" s="6"/>
      <c r="M1002" s="6"/>
      <c r="N1002" s="6"/>
      <c r="O1002" s="6"/>
      <c r="P1002" s="6"/>
      <c r="Q1002" s="6"/>
      <c r="R1002" s="6"/>
    </row>
    <row r="1003" spans="1:18" x14ac:dyDescent="0.3">
      <c r="A1003" s="6"/>
      <c r="B1003" s="172"/>
      <c r="C1003" s="169"/>
      <c r="D1003" s="6"/>
      <c r="E1003" s="6"/>
      <c r="F1003" s="6"/>
      <c r="G1003" s="6"/>
      <c r="H1003" s="6"/>
      <c r="I1003" s="6"/>
      <c r="J1003" s="6"/>
      <c r="K1003" s="6"/>
      <c r="L1003" s="6"/>
      <c r="M1003" s="6"/>
      <c r="N1003" s="6"/>
      <c r="O1003" s="6"/>
      <c r="P1003" s="6"/>
      <c r="Q1003" s="6"/>
      <c r="R1003" s="6"/>
    </row>
    <row r="1004" spans="1:18" x14ac:dyDescent="0.3">
      <c r="A1004" s="6"/>
      <c r="B1004" s="172"/>
      <c r="C1004" s="169"/>
      <c r="D1004" s="6"/>
      <c r="E1004" s="6"/>
      <c r="F1004" s="6"/>
      <c r="G1004" s="6"/>
      <c r="H1004" s="6"/>
      <c r="I1004" s="6"/>
      <c r="J1004" s="6"/>
      <c r="K1004" s="6"/>
      <c r="L1004" s="6"/>
      <c r="M1004" s="6"/>
      <c r="N1004" s="6"/>
      <c r="O1004" s="6"/>
      <c r="P1004" s="6"/>
      <c r="Q1004" s="6"/>
      <c r="R1004" s="6"/>
    </row>
    <row r="1005" spans="1:18" x14ac:dyDescent="0.3">
      <c r="A1005" s="6"/>
      <c r="B1005" s="172"/>
      <c r="C1005" s="169"/>
      <c r="D1005" s="6"/>
      <c r="E1005" s="6"/>
      <c r="F1005" s="6"/>
      <c r="G1005" s="6"/>
      <c r="H1005" s="6"/>
      <c r="I1005" s="6"/>
      <c r="J1005" s="6"/>
      <c r="K1005" s="6"/>
      <c r="L1005" s="6"/>
      <c r="M1005" s="6"/>
      <c r="N1005" s="6"/>
      <c r="O1005" s="6"/>
      <c r="P1005" s="6"/>
      <c r="Q1005" s="6"/>
      <c r="R1005" s="6"/>
    </row>
    <row r="1006" spans="1:18" x14ac:dyDescent="0.3">
      <c r="A1006" s="6"/>
      <c r="B1006" s="172"/>
      <c r="C1006" s="169"/>
      <c r="D1006" s="6"/>
      <c r="E1006" s="6"/>
      <c r="F1006" s="6"/>
      <c r="G1006" s="6"/>
      <c r="H1006" s="6"/>
      <c r="I1006" s="6"/>
      <c r="J1006" s="6"/>
      <c r="K1006" s="6"/>
      <c r="L1006" s="6"/>
      <c r="M1006" s="6"/>
      <c r="N1006" s="6"/>
      <c r="O1006" s="6"/>
      <c r="P1006" s="6"/>
      <c r="Q1006" s="6"/>
      <c r="R1006" s="6"/>
    </row>
    <row r="1007" spans="1:18" x14ac:dyDescent="0.3">
      <c r="A1007" s="6"/>
      <c r="B1007" s="172"/>
      <c r="C1007" s="169"/>
      <c r="D1007" s="6"/>
      <c r="E1007" s="6"/>
      <c r="F1007" s="6"/>
      <c r="G1007" s="6"/>
      <c r="H1007" s="6"/>
      <c r="I1007" s="6"/>
      <c r="J1007" s="6"/>
      <c r="K1007" s="6"/>
      <c r="L1007" s="6"/>
      <c r="M1007" s="6"/>
      <c r="N1007" s="6"/>
      <c r="O1007" s="6"/>
      <c r="P1007" s="6"/>
      <c r="Q1007" s="6"/>
      <c r="R1007" s="6"/>
    </row>
    <row r="1008" spans="1:18" x14ac:dyDescent="0.3">
      <c r="A1008" s="6"/>
      <c r="B1008" s="172"/>
      <c r="C1008" s="169"/>
      <c r="D1008" s="6"/>
      <c r="E1008" s="6"/>
      <c r="F1008" s="6"/>
      <c r="G1008" s="6"/>
      <c r="H1008" s="6"/>
      <c r="I1008" s="6"/>
      <c r="J1008" s="6"/>
      <c r="K1008" s="6"/>
      <c r="L1008" s="6"/>
      <c r="M1008" s="6"/>
      <c r="N1008" s="6"/>
      <c r="O1008" s="6"/>
      <c r="P1008" s="6"/>
      <c r="Q1008" s="6"/>
      <c r="R1008" s="6"/>
    </row>
    <row r="1009" spans="1:18" x14ac:dyDescent="0.3">
      <c r="A1009" s="6"/>
      <c r="B1009" s="172"/>
      <c r="C1009" s="169"/>
      <c r="D1009" s="6"/>
      <c r="E1009" s="6"/>
      <c r="F1009" s="6"/>
      <c r="G1009" s="6"/>
      <c r="H1009" s="6"/>
      <c r="I1009" s="6"/>
      <c r="J1009" s="6"/>
      <c r="K1009" s="6"/>
      <c r="L1009" s="6"/>
      <c r="M1009" s="6"/>
      <c r="N1009" s="6"/>
      <c r="O1009" s="6"/>
      <c r="P1009" s="6"/>
      <c r="Q1009" s="6"/>
      <c r="R1009" s="6"/>
    </row>
    <row r="1010" spans="1:18" x14ac:dyDescent="0.3">
      <c r="A1010" s="6"/>
      <c r="B1010" s="172"/>
      <c r="C1010" s="169"/>
      <c r="D1010" s="6"/>
      <c r="E1010" s="6"/>
      <c r="F1010" s="6"/>
      <c r="G1010" s="6"/>
      <c r="H1010" s="6"/>
      <c r="I1010" s="6"/>
      <c r="J1010" s="6"/>
      <c r="K1010" s="6"/>
      <c r="L1010" s="6"/>
      <c r="M1010" s="6"/>
      <c r="N1010" s="6"/>
      <c r="O1010" s="6"/>
      <c r="P1010" s="6"/>
      <c r="Q1010" s="6"/>
      <c r="R1010" s="6"/>
    </row>
    <row r="1011" spans="1:18" x14ac:dyDescent="0.3">
      <c r="A1011" s="6"/>
      <c r="B1011" s="172"/>
      <c r="C1011" s="169"/>
      <c r="D1011" s="6"/>
      <c r="E1011" s="6"/>
      <c r="F1011" s="6"/>
      <c r="G1011" s="6"/>
      <c r="H1011" s="6"/>
      <c r="I1011" s="6"/>
      <c r="J1011" s="6"/>
      <c r="K1011" s="6"/>
      <c r="L1011" s="6"/>
      <c r="M1011" s="6"/>
      <c r="N1011" s="6"/>
      <c r="O1011" s="6"/>
      <c r="P1011" s="6"/>
      <c r="Q1011" s="6"/>
      <c r="R1011" s="6"/>
    </row>
    <row r="1012" spans="1:18" x14ac:dyDescent="0.3">
      <c r="A1012" s="6"/>
      <c r="B1012" s="172"/>
      <c r="C1012" s="169"/>
      <c r="D1012" s="6"/>
      <c r="E1012" s="6"/>
      <c r="F1012" s="6"/>
      <c r="G1012" s="6"/>
      <c r="H1012" s="6"/>
      <c r="I1012" s="6"/>
      <c r="J1012" s="6"/>
      <c r="K1012" s="6"/>
      <c r="L1012" s="6"/>
      <c r="M1012" s="6"/>
      <c r="N1012" s="6"/>
      <c r="O1012" s="6"/>
      <c r="P1012" s="6"/>
      <c r="Q1012" s="6"/>
      <c r="R1012" s="6"/>
    </row>
    <row r="1013" spans="1:18" x14ac:dyDescent="0.3">
      <c r="A1013" s="6"/>
      <c r="B1013" s="172"/>
      <c r="C1013" s="169"/>
      <c r="D1013" s="6"/>
      <c r="E1013" s="6"/>
      <c r="F1013" s="6"/>
      <c r="G1013" s="6"/>
      <c r="H1013" s="6"/>
      <c r="I1013" s="6"/>
      <c r="J1013" s="6"/>
      <c r="K1013" s="6"/>
      <c r="L1013" s="6"/>
      <c r="M1013" s="6"/>
      <c r="N1013" s="6"/>
      <c r="O1013" s="6"/>
      <c r="P1013" s="6"/>
      <c r="Q1013" s="6"/>
      <c r="R1013" s="6"/>
    </row>
    <row r="1014" spans="1:18" x14ac:dyDescent="0.3">
      <c r="A1014" s="6"/>
      <c r="B1014" s="172"/>
      <c r="C1014" s="169"/>
      <c r="D1014" s="6"/>
      <c r="E1014" s="6"/>
      <c r="F1014" s="6"/>
      <c r="G1014" s="6"/>
      <c r="H1014" s="6"/>
      <c r="I1014" s="6"/>
      <c r="J1014" s="6"/>
      <c r="K1014" s="6"/>
      <c r="L1014" s="6"/>
      <c r="M1014" s="6"/>
      <c r="N1014" s="6"/>
      <c r="O1014" s="6"/>
      <c r="P1014" s="6"/>
      <c r="Q1014" s="6"/>
      <c r="R1014" s="6"/>
    </row>
    <row r="1015" spans="1:18" x14ac:dyDescent="0.3">
      <c r="A1015" s="6"/>
      <c r="B1015" s="172"/>
      <c r="C1015" s="169"/>
      <c r="D1015" s="6"/>
      <c r="E1015" s="6"/>
      <c r="F1015" s="6"/>
      <c r="G1015" s="6"/>
      <c r="H1015" s="6"/>
      <c r="I1015" s="6"/>
      <c r="J1015" s="6"/>
      <c r="K1015" s="6"/>
      <c r="L1015" s="6"/>
      <c r="M1015" s="6"/>
      <c r="N1015" s="6"/>
      <c r="O1015" s="6"/>
      <c r="P1015" s="6"/>
      <c r="Q1015" s="6"/>
      <c r="R1015" s="6"/>
    </row>
    <row r="1016" spans="1:18" x14ac:dyDescent="0.3">
      <c r="A1016" s="6"/>
      <c r="B1016" s="172"/>
      <c r="C1016" s="169"/>
      <c r="D1016" s="6"/>
      <c r="E1016" s="6"/>
      <c r="F1016" s="6"/>
      <c r="G1016" s="6"/>
      <c r="H1016" s="6"/>
      <c r="I1016" s="6"/>
      <c r="J1016" s="6"/>
      <c r="K1016" s="6"/>
      <c r="L1016" s="6"/>
      <c r="M1016" s="6"/>
      <c r="N1016" s="6"/>
      <c r="O1016" s="6"/>
      <c r="P1016" s="6"/>
      <c r="Q1016" s="6"/>
      <c r="R1016" s="6"/>
    </row>
    <row r="1017" spans="1:18" x14ac:dyDescent="0.3">
      <c r="A1017" s="6"/>
      <c r="B1017" s="172"/>
      <c r="C1017" s="169"/>
      <c r="D1017" s="6"/>
      <c r="E1017" s="6"/>
      <c r="F1017" s="6"/>
      <c r="G1017" s="6"/>
      <c r="H1017" s="6"/>
      <c r="I1017" s="6"/>
      <c r="J1017" s="6"/>
      <c r="K1017" s="6"/>
      <c r="L1017" s="6"/>
      <c r="M1017" s="6"/>
      <c r="N1017" s="6"/>
      <c r="O1017" s="6"/>
      <c r="P1017" s="6"/>
      <c r="Q1017" s="6"/>
      <c r="R1017" s="6"/>
    </row>
    <row r="1018" spans="1:18" x14ac:dyDescent="0.3">
      <c r="A1018" s="6"/>
      <c r="B1018" s="172"/>
      <c r="C1018" s="169"/>
      <c r="D1018" s="6"/>
      <c r="E1018" s="6"/>
      <c r="F1018" s="6"/>
      <c r="G1018" s="6"/>
      <c r="H1018" s="6"/>
      <c r="I1018" s="6"/>
      <c r="J1018" s="6"/>
      <c r="K1018" s="6"/>
      <c r="L1018" s="6"/>
      <c r="M1018" s="6"/>
      <c r="N1018" s="6"/>
      <c r="O1018" s="6"/>
      <c r="P1018" s="6"/>
      <c r="Q1018" s="6"/>
      <c r="R1018" s="6"/>
    </row>
    <row r="1019" spans="1:18" x14ac:dyDescent="0.3">
      <c r="A1019" s="6"/>
      <c r="B1019" s="172"/>
      <c r="C1019" s="169"/>
      <c r="D1019" s="6"/>
      <c r="E1019" s="6"/>
      <c r="F1019" s="6"/>
      <c r="G1019" s="6"/>
      <c r="H1019" s="6"/>
      <c r="I1019" s="6"/>
      <c r="J1019" s="6"/>
      <c r="K1019" s="6"/>
      <c r="L1019" s="6"/>
      <c r="M1019" s="6"/>
      <c r="N1019" s="6"/>
      <c r="O1019" s="6"/>
      <c r="P1019" s="6"/>
      <c r="Q1019" s="6"/>
      <c r="R1019" s="6"/>
    </row>
    <row r="1020" spans="1:18" x14ac:dyDescent="0.3">
      <c r="A1020" s="6"/>
      <c r="B1020" s="172"/>
      <c r="C1020" s="169"/>
      <c r="D1020" s="6"/>
      <c r="E1020" s="6"/>
      <c r="F1020" s="6"/>
      <c r="G1020" s="6"/>
      <c r="H1020" s="6"/>
      <c r="I1020" s="6"/>
      <c r="J1020" s="6"/>
      <c r="K1020" s="6"/>
      <c r="L1020" s="6"/>
      <c r="M1020" s="6"/>
      <c r="N1020" s="6"/>
      <c r="O1020" s="6"/>
      <c r="P1020" s="6"/>
      <c r="Q1020" s="6"/>
      <c r="R1020" s="6"/>
    </row>
    <row r="1021" spans="1:18" x14ac:dyDescent="0.3">
      <c r="A1021" s="6"/>
      <c r="B1021" s="172"/>
      <c r="C1021" s="169"/>
      <c r="D1021" s="6"/>
      <c r="E1021" s="6"/>
      <c r="F1021" s="6"/>
      <c r="G1021" s="6"/>
      <c r="H1021" s="6"/>
      <c r="I1021" s="6"/>
      <c r="J1021" s="6"/>
      <c r="K1021" s="6"/>
      <c r="L1021" s="6"/>
      <c r="M1021" s="6"/>
      <c r="N1021" s="6"/>
      <c r="O1021" s="6"/>
      <c r="P1021" s="6"/>
      <c r="Q1021" s="6"/>
      <c r="R1021" s="6"/>
    </row>
    <row r="1022" spans="1:18" x14ac:dyDescent="0.3">
      <c r="A1022" s="6"/>
      <c r="B1022" s="172"/>
      <c r="C1022" s="169"/>
      <c r="D1022" s="6"/>
      <c r="E1022" s="6"/>
      <c r="F1022" s="6"/>
      <c r="G1022" s="6"/>
      <c r="H1022" s="6"/>
      <c r="I1022" s="6"/>
      <c r="J1022" s="6"/>
      <c r="K1022" s="6"/>
      <c r="L1022" s="6"/>
      <c r="M1022" s="6"/>
      <c r="N1022" s="6"/>
      <c r="O1022" s="6"/>
      <c r="P1022" s="6"/>
      <c r="Q1022" s="6"/>
      <c r="R1022" s="6"/>
    </row>
    <row r="1023" spans="1:18" x14ac:dyDescent="0.3">
      <c r="A1023" s="6"/>
      <c r="B1023" s="172"/>
      <c r="C1023" s="169"/>
      <c r="D1023" s="6"/>
      <c r="E1023" s="6"/>
      <c r="F1023" s="6"/>
      <c r="G1023" s="6"/>
      <c r="H1023" s="6"/>
      <c r="I1023" s="6"/>
      <c r="J1023" s="6"/>
      <c r="K1023" s="6"/>
      <c r="L1023" s="6"/>
      <c r="M1023" s="6"/>
      <c r="N1023" s="6"/>
      <c r="O1023" s="6"/>
      <c r="P1023" s="6"/>
      <c r="Q1023" s="6"/>
      <c r="R1023" s="6"/>
    </row>
    <row r="1024" spans="1:18" x14ac:dyDescent="0.3">
      <c r="A1024" s="6"/>
      <c r="B1024" s="172"/>
      <c r="C1024" s="169"/>
      <c r="D1024" s="6"/>
      <c r="E1024" s="6"/>
      <c r="F1024" s="6"/>
      <c r="G1024" s="6"/>
      <c r="H1024" s="6"/>
      <c r="I1024" s="6"/>
      <c r="J1024" s="6"/>
      <c r="K1024" s="6"/>
      <c r="L1024" s="6"/>
      <c r="M1024" s="6"/>
      <c r="N1024" s="6"/>
      <c r="O1024" s="6"/>
      <c r="P1024" s="6"/>
      <c r="Q1024" s="6"/>
      <c r="R1024" s="6"/>
    </row>
    <row r="1025" spans="1:18" x14ac:dyDescent="0.3">
      <c r="A1025" s="6"/>
      <c r="B1025" s="172"/>
      <c r="C1025" s="169"/>
      <c r="D1025" s="6"/>
      <c r="E1025" s="6"/>
      <c r="F1025" s="6"/>
      <c r="G1025" s="6"/>
      <c r="H1025" s="6"/>
      <c r="I1025" s="6"/>
      <c r="J1025" s="6"/>
      <c r="K1025" s="6"/>
      <c r="L1025" s="6"/>
      <c r="M1025" s="6"/>
      <c r="N1025" s="6"/>
      <c r="O1025" s="6"/>
      <c r="P1025" s="6"/>
      <c r="Q1025" s="6"/>
      <c r="R1025" s="6"/>
    </row>
    <row r="1026" spans="1:18" x14ac:dyDescent="0.3">
      <c r="A1026" s="6"/>
      <c r="B1026" s="172"/>
      <c r="C1026" s="169"/>
      <c r="D1026" s="6"/>
      <c r="E1026" s="6"/>
      <c r="F1026" s="6"/>
      <c r="G1026" s="6"/>
      <c r="H1026" s="6"/>
      <c r="I1026" s="6"/>
      <c r="J1026" s="6"/>
      <c r="K1026" s="6"/>
      <c r="L1026" s="6"/>
      <c r="M1026" s="6"/>
      <c r="N1026" s="6"/>
      <c r="O1026" s="6"/>
      <c r="P1026" s="6"/>
      <c r="Q1026" s="6"/>
      <c r="R1026" s="6"/>
    </row>
    <row r="1027" spans="1:18" x14ac:dyDescent="0.3">
      <c r="A1027" s="6"/>
      <c r="B1027" s="172"/>
      <c r="C1027" s="169"/>
      <c r="D1027" s="6"/>
      <c r="E1027" s="6"/>
      <c r="F1027" s="6"/>
      <c r="G1027" s="6"/>
      <c r="H1027" s="6"/>
      <c r="I1027" s="6"/>
      <c r="J1027" s="6"/>
      <c r="K1027" s="6"/>
      <c r="L1027" s="6"/>
      <c r="M1027" s="6"/>
      <c r="N1027" s="6"/>
      <c r="O1027" s="6"/>
      <c r="P1027" s="6"/>
      <c r="Q1027" s="6"/>
      <c r="R1027" s="6"/>
    </row>
    <row r="1028" spans="1:18" x14ac:dyDescent="0.3">
      <c r="A1028" s="6"/>
      <c r="B1028" s="172"/>
      <c r="C1028" s="169"/>
      <c r="D1028" s="6"/>
      <c r="E1028" s="6"/>
      <c r="F1028" s="6"/>
      <c r="G1028" s="6"/>
      <c r="H1028" s="6"/>
      <c r="I1028" s="6"/>
      <c r="J1028" s="6"/>
      <c r="K1028" s="6"/>
      <c r="L1028" s="6"/>
      <c r="M1028" s="6"/>
      <c r="N1028" s="6"/>
      <c r="O1028" s="6"/>
      <c r="P1028" s="6"/>
      <c r="Q1028" s="6"/>
      <c r="R1028" s="6"/>
    </row>
    <row r="1029" spans="1:18" x14ac:dyDescent="0.3">
      <c r="A1029" s="6"/>
      <c r="B1029" s="172"/>
      <c r="C1029" s="169"/>
      <c r="D1029" s="6"/>
      <c r="E1029" s="6"/>
      <c r="F1029" s="6"/>
      <c r="G1029" s="6"/>
      <c r="H1029" s="6"/>
      <c r="I1029" s="6"/>
      <c r="J1029" s="6"/>
      <c r="K1029" s="6"/>
      <c r="L1029" s="6"/>
      <c r="M1029" s="6"/>
      <c r="N1029" s="6"/>
      <c r="O1029" s="6"/>
      <c r="P1029" s="6"/>
      <c r="Q1029" s="6"/>
      <c r="R1029" s="6"/>
    </row>
    <row r="1030" spans="1:18" x14ac:dyDescent="0.3">
      <c r="A1030" s="6"/>
      <c r="B1030" s="172"/>
      <c r="C1030" s="169"/>
      <c r="D1030" s="6"/>
      <c r="E1030" s="6"/>
      <c r="F1030" s="6"/>
      <c r="G1030" s="6"/>
      <c r="H1030" s="6"/>
      <c r="I1030" s="6"/>
      <c r="J1030" s="6"/>
      <c r="K1030" s="6"/>
      <c r="L1030" s="6"/>
      <c r="M1030" s="6"/>
      <c r="N1030" s="6"/>
      <c r="O1030" s="6"/>
      <c r="P1030" s="6"/>
      <c r="Q1030" s="6"/>
      <c r="R1030" s="6"/>
    </row>
    <row r="1031" spans="1:18" x14ac:dyDescent="0.3">
      <c r="A1031" s="6"/>
      <c r="B1031" s="172"/>
      <c r="C1031" s="169"/>
      <c r="D1031" s="6"/>
      <c r="E1031" s="6"/>
      <c r="F1031" s="6"/>
      <c r="G1031" s="6"/>
      <c r="H1031" s="6"/>
      <c r="I1031" s="6"/>
      <c r="J1031" s="6"/>
      <c r="K1031" s="6"/>
      <c r="L1031" s="6"/>
      <c r="M1031" s="6"/>
      <c r="N1031" s="6"/>
      <c r="O1031" s="6"/>
      <c r="P1031" s="6"/>
      <c r="Q1031" s="6"/>
      <c r="R1031" s="6"/>
    </row>
    <row r="1032" spans="1:18" x14ac:dyDescent="0.3">
      <c r="A1032" s="6"/>
      <c r="B1032" s="172"/>
      <c r="C1032" s="169"/>
      <c r="D1032" s="6"/>
      <c r="E1032" s="6"/>
      <c r="F1032" s="6"/>
      <c r="G1032" s="6"/>
      <c r="H1032" s="6"/>
      <c r="I1032" s="6"/>
      <c r="J1032" s="6"/>
      <c r="K1032" s="6"/>
      <c r="L1032" s="6"/>
      <c r="M1032" s="6"/>
      <c r="N1032" s="6"/>
      <c r="O1032" s="6"/>
      <c r="P1032" s="6"/>
      <c r="Q1032" s="6"/>
      <c r="R1032" s="6"/>
    </row>
    <row r="1033" spans="1:18" x14ac:dyDescent="0.3">
      <c r="A1033" s="6"/>
      <c r="B1033" s="172"/>
      <c r="C1033" s="169"/>
      <c r="D1033" s="6"/>
      <c r="E1033" s="6"/>
      <c r="F1033" s="6"/>
      <c r="G1033" s="6"/>
      <c r="H1033" s="6"/>
      <c r="I1033" s="6"/>
      <c r="J1033" s="6"/>
      <c r="K1033" s="6"/>
      <c r="L1033" s="6"/>
      <c r="M1033" s="6"/>
      <c r="N1033" s="6"/>
      <c r="O1033" s="6"/>
      <c r="P1033" s="6"/>
      <c r="Q1033" s="6"/>
      <c r="R1033" s="6"/>
    </row>
    <row r="1034" spans="1:18" x14ac:dyDescent="0.3">
      <c r="A1034" s="6"/>
      <c r="B1034" s="172"/>
      <c r="C1034" s="169"/>
      <c r="D1034" s="6"/>
      <c r="E1034" s="6"/>
      <c r="F1034" s="6"/>
      <c r="G1034" s="6"/>
      <c r="H1034" s="6"/>
      <c r="I1034" s="6"/>
      <c r="J1034" s="6"/>
      <c r="K1034" s="6"/>
      <c r="L1034" s="6"/>
      <c r="M1034" s="6"/>
      <c r="N1034" s="6"/>
      <c r="O1034" s="6"/>
      <c r="P1034" s="6"/>
      <c r="Q1034" s="6"/>
      <c r="R1034" s="6"/>
    </row>
    <row r="1035" spans="1:18" x14ac:dyDescent="0.3">
      <c r="A1035" s="6"/>
      <c r="B1035" s="172"/>
      <c r="C1035" s="169"/>
      <c r="D1035" s="6"/>
      <c r="E1035" s="6"/>
      <c r="F1035" s="6"/>
      <c r="G1035" s="6"/>
      <c r="H1035" s="6"/>
      <c r="I1035" s="6"/>
      <c r="J1035" s="6"/>
      <c r="K1035" s="6"/>
      <c r="L1035" s="6"/>
      <c r="M1035" s="6"/>
      <c r="N1035" s="6"/>
      <c r="O1035" s="6"/>
      <c r="P1035" s="6"/>
      <c r="Q1035" s="6"/>
      <c r="R1035" s="6"/>
    </row>
    <row r="1036" spans="1:18" x14ac:dyDescent="0.3">
      <c r="A1036" s="6"/>
      <c r="B1036" s="172"/>
      <c r="C1036" s="169"/>
      <c r="D1036" s="6"/>
      <c r="E1036" s="6"/>
      <c r="F1036" s="6"/>
      <c r="G1036" s="6"/>
      <c r="H1036" s="6"/>
      <c r="I1036" s="6"/>
      <c r="J1036" s="6"/>
      <c r="K1036" s="6"/>
      <c r="L1036" s="6"/>
      <c r="M1036" s="6"/>
      <c r="N1036" s="6"/>
      <c r="O1036" s="6"/>
      <c r="P1036" s="6"/>
      <c r="Q1036" s="6"/>
      <c r="R1036" s="6"/>
    </row>
    <row r="1037" spans="1:18" x14ac:dyDescent="0.3">
      <c r="A1037" s="6"/>
      <c r="B1037" s="172" t="s">
        <v>4407</v>
      </c>
      <c r="C1037" s="169"/>
      <c r="D1037" s="6"/>
      <c r="E1037" s="6"/>
      <c r="F1037" s="6"/>
      <c r="G1037" s="6"/>
      <c r="H1037" s="6"/>
      <c r="I1037" s="6"/>
      <c r="J1037" s="6"/>
      <c r="K1037" s="6"/>
      <c r="L1037" s="6"/>
      <c r="M1037" s="6"/>
      <c r="N1037" s="6"/>
      <c r="O1037" s="6"/>
      <c r="P1037" s="6"/>
      <c r="Q1037" s="6"/>
      <c r="R1037" s="6"/>
    </row>
    <row r="1038" spans="1:18" x14ac:dyDescent="0.3">
      <c r="A1038" s="6"/>
      <c r="B1038" s="172" t="s">
        <v>4408</v>
      </c>
      <c r="C1038" s="169"/>
      <c r="D1038" s="6"/>
      <c r="E1038" s="6"/>
      <c r="F1038" s="6"/>
      <c r="G1038" s="6"/>
      <c r="H1038" s="6"/>
      <c r="I1038" s="6"/>
      <c r="J1038" s="6"/>
      <c r="K1038" s="6"/>
      <c r="L1038" s="6"/>
      <c r="M1038" s="6"/>
      <c r="N1038" s="6"/>
      <c r="O1038" s="6"/>
      <c r="P1038" s="6"/>
      <c r="Q1038" s="6"/>
      <c r="R1038" s="6"/>
    </row>
    <row r="1039" spans="1:18" x14ac:dyDescent="0.3">
      <c r="A1039" s="6"/>
      <c r="B1039" s="172" t="s">
        <v>5303</v>
      </c>
      <c r="C1039" s="169"/>
      <c r="D1039" s="6"/>
      <c r="E1039" s="6"/>
      <c r="F1039" s="6"/>
      <c r="G1039" s="6"/>
      <c r="H1039" s="6"/>
      <c r="I1039" s="6"/>
      <c r="J1039" s="6"/>
      <c r="K1039" s="6"/>
      <c r="L1039" s="6"/>
      <c r="M1039" s="6"/>
      <c r="N1039" s="6"/>
      <c r="O1039" s="6"/>
      <c r="P1039" s="6"/>
      <c r="Q1039" s="6"/>
      <c r="R1039" s="6"/>
    </row>
    <row r="1040" spans="1:18" x14ac:dyDescent="0.3">
      <c r="A1040" s="6"/>
      <c r="B1040" s="172" t="s">
        <v>5304</v>
      </c>
      <c r="C1040" s="169"/>
      <c r="D1040" s="6"/>
      <c r="E1040" s="6"/>
      <c r="F1040" s="6"/>
      <c r="G1040" s="6"/>
      <c r="H1040" s="6"/>
      <c r="I1040" s="6"/>
      <c r="J1040" s="6"/>
      <c r="K1040" s="6"/>
      <c r="L1040" s="6"/>
      <c r="M1040" s="6"/>
      <c r="N1040" s="6"/>
      <c r="O1040" s="6"/>
      <c r="P1040" s="6"/>
      <c r="Q1040" s="6"/>
      <c r="R1040" s="6"/>
    </row>
    <row r="1041" spans="1:18" x14ac:dyDescent="0.3">
      <c r="A1041" s="6"/>
      <c r="B1041" s="172" t="s">
        <v>5305</v>
      </c>
      <c r="C1041" s="169"/>
      <c r="D1041" s="6"/>
      <c r="E1041" s="6"/>
      <c r="F1041" s="6"/>
      <c r="G1041" s="6"/>
      <c r="H1041" s="6"/>
      <c r="I1041" s="6"/>
      <c r="J1041" s="6"/>
      <c r="K1041" s="6"/>
      <c r="L1041" s="6"/>
      <c r="M1041" s="6"/>
      <c r="N1041" s="6"/>
      <c r="O1041" s="6"/>
      <c r="P1041" s="6"/>
      <c r="Q1041" s="6"/>
      <c r="R1041" s="6"/>
    </row>
    <row r="1042" spans="1:18" ht="26.4" x14ac:dyDescent="0.3">
      <c r="A1042" s="6"/>
      <c r="B1042" s="172" t="s">
        <v>4409</v>
      </c>
      <c r="C1042" s="169"/>
      <c r="D1042" s="6"/>
      <c r="E1042" s="6"/>
      <c r="F1042" s="6"/>
      <c r="G1042" s="6"/>
      <c r="H1042" s="6"/>
      <c r="I1042" s="6"/>
      <c r="J1042" s="6"/>
      <c r="K1042" s="6"/>
      <c r="L1042" s="6"/>
      <c r="M1042" s="6"/>
      <c r="N1042" s="6"/>
      <c r="O1042" s="6"/>
      <c r="P1042" s="6"/>
      <c r="Q1042" s="6"/>
      <c r="R1042" s="6"/>
    </row>
    <row r="1043" spans="1:18" x14ac:dyDescent="0.3">
      <c r="A1043" s="6"/>
      <c r="B1043" s="173" t="s">
        <v>4376</v>
      </c>
      <c r="C1043" s="169"/>
      <c r="D1043" s="6"/>
      <c r="E1043" s="6"/>
      <c r="F1043" s="6"/>
      <c r="G1043" s="6"/>
      <c r="H1043" s="6"/>
      <c r="I1043" s="6"/>
      <c r="J1043" s="6"/>
      <c r="K1043" s="6"/>
      <c r="L1043" s="6"/>
      <c r="M1043" s="6"/>
      <c r="N1043" s="6"/>
      <c r="O1043" s="6"/>
      <c r="P1043" s="6"/>
      <c r="Q1043" s="6"/>
      <c r="R1043" s="6"/>
    </row>
    <row r="1044" spans="1:18" x14ac:dyDescent="0.3">
      <c r="A1044" s="6"/>
      <c r="B1044" s="172" t="s">
        <v>5306</v>
      </c>
      <c r="C1044" s="169"/>
      <c r="D1044" s="6"/>
      <c r="E1044" s="6"/>
      <c r="F1044" s="6"/>
      <c r="G1044" s="6"/>
      <c r="H1044" s="6"/>
      <c r="I1044" s="6"/>
      <c r="J1044" s="6"/>
      <c r="K1044" s="6"/>
      <c r="L1044" s="6"/>
      <c r="M1044" s="6"/>
      <c r="N1044" s="6"/>
      <c r="O1044" s="6"/>
      <c r="P1044" s="6"/>
      <c r="Q1044" s="6"/>
      <c r="R1044" s="6"/>
    </row>
    <row r="1045" spans="1:18" x14ac:dyDescent="0.3">
      <c r="A1045" s="6"/>
      <c r="B1045" s="172" t="s">
        <v>5307</v>
      </c>
      <c r="C1045" s="169"/>
      <c r="D1045" s="6"/>
      <c r="E1045" s="6"/>
      <c r="F1045" s="6"/>
      <c r="G1045" s="6"/>
      <c r="H1045" s="6"/>
      <c r="I1045" s="6"/>
      <c r="J1045" s="6"/>
      <c r="K1045" s="6"/>
      <c r="L1045" s="6"/>
      <c r="M1045" s="6"/>
      <c r="N1045" s="6"/>
      <c r="O1045" s="6"/>
      <c r="P1045" s="6"/>
      <c r="Q1045" s="6"/>
      <c r="R1045" s="6"/>
    </row>
    <row r="1046" spans="1:18" x14ac:dyDescent="0.3">
      <c r="A1046" s="6"/>
      <c r="B1046" s="172" t="s">
        <v>5308</v>
      </c>
      <c r="C1046" s="169"/>
      <c r="D1046" s="6"/>
      <c r="E1046" s="6"/>
      <c r="F1046" s="6"/>
      <c r="G1046" s="6"/>
      <c r="H1046" s="6"/>
      <c r="I1046" s="6"/>
      <c r="J1046" s="6"/>
      <c r="K1046" s="6"/>
      <c r="L1046" s="6"/>
      <c r="M1046" s="6"/>
      <c r="N1046" s="6"/>
      <c r="O1046" s="6"/>
      <c r="P1046" s="6"/>
      <c r="Q1046" s="6"/>
      <c r="R1046" s="6"/>
    </row>
    <row r="1047" spans="1:18" x14ac:dyDescent="0.3">
      <c r="A1047" s="6"/>
      <c r="B1047" s="173" t="s">
        <v>4207</v>
      </c>
      <c r="C1047" s="169"/>
      <c r="D1047" s="6"/>
      <c r="E1047" s="6"/>
      <c r="F1047" s="6"/>
      <c r="G1047" s="6"/>
      <c r="H1047" s="6"/>
      <c r="I1047" s="6"/>
      <c r="J1047" s="6"/>
      <c r="K1047" s="6"/>
      <c r="L1047" s="6"/>
      <c r="M1047" s="6"/>
      <c r="N1047" s="6"/>
      <c r="O1047" s="6"/>
      <c r="P1047" s="6"/>
      <c r="Q1047" s="6"/>
      <c r="R1047" s="6"/>
    </row>
    <row r="1048" spans="1:18" ht="26.4" x14ac:dyDescent="0.3">
      <c r="A1048" s="6"/>
      <c r="B1048" s="172" t="s">
        <v>5309</v>
      </c>
      <c r="C1048" s="169"/>
      <c r="D1048" s="6"/>
      <c r="E1048" s="6"/>
      <c r="F1048" s="6"/>
      <c r="G1048" s="6"/>
      <c r="H1048" s="6"/>
      <c r="I1048" s="6"/>
      <c r="J1048" s="6"/>
      <c r="K1048" s="6"/>
      <c r="L1048" s="6"/>
      <c r="M1048" s="6"/>
      <c r="N1048" s="6"/>
      <c r="O1048" s="6"/>
      <c r="P1048" s="6"/>
      <c r="Q1048" s="6"/>
      <c r="R1048" s="6"/>
    </row>
    <row r="1049" spans="1:18" x14ac:dyDescent="0.3">
      <c r="A1049" s="6"/>
      <c r="B1049" s="173" t="s">
        <v>4410</v>
      </c>
      <c r="C1049" s="169"/>
      <c r="D1049" s="6"/>
      <c r="E1049" s="6"/>
      <c r="F1049" s="6"/>
      <c r="G1049" s="6"/>
      <c r="H1049" s="6"/>
      <c r="I1049" s="6"/>
      <c r="J1049" s="6"/>
      <c r="K1049" s="6"/>
      <c r="L1049" s="6"/>
      <c r="M1049" s="6"/>
      <c r="N1049" s="6"/>
      <c r="O1049" s="6"/>
      <c r="P1049" s="6"/>
      <c r="Q1049" s="6"/>
      <c r="R1049" s="6"/>
    </row>
    <row r="1050" spans="1:18" ht="26.4" x14ac:dyDescent="0.3">
      <c r="A1050" s="6"/>
      <c r="B1050" s="172" t="s">
        <v>5310</v>
      </c>
      <c r="C1050" s="169"/>
      <c r="D1050" s="6"/>
      <c r="E1050" s="6"/>
      <c r="F1050" s="6"/>
      <c r="G1050" s="6"/>
      <c r="H1050" s="6"/>
      <c r="I1050" s="6"/>
      <c r="J1050" s="6"/>
      <c r="K1050" s="6"/>
      <c r="L1050" s="6"/>
      <c r="M1050" s="6"/>
      <c r="N1050" s="6"/>
      <c r="O1050" s="6"/>
      <c r="P1050" s="6"/>
      <c r="Q1050" s="6"/>
      <c r="R1050" s="6"/>
    </row>
    <row r="1051" spans="1:18" ht="26.4" x14ac:dyDescent="0.3">
      <c r="A1051" s="6"/>
      <c r="B1051" s="172" t="s">
        <v>5311</v>
      </c>
      <c r="C1051" s="169"/>
      <c r="D1051" s="6"/>
      <c r="E1051" s="6"/>
      <c r="F1051" s="6"/>
      <c r="G1051" s="6"/>
      <c r="H1051" s="6"/>
      <c r="I1051" s="6"/>
      <c r="J1051" s="6"/>
      <c r="K1051" s="6"/>
      <c r="L1051" s="6"/>
      <c r="M1051" s="6"/>
      <c r="N1051" s="6"/>
      <c r="O1051" s="6"/>
      <c r="P1051" s="6"/>
      <c r="Q1051" s="6"/>
      <c r="R1051" s="6"/>
    </row>
    <row r="1052" spans="1:18" ht="26.4" x14ac:dyDescent="0.3">
      <c r="A1052" s="6"/>
      <c r="B1052" s="172" t="s">
        <v>5312</v>
      </c>
      <c r="C1052" s="169"/>
      <c r="D1052" s="6"/>
      <c r="E1052" s="6"/>
      <c r="F1052" s="6"/>
      <c r="G1052" s="6"/>
      <c r="H1052" s="6"/>
      <c r="I1052" s="6"/>
      <c r="J1052" s="6"/>
      <c r="K1052" s="6"/>
      <c r="L1052" s="6"/>
      <c r="M1052" s="6"/>
      <c r="N1052" s="6"/>
      <c r="O1052" s="6"/>
      <c r="P1052" s="6"/>
      <c r="Q1052" s="6"/>
      <c r="R1052" s="6"/>
    </row>
    <row r="1053" spans="1:18" x14ac:dyDescent="0.3">
      <c r="A1053" s="6"/>
      <c r="B1053" s="172" t="s">
        <v>4332</v>
      </c>
      <c r="C1053" s="169"/>
      <c r="D1053" s="6"/>
      <c r="E1053" s="6"/>
      <c r="F1053" s="6"/>
      <c r="G1053" s="6"/>
      <c r="H1053" s="6"/>
      <c r="I1053" s="6"/>
      <c r="J1053" s="6"/>
      <c r="K1053" s="6"/>
      <c r="L1053" s="6"/>
      <c r="M1053" s="6"/>
      <c r="N1053" s="6"/>
      <c r="O1053" s="6"/>
      <c r="P1053" s="6"/>
      <c r="Q1053" s="6"/>
      <c r="R1053" s="6"/>
    </row>
    <row r="1054" spans="1:18" ht="26.4" x14ac:dyDescent="0.3">
      <c r="A1054" s="6"/>
      <c r="B1054" s="172" t="s">
        <v>4411</v>
      </c>
      <c r="C1054" s="169"/>
      <c r="D1054" s="6"/>
      <c r="E1054" s="6"/>
      <c r="F1054" s="6"/>
      <c r="G1054" s="6"/>
      <c r="H1054" s="6"/>
      <c r="I1054" s="6"/>
      <c r="J1054" s="6"/>
      <c r="K1054" s="6"/>
      <c r="L1054" s="6"/>
      <c r="M1054" s="6"/>
      <c r="N1054" s="6"/>
      <c r="O1054" s="6"/>
      <c r="P1054" s="6"/>
      <c r="Q1054" s="6"/>
      <c r="R1054" s="6"/>
    </row>
    <row r="1055" spans="1:18" ht="15" thickBot="1" x14ac:dyDescent="0.35">
      <c r="A1055" s="6"/>
      <c r="B1055" s="172"/>
      <c r="C1055" s="169"/>
      <c r="D1055" s="6"/>
      <c r="E1055" s="6"/>
      <c r="F1055" s="6"/>
      <c r="G1055" s="6"/>
      <c r="H1055" s="6"/>
      <c r="I1055" s="6"/>
      <c r="J1055" s="6"/>
      <c r="K1055" s="6"/>
      <c r="L1055" s="6"/>
      <c r="M1055" s="6"/>
      <c r="N1055" s="6"/>
      <c r="O1055" s="6"/>
      <c r="P1055" s="6"/>
      <c r="Q1055" s="6"/>
      <c r="R1055" s="6"/>
    </row>
    <row r="1056" spans="1:18" ht="15.6" thickTop="1" thickBot="1" x14ac:dyDescent="0.35">
      <c r="A1056" s="6"/>
      <c r="B1056" s="170" t="s">
        <v>4412</v>
      </c>
      <c r="C1056" s="169"/>
      <c r="D1056" s="6"/>
      <c r="E1056" s="6"/>
      <c r="F1056" s="6"/>
      <c r="G1056" s="6"/>
      <c r="H1056" s="6"/>
      <c r="I1056" s="6"/>
      <c r="J1056" s="6"/>
      <c r="K1056" s="6"/>
      <c r="L1056" s="6"/>
      <c r="M1056" s="6"/>
      <c r="N1056" s="6"/>
      <c r="O1056" s="6"/>
      <c r="P1056" s="6"/>
      <c r="Q1056" s="6"/>
      <c r="R1056" s="6"/>
    </row>
    <row r="1057" spans="1:18" ht="15" thickTop="1" x14ac:dyDescent="0.3">
      <c r="A1057" s="6"/>
      <c r="B1057" s="172" t="s">
        <v>5313</v>
      </c>
      <c r="C1057" s="169"/>
      <c r="D1057" s="6"/>
      <c r="E1057" s="6"/>
      <c r="F1057" s="6"/>
      <c r="G1057" s="6"/>
      <c r="H1057" s="6"/>
      <c r="I1057" s="6"/>
      <c r="J1057" s="6"/>
      <c r="K1057" s="6"/>
      <c r="L1057" s="6"/>
      <c r="M1057" s="6"/>
      <c r="N1057" s="6"/>
      <c r="O1057" s="6"/>
      <c r="P1057" s="6"/>
      <c r="Q1057" s="6"/>
      <c r="R1057" s="6"/>
    </row>
    <row r="1058" spans="1:18" x14ac:dyDescent="0.3">
      <c r="A1058" s="6"/>
      <c r="B1058" s="172" t="s">
        <v>5314</v>
      </c>
      <c r="C1058" s="169"/>
      <c r="D1058" s="6"/>
      <c r="E1058" s="6"/>
      <c r="F1058" s="6"/>
      <c r="G1058" s="6"/>
      <c r="H1058" s="6"/>
      <c r="I1058" s="6"/>
      <c r="J1058" s="6"/>
      <c r="K1058" s="6"/>
      <c r="L1058" s="6"/>
      <c r="M1058" s="6"/>
      <c r="N1058" s="6"/>
      <c r="O1058" s="6"/>
      <c r="P1058" s="6"/>
      <c r="Q1058" s="6"/>
      <c r="R1058" s="6"/>
    </row>
    <row r="1059" spans="1:18" x14ac:dyDescent="0.3">
      <c r="A1059" s="6"/>
      <c r="B1059" s="172" t="s">
        <v>5315</v>
      </c>
      <c r="C1059" s="169"/>
      <c r="D1059" s="6"/>
      <c r="E1059" s="6"/>
      <c r="F1059" s="6"/>
      <c r="G1059" s="6"/>
      <c r="H1059" s="6"/>
      <c r="I1059" s="6"/>
      <c r="J1059" s="6"/>
      <c r="K1059" s="6"/>
      <c r="L1059" s="6"/>
      <c r="M1059" s="6"/>
      <c r="N1059" s="6"/>
      <c r="O1059" s="6"/>
      <c r="P1059" s="6"/>
      <c r="Q1059" s="6"/>
      <c r="R1059" s="6"/>
    </row>
    <row r="1060" spans="1:18" x14ac:dyDescent="0.3">
      <c r="A1060" s="6"/>
      <c r="B1060" s="172" t="s">
        <v>5316</v>
      </c>
      <c r="C1060" s="169"/>
      <c r="D1060" s="6"/>
      <c r="E1060" s="6"/>
      <c r="F1060" s="6"/>
      <c r="G1060" s="6"/>
      <c r="H1060" s="6"/>
      <c r="I1060" s="6"/>
      <c r="J1060" s="6"/>
      <c r="K1060" s="6"/>
      <c r="L1060" s="6"/>
      <c r="M1060" s="6"/>
      <c r="N1060" s="6"/>
      <c r="O1060" s="6"/>
      <c r="P1060" s="6"/>
      <c r="Q1060" s="6"/>
      <c r="R1060" s="6"/>
    </row>
    <row r="1061" spans="1:18" ht="15" thickBot="1" x14ac:dyDescent="0.35">
      <c r="A1061" s="6"/>
      <c r="B1061" s="172"/>
      <c r="C1061" s="169"/>
      <c r="D1061" s="6"/>
      <c r="E1061" s="6"/>
      <c r="F1061" s="6"/>
      <c r="G1061" s="6"/>
      <c r="H1061" s="6"/>
      <c r="I1061" s="6"/>
      <c r="J1061" s="6"/>
      <c r="K1061" s="6"/>
      <c r="L1061" s="6"/>
      <c r="M1061" s="6"/>
      <c r="N1061" s="6"/>
      <c r="O1061" s="6"/>
      <c r="P1061" s="6"/>
      <c r="Q1061" s="6"/>
      <c r="R1061" s="6"/>
    </row>
    <row r="1062" spans="1:18" ht="15.6" thickTop="1" thickBot="1" x14ac:dyDescent="0.35">
      <c r="A1062" s="6"/>
      <c r="B1062" s="170" t="s">
        <v>4413</v>
      </c>
      <c r="C1062" s="169"/>
      <c r="D1062" s="6"/>
      <c r="E1062" s="6"/>
      <c r="F1062" s="6"/>
      <c r="G1062" s="6"/>
      <c r="H1062" s="6"/>
      <c r="I1062" s="6"/>
      <c r="J1062" s="6"/>
      <c r="K1062" s="6"/>
      <c r="L1062" s="6"/>
      <c r="M1062" s="6"/>
      <c r="N1062" s="6"/>
      <c r="O1062" s="6"/>
      <c r="P1062" s="6"/>
      <c r="Q1062" s="6"/>
      <c r="R1062" s="6"/>
    </row>
    <row r="1063" spans="1:18" ht="15" thickTop="1" x14ac:dyDescent="0.3">
      <c r="A1063" s="6"/>
      <c r="B1063" s="172" t="s">
        <v>5006</v>
      </c>
      <c r="C1063" s="169"/>
      <c r="D1063" s="6"/>
      <c r="E1063" s="6"/>
      <c r="F1063" s="6"/>
      <c r="G1063" s="6"/>
      <c r="H1063" s="6"/>
      <c r="I1063" s="6"/>
      <c r="J1063" s="6"/>
      <c r="K1063" s="6"/>
      <c r="L1063" s="6"/>
      <c r="M1063" s="6"/>
      <c r="N1063" s="6"/>
      <c r="O1063" s="6"/>
      <c r="P1063" s="6"/>
      <c r="Q1063" s="6"/>
      <c r="R1063" s="6"/>
    </row>
    <row r="1064" spans="1:18" x14ac:dyDescent="0.3">
      <c r="A1064" s="6"/>
      <c r="B1064" s="172" t="s">
        <v>5317</v>
      </c>
      <c r="C1064" s="169"/>
      <c r="D1064" s="6"/>
      <c r="E1064" s="6"/>
      <c r="F1064" s="6"/>
      <c r="G1064" s="6"/>
      <c r="H1064" s="6"/>
      <c r="I1064" s="6"/>
      <c r="J1064" s="6"/>
      <c r="K1064" s="6"/>
      <c r="L1064" s="6"/>
      <c r="M1064" s="6"/>
      <c r="N1064" s="6"/>
      <c r="O1064" s="6"/>
      <c r="P1064" s="6"/>
      <c r="Q1064" s="6"/>
      <c r="R1064" s="6"/>
    </row>
    <row r="1065" spans="1:18" x14ac:dyDescent="0.3">
      <c r="A1065" s="6"/>
      <c r="B1065" s="172" t="s">
        <v>5318</v>
      </c>
      <c r="C1065" s="169"/>
      <c r="D1065" s="6"/>
      <c r="E1065" s="6"/>
      <c r="F1065" s="6"/>
      <c r="G1065" s="6"/>
      <c r="H1065" s="6"/>
      <c r="I1065" s="6"/>
      <c r="J1065" s="6"/>
      <c r="K1065" s="6"/>
      <c r="L1065" s="6"/>
      <c r="M1065" s="6"/>
      <c r="N1065" s="6"/>
      <c r="O1065" s="6"/>
      <c r="P1065" s="6"/>
      <c r="Q1065" s="6"/>
      <c r="R1065" s="6"/>
    </row>
    <row r="1066" spans="1:18" x14ac:dyDescent="0.3">
      <c r="A1066" s="6"/>
      <c r="B1066" s="172" t="s">
        <v>5319</v>
      </c>
      <c r="C1066" s="169"/>
      <c r="D1066" s="6"/>
      <c r="E1066" s="6"/>
      <c r="F1066" s="6"/>
      <c r="G1066" s="6"/>
      <c r="H1066" s="6"/>
      <c r="I1066" s="6"/>
      <c r="J1066" s="6"/>
      <c r="K1066" s="6"/>
      <c r="L1066" s="6"/>
      <c r="M1066" s="6"/>
      <c r="N1066" s="6"/>
      <c r="O1066" s="6"/>
      <c r="P1066" s="6"/>
      <c r="Q1066" s="6"/>
      <c r="R1066" s="6"/>
    </row>
    <row r="1067" spans="1:18" x14ac:dyDescent="0.3">
      <c r="A1067" s="6"/>
      <c r="B1067" s="172" t="s">
        <v>5320</v>
      </c>
      <c r="C1067" s="169"/>
      <c r="D1067" s="6"/>
      <c r="E1067" s="6"/>
      <c r="F1067" s="6"/>
      <c r="G1067" s="6"/>
      <c r="H1067" s="6"/>
      <c r="I1067" s="6"/>
      <c r="J1067" s="6"/>
      <c r="K1067" s="6"/>
      <c r="L1067" s="6"/>
      <c r="M1067" s="6"/>
      <c r="N1067" s="6"/>
      <c r="O1067" s="6"/>
      <c r="P1067" s="6"/>
      <c r="Q1067" s="6"/>
      <c r="R1067" s="6"/>
    </row>
    <row r="1068" spans="1:18" x14ac:dyDescent="0.3">
      <c r="A1068" s="6"/>
      <c r="B1068" s="172" t="s">
        <v>5321</v>
      </c>
      <c r="C1068" s="169"/>
      <c r="D1068" s="6"/>
      <c r="E1068" s="6"/>
      <c r="F1068" s="6"/>
      <c r="G1068" s="6"/>
      <c r="H1068" s="6"/>
      <c r="I1068" s="6"/>
      <c r="J1068" s="6"/>
      <c r="K1068" s="6"/>
      <c r="L1068" s="6"/>
      <c r="M1068" s="6"/>
      <c r="N1068" s="6"/>
      <c r="O1068" s="6"/>
      <c r="P1068" s="6"/>
      <c r="Q1068" s="6"/>
      <c r="R1068" s="6"/>
    </row>
    <row r="1069" spans="1:18" ht="15" thickBot="1" x14ac:dyDescent="0.35">
      <c r="A1069" s="6"/>
      <c r="B1069" s="172"/>
      <c r="C1069" s="169"/>
      <c r="D1069" s="6"/>
      <c r="E1069" s="6"/>
      <c r="F1069" s="6"/>
      <c r="G1069" s="6"/>
      <c r="H1069" s="6"/>
      <c r="I1069" s="6"/>
      <c r="J1069" s="6"/>
      <c r="K1069" s="6"/>
      <c r="L1069" s="6"/>
      <c r="M1069" s="6"/>
      <c r="N1069" s="6"/>
      <c r="O1069" s="6"/>
      <c r="P1069" s="6"/>
      <c r="Q1069" s="6"/>
      <c r="R1069" s="6"/>
    </row>
    <row r="1070" spans="1:18" ht="15.6" thickTop="1" thickBot="1" x14ac:dyDescent="0.35">
      <c r="A1070" s="6"/>
      <c r="B1070" s="170" t="s">
        <v>4414</v>
      </c>
      <c r="C1070" s="169"/>
      <c r="D1070" s="6"/>
      <c r="E1070" s="6"/>
      <c r="F1070" s="6"/>
      <c r="G1070" s="6"/>
      <c r="H1070" s="6"/>
      <c r="I1070" s="6"/>
      <c r="J1070" s="6"/>
      <c r="K1070" s="6"/>
      <c r="L1070" s="6"/>
      <c r="M1070" s="6"/>
      <c r="N1070" s="6"/>
      <c r="O1070" s="6"/>
      <c r="P1070" s="6"/>
      <c r="Q1070" s="6"/>
      <c r="R1070" s="6"/>
    </row>
    <row r="1071" spans="1:18" ht="27" thickTop="1" x14ac:dyDescent="0.3">
      <c r="A1071" s="6"/>
      <c r="B1071" s="172" t="s">
        <v>4941</v>
      </c>
      <c r="C1071" s="169"/>
      <c r="D1071" s="6"/>
      <c r="E1071" s="6"/>
      <c r="F1071" s="6"/>
      <c r="G1071" s="6"/>
      <c r="H1071" s="6"/>
      <c r="I1071" s="6"/>
      <c r="J1071" s="6"/>
      <c r="K1071" s="6"/>
      <c r="L1071" s="6"/>
      <c r="M1071" s="6"/>
      <c r="N1071" s="6"/>
      <c r="O1071" s="6"/>
      <c r="P1071" s="6"/>
      <c r="Q1071" s="6"/>
      <c r="R1071" s="6"/>
    </row>
    <row r="1072" spans="1:18" ht="15" thickBot="1" x14ac:dyDescent="0.35">
      <c r="A1072" s="6"/>
      <c r="B1072" s="172"/>
      <c r="C1072" s="169"/>
      <c r="D1072" s="6"/>
      <c r="E1072" s="6"/>
      <c r="F1072" s="6"/>
      <c r="G1072" s="6"/>
      <c r="H1072" s="6"/>
      <c r="I1072" s="6"/>
      <c r="J1072" s="6"/>
      <c r="K1072" s="6"/>
      <c r="L1072" s="6"/>
      <c r="M1072" s="6"/>
      <c r="N1072" s="6"/>
      <c r="O1072" s="6"/>
      <c r="P1072" s="6"/>
      <c r="Q1072" s="6"/>
      <c r="R1072" s="6"/>
    </row>
    <row r="1073" spans="1:18" ht="15.6" thickTop="1" thickBot="1" x14ac:dyDescent="0.35">
      <c r="A1073" s="6"/>
      <c r="B1073" s="170" t="s">
        <v>4415</v>
      </c>
      <c r="C1073" s="169"/>
      <c r="D1073" s="6"/>
      <c r="E1073" s="6"/>
      <c r="F1073" s="6"/>
      <c r="G1073" s="6"/>
      <c r="H1073" s="6"/>
      <c r="I1073" s="6"/>
      <c r="J1073" s="6"/>
      <c r="K1073" s="6"/>
      <c r="L1073" s="6"/>
      <c r="M1073" s="6"/>
      <c r="N1073" s="6"/>
      <c r="O1073" s="6"/>
      <c r="P1073" s="6"/>
      <c r="Q1073" s="6"/>
      <c r="R1073" s="6"/>
    </row>
    <row r="1074" spans="1:18" ht="15" thickTop="1" x14ac:dyDescent="0.3">
      <c r="A1074" s="6"/>
      <c r="B1074" s="172" t="s">
        <v>5322</v>
      </c>
      <c r="C1074" s="169"/>
      <c r="D1074" s="6"/>
      <c r="E1074" s="6"/>
      <c r="F1074" s="6"/>
      <c r="G1074" s="6"/>
      <c r="H1074" s="6"/>
      <c r="I1074" s="6"/>
      <c r="J1074" s="6"/>
      <c r="K1074" s="6"/>
      <c r="L1074" s="6"/>
      <c r="M1074" s="6"/>
      <c r="N1074" s="6"/>
      <c r="O1074" s="6"/>
      <c r="P1074" s="6"/>
      <c r="Q1074" s="6"/>
      <c r="R1074" s="6"/>
    </row>
    <row r="1075" spans="1:18" x14ac:dyDescent="0.3">
      <c r="A1075" s="6"/>
      <c r="B1075" s="172" t="s">
        <v>5323</v>
      </c>
      <c r="C1075" s="169"/>
      <c r="D1075" s="6"/>
      <c r="E1075" s="6"/>
      <c r="F1075" s="6"/>
      <c r="G1075" s="6"/>
      <c r="H1075" s="6"/>
      <c r="I1075" s="6"/>
      <c r="J1075" s="6"/>
      <c r="K1075" s="6"/>
      <c r="L1075" s="6"/>
      <c r="M1075" s="6"/>
      <c r="N1075" s="6"/>
      <c r="O1075" s="6"/>
      <c r="P1075" s="6"/>
      <c r="Q1075" s="6"/>
      <c r="R1075" s="6"/>
    </row>
    <row r="1076" spans="1:18" x14ac:dyDescent="0.3">
      <c r="A1076" s="6"/>
      <c r="B1076" s="172" t="s">
        <v>5324</v>
      </c>
      <c r="C1076" s="169"/>
      <c r="D1076" s="6"/>
      <c r="E1076" s="6"/>
      <c r="F1076" s="6"/>
      <c r="G1076" s="6"/>
      <c r="H1076" s="6"/>
      <c r="I1076" s="6"/>
      <c r="J1076" s="6"/>
      <c r="K1076" s="6"/>
      <c r="L1076" s="6"/>
      <c r="M1076" s="6"/>
      <c r="N1076" s="6"/>
      <c r="O1076" s="6"/>
      <c r="P1076" s="6"/>
      <c r="Q1076" s="6"/>
      <c r="R1076" s="6"/>
    </row>
    <row r="1077" spans="1:18" x14ac:dyDescent="0.3">
      <c r="A1077" s="6"/>
      <c r="B1077" s="172" t="s">
        <v>5325</v>
      </c>
      <c r="C1077" s="169"/>
      <c r="D1077" s="6"/>
      <c r="E1077" s="6"/>
      <c r="F1077" s="6"/>
      <c r="G1077" s="6"/>
      <c r="H1077" s="6"/>
      <c r="I1077" s="6"/>
      <c r="J1077" s="6"/>
      <c r="K1077" s="6"/>
      <c r="L1077" s="6"/>
      <c r="M1077" s="6"/>
      <c r="N1077" s="6"/>
      <c r="O1077" s="6"/>
      <c r="P1077" s="6"/>
      <c r="Q1077" s="6"/>
      <c r="R1077" s="6"/>
    </row>
    <row r="1078" spans="1:18" x14ac:dyDescent="0.3">
      <c r="A1078" s="6"/>
      <c r="B1078" s="172" t="s">
        <v>5326</v>
      </c>
      <c r="C1078" s="169"/>
      <c r="D1078" s="6"/>
      <c r="E1078" s="6"/>
      <c r="F1078" s="6"/>
      <c r="G1078" s="6"/>
      <c r="H1078" s="6"/>
      <c r="I1078" s="6"/>
      <c r="J1078" s="6"/>
      <c r="K1078" s="6"/>
      <c r="L1078" s="6"/>
      <c r="M1078" s="6"/>
      <c r="N1078" s="6"/>
      <c r="O1078" s="6"/>
      <c r="P1078" s="6"/>
      <c r="Q1078" s="6"/>
      <c r="R1078" s="6"/>
    </row>
    <row r="1079" spans="1:18" x14ac:dyDescent="0.3">
      <c r="A1079" s="6"/>
      <c r="B1079" s="172" t="s">
        <v>5327</v>
      </c>
      <c r="C1079" s="169"/>
      <c r="D1079" s="6"/>
      <c r="E1079" s="6"/>
      <c r="F1079" s="6"/>
      <c r="G1079" s="6"/>
      <c r="H1079" s="6"/>
      <c r="I1079" s="6"/>
      <c r="J1079" s="6"/>
      <c r="K1079" s="6"/>
      <c r="L1079" s="6"/>
      <c r="M1079" s="6"/>
      <c r="N1079" s="6"/>
      <c r="O1079" s="6"/>
      <c r="P1079" s="6"/>
      <c r="Q1079" s="6"/>
      <c r="R1079" s="6"/>
    </row>
    <row r="1080" spans="1:18" x14ac:dyDescent="0.3">
      <c r="A1080" s="6"/>
      <c r="B1080" s="172" t="s">
        <v>5328</v>
      </c>
      <c r="C1080" s="169"/>
      <c r="D1080" s="6"/>
      <c r="E1080" s="6"/>
      <c r="F1080" s="6"/>
      <c r="G1080" s="6"/>
      <c r="H1080" s="6"/>
      <c r="I1080" s="6"/>
      <c r="J1080" s="6"/>
      <c r="K1080" s="6"/>
      <c r="L1080" s="6"/>
      <c r="M1080" s="6"/>
      <c r="N1080" s="6"/>
      <c r="O1080" s="6"/>
      <c r="P1080" s="6"/>
      <c r="Q1080" s="6"/>
      <c r="R1080" s="6"/>
    </row>
    <row r="1081" spans="1:18" x14ac:dyDescent="0.3">
      <c r="A1081" s="6"/>
      <c r="B1081" s="172" t="s">
        <v>5329</v>
      </c>
      <c r="C1081" s="169"/>
      <c r="D1081" s="6"/>
      <c r="E1081" s="6"/>
      <c r="F1081" s="6"/>
      <c r="G1081" s="6"/>
      <c r="H1081" s="6"/>
      <c r="I1081" s="6"/>
      <c r="J1081" s="6"/>
      <c r="K1081" s="6"/>
      <c r="L1081" s="6"/>
      <c r="M1081" s="6"/>
      <c r="N1081" s="6"/>
      <c r="O1081" s="6"/>
      <c r="P1081" s="6"/>
      <c r="Q1081" s="6"/>
      <c r="R1081" s="6"/>
    </row>
    <row r="1082" spans="1:18" x14ac:dyDescent="0.3">
      <c r="A1082" s="6"/>
      <c r="B1082" s="172" t="s">
        <v>5330</v>
      </c>
      <c r="C1082" s="169"/>
      <c r="D1082" s="6"/>
      <c r="E1082" s="6"/>
      <c r="F1082" s="6"/>
      <c r="G1082" s="6"/>
      <c r="H1082" s="6"/>
      <c r="I1082" s="6"/>
      <c r="J1082" s="6"/>
      <c r="K1082" s="6"/>
      <c r="L1082" s="6"/>
      <c r="M1082" s="6"/>
      <c r="N1082" s="6"/>
      <c r="O1082" s="6"/>
      <c r="P1082" s="6"/>
      <c r="Q1082" s="6"/>
      <c r="R1082" s="6"/>
    </row>
    <row r="1083" spans="1:18" ht="26.4" x14ac:dyDescent="0.3">
      <c r="A1083" s="6"/>
      <c r="B1083" s="172" t="s">
        <v>5331</v>
      </c>
      <c r="C1083" s="169"/>
      <c r="D1083" s="6"/>
      <c r="E1083" s="6"/>
      <c r="F1083" s="6"/>
      <c r="G1083" s="6"/>
      <c r="H1083" s="6"/>
      <c r="I1083" s="6"/>
      <c r="J1083" s="6"/>
      <c r="K1083" s="6"/>
      <c r="L1083" s="6"/>
      <c r="M1083" s="6"/>
      <c r="N1083" s="6"/>
      <c r="O1083" s="6"/>
      <c r="P1083" s="6"/>
      <c r="Q1083" s="6"/>
      <c r="R1083" s="6"/>
    </row>
    <row r="1084" spans="1:18" x14ac:dyDescent="0.3">
      <c r="A1084" s="6"/>
      <c r="B1084" s="172" t="s">
        <v>5332</v>
      </c>
      <c r="C1084" s="169"/>
      <c r="D1084" s="6"/>
      <c r="E1084" s="6"/>
      <c r="F1084" s="6"/>
      <c r="G1084" s="6"/>
      <c r="H1084" s="6"/>
      <c r="I1084" s="6"/>
      <c r="J1084" s="6"/>
      <c r="K1084" s="6"/>
      <c r="L1084" s="6"/>
      <c r="M1084" s="6"/>
      <c r="N1084" s="6"/>
      <c r="O1084" s="6"/>
      <c r="P1084" s="6"/>
      <c r="Q1084" s="6"/>
      <c r="R1084" s="6"/>
    </row>
    <row r="1085" spans="1:18" ht="39.6" x14ac:dyDescent="0.3">
      <c r="A1085" s="6"/>
      <c r="B1085" s="172" t="s">
        <v>5333</v>
      </c>
      <c r="C1085" s="169"/>
      <c r="D1085" s="6"/>
      <c r="E1085" s="6"/>
      <c r="F1085" s="6"/>
      <c r="G1085" s="6"/>
      <c r="H1085" s="6"/>
      <c r="I1085" s="6"/>
      <c r="J1085" s="6"/>
      <c r="K1085" s="6"/>
      <c r="L1085" s="6"/>
      <c r="M1085" s="6"/>
      <c r="N1085" s="6"/>
      <c r="O1085" s="6"/>
      <c r="P1085" s="6"/>
      <c r="Q1085" s="6"/>
      <c r="R1085" s="6"/>
    </row>
    <row r="1086" spans="1:18" x14ac:dyDescent="0.3">
      <c r="A1086" s="6"/>
      <c r="B1086" s="176" t="s">
        <v>4416</v>
      </c>
      <c r="C1086" s="169"/>
      <c r="D1086" s="6"/>
      <c r="E1086" s="6"/>
      <c r="F1086" s="6"/>
      <c r="G1086" s="6"/>
      <c r="H1086" s="6"/>
      <c r="I1086" s="6"/>
      <c r="J1086" s="6"/>
      <c r="K1086" s="6"/>
      <c r="L1086" s="6"/>
      <c r="M1086" s="6"/>
      <c r="N1086" s="6"/>
      <c r="O1086" s="6"/>
      <c r="P1086" s="6"/>
      <c r="Q1086" s="6"/>
      <c r="R1086" s="6"/>
    </row>
    <row r="1087" spans="1:18" x14ac:dyDescent="0.3">
      <c r="A1087" s="6"/>
      <c r="B1087" s="176"/>
      <c r="C1087" s="169"/>
      <c r="D1087" s="6"/>
      <c r="E1087" s="6"/>
      <c r="F1087" s="6"/>
      <c r="G1087" s="6"/>
      <c r="H1087" s="6"/>
      <c r="I1087" s="6"/>
      <c r="J1087" s="6"/>
      <c r="K1087" s="6"/>
      <c r="L1087" s="6"/>
      <c r="M1087" s="6"/>
      <c r="N1087" s="6"/>
      <c r="O1087" s="6"/>
      <c r="P1087" s="6"/>
      <c r="Q1087" s="6"/>
      <c r="R1087" s="6"/>
    </row>
    <row r="1088" spans="1:18" x14ac:dyDescent="0.3">
      <c r="A1088" s="6"/>
      <c r="B1088" s="176"/>
      <c r="C1088" s="169"/>
      <c r="D1088" s="6"/>
      <c r="E1088" s="6"/>
      <c r="F1088" s="6"/>
      <c r="G1088" s="6"/>
      <c r="H1088" s="6"/>
      <c r="I1088" s="6"/>
      <c r="J1088" s="6"/>
      <c r="K1088" s="6"/>
      <c r="L1088" s="6"/>
      <c r="M1088" s="6"/>
      <c r="N1088" s="6"/>
      <c r="O1088" s="6"/>
      <c r="P1088" s="6"/>
      <c r="Q1088" s="6"/>
      <c r="R1088" s="6"/>
    </row>
    <row r="1089" spans="1:18" x14ac:dyDescent="0.3">
      <c r="A1089" s="6"/>
      <c r="B1089" s="176"/>
      <c r="C1089" s="169"/>
      <c r="D1089" s="6"/>
      <c r="E1089" s="6"/>
      <c r="F1089" s="6"/>
      <c r="G1089" s="6"/>
      <c r="H1089" s="6"/>
      <c r="I1089" s="6"/>
      <c r="J1089" s="6"/>
      <c r="K1089" s="6"/>
      <c r="L1089" s="6"/>
      <c r="M1089" s="6"/>
      <c r="N1089" s="6"/>
      <c r="O1089" s="6"/>
      <c r="P1089" s="6"/>
      <c r="Q1089" s="6"/>
      <c r="R1089" s="6"/>
    </row>
    <row r="1090" spans="1:18" x14ac:dyDescent="0.3">
      <c r="A1090" s="6"/>
      <c r="B1090" s="176"/>
      <c r="C1090" s="169"/>
      <c r="D1090" s="6"/>
      <c r="E1090" s="6"/>
      <c r="F1090" s="6"/>
      <c r="G1090" s="6"/>
      <c r="H1090" s="6"/>
      <c r="I1090" s="6"/>
      <c r="J1090" s="6"/>
      <c r="K1090" s="6"/>
      <c r="L1090" s="6"/>
      <c r="M1090" s="6"/>
      <c r="N1090" s="6"/>
      <c r="O1090" s="6"/>
      <c r="P1090" s="6"/>
      <c r="Q1090" s="6"/>
      <c r="R1090" s="6"/>
    </row>
    <row r="1091" spans="1:18" x14ac:dyDescent="0.3">
      <c r="A1091" s="6"/>
      <c r="B1091" s="176"/>
      <c r="C1091" s="169"/>
      <c r="D1091" s="6"/>
      <c r="E1091" s="6"/>
      <c r="F1091" s="6"/>
      <c r="G1091" s="6"/>
      <c r="H1091" s="6"/>
      <c r="I1091" s="6"/>
      <c r="J1091" s="6"/>
      <c r="K1091" s="6"/>
      <c r="L1091" s="6"/>
      <c r="M1091" s="6"/>
      <c r="N1091" s="6"/>
      <c r="O1091" s="6"/>
      <c r="P1091" s="6"/>
      <c r="Q1091" s="6"/>
      <c r="R1091" s="6"/>
    </row>
    <row r="1092" spans="1:18" x14ac:dyDescent="0.3">
      <c r="A1092" s="6"/>
      <c r="B1092" s="176"/>
      <c r="C1092" s="169"/>
      <c r="D1092" s="6"/>
      <c r="E1092" s="6"/>
      <c r="F1092" s="6"/>
      <c r="G1092" s="6"/>
      <c r="H1092" s="6"/>
      <c r="I1092" s="6"/>
      <c r="J1092" s="6"/>
      <c r="K1092" s="6"/>
      <c r="L1092" s="6"/>
      <c r="M1092" s="6"/>
      <c r="N1092" s="6"/>
      <c r="O1092" s="6"/>
      <c r="P1092" s="6"/>
      <c r="Q1092" s="6"/>
      <c r="R1092" s="6"/>
    </row>
    <row r="1093" spans="1:18" x14ac:dyDescent="0.3">
      <c r="A1093" s="6"/>
      <c r="B1093" s="176"/>
      <c r="C1093" s="169"/>
      <c r="D1093" s="6"/>
      <c r="E1093" s="6"/>
      <c r="F1093" s="6"/>
      <c r="G1093" s="6"/>
      <c r="H1093" s="6"/>
      <c r="I1093" s="6"/>
      <c r="J1093" s="6"/>
      <c r="K1093" s="6"/>
      <c r="L1093" s="6"/>
      <c r="M1093" s="6"/>
      <c r="N1093" s="6"/>
      <c r="O1093" s="6"/>
      <c r="P1093" s="6"/>
      <c r="Q1093" s="6"/>
      <c r="R1093" s="6"/>
    </row>
    <row r="1094" spans="1:18" x14ac:dyDescent="0.3">
      <c r="A1094" s="6"/>
      <c r="B1094" s="176"/>
      <c r="C1094" s="169"/>
      <c r="D1094" s="6"/>
      <c r="E1094" s="6"/>
      <c r="F1094" s="6"/>
      <c r="G1094" s="6"/>
      <c r="H1094" s="6"/>
      <c r="I1094" s="6"/>
      <c r="J1094" s="6"/>
      <c r="K1094" s="6"/>
      <c r="L1094" s="6"/>
      <c r="M1094" s="6"/>
      <c r="N1094" s="6"/>
      <c r="O1094" s="6"/>
      <c r="P1094" s="6"/>
      <c r="Q1094" s="6"/>
      <c r="R1094" s="6"/>
    </row>
    <row r="1095" spans="1:18" x14ac:dyDescent="0.3">
      <c r="A1095" s="6"/>
      <c r="B1095" s="176"/>
      <c r="C1095" s="169"/>
      <c r="D1095" s="6"/>
      <c r="E1095" s="6"/>
      <c r="F1095" s="6"/>
      <c r="G1095" s="6"/>
      <c r="H1095" s="6"/>
      <c r="I1095" s="6"/>
      <c r="J1095" s="6"/>
      <c r="K1095" s="6"/>
      <c r="L1095" s="6"/>
      <c r="M1095" s="6"/>
      <c r="N1095" s="6"/>
      <c r="O1095" s="6"/>
      <c r="P1095" s="6"/>
      <c r="Q1095" s="6"/>
      <c r="R1095" s="6"/>
    </row>
    <row r="1096" spans="1:18" x14ac:dyDescent="0.3">
      <c r="A1096" s="6"/>
      <c r="B1096" s="176"/>
      <c r="C1096" s="169"/>
      <c r="D1096" s="6"/>
      <c r="E1096" s="6"/>
      <c r="F1096" s="6"/>
      <c r="G1096" s="6"/>
      <c r="H1096" s="6"/>
      <c r="I1096" s="6"/>
      <c r="J1096" s="6"/>
      <c r="K1096" s="6"/>
      <c r="L1096" s="6"/>
      <c r="M1096" s="6"/>
      <c r="N1096" s="6"/>
      <c r="O1096" s="6"/>
      <c r="P1096" s="6"/>
      <c r="Q1096" s="6"/>
      <c r="R1096" s="6"/>
    </row>
    <row r="1097" spans="1:18" x14ac:dyDescent="0.3">
      <c r="A1097" s="6"/>
      <c r="B1097" s="176"/>
      <c r="C1097" s="169"/>
      <c r="D1097" s="6"/>
      <c r="E1097" s="6"/>
      <c r="F1097" s="6"/>
      <c r="G1097" s="6"/>
      <c r="H1097" s="6"/>
      <c r="I1097" s="6"/>
      <c r="J1097" s="6"/>
      <c r="K1097" s="6"/>
      <c r="L1097" s="6"/>
      <c r="M1097" s="6"/>
      <c r="N1097" s="6"/>
      <c r="O1097" s="6"/>
      <c r="P1097" s="6"/>
      <c r="Q1097" s="6"/>
      <c r="R1097" s="6"/>
    </row>
    <row r="1098" spans="1:18" x14ac:dyDescent="0.3">
      <c r="A1098" s="6"/>
      <c r="B1098" s="176"/>
      <c r="C1098" s="169"/>
      <c r="D1098" s="6"/>
      <c r="E1098" s="6"/>
      <c r="F1098" s="6"/>
      <c r="G1098" s="6"/>
      <c r="H1098" s="6"/>
      <c r="I1098" s="6"/>
      <c r="J1098" s="6"/>
      <c r="K1098" s="6"/>
      <c r="L1098" s="6"/>
      <c r="M1098" s="6"/>
      <c r="N1098" s="6"/>
      <c r="O1098" s="6"/>
      <c r="P1098" s="6"/>
      <c r="Q1098" s="6"/>
      <c r="R1098" s="6"/>
    </row>
    <row r="1099" spans="1:18" x14ac:dyDescent="0.3">
      <c r="A1099" s="6"/>
      <c r="B1099" s="176"/>
      <c r="C1099" s="169"/>
      <c r="D1099" s="6"/>
      <c r="E1099" s="6"/>
      <c r="F1099" s="6"/>
      <c r="G1099" s="6"/>
      <c r="H1099" s="6"/>
      <c r="I1099" s="6"/>
      <c r="J1099" s="6"/>
      <c r="K1099" s="6"/>
      <c r="L1099" s="6"/>
      <c r="M1099" s="6"/>
      <c r="N1099" s="6"/>
      <c r="O1099" s="6"/>
      <c r="P1099" s="6"/>
      <c r="Q1099" s="6"/>
      <c r="R1099" s="6"/>
    </row>
    <row r="1100" spans="1:18" x14ac:dyDescent="0.3">
      <c r="A1100" s="6"/>
      <c r="B1100" s="176"/>
      <c r="C1100" s="169"/>
      <c r="D1100" s="6"/>
      <c r="E1100" s="6"/>
      <c r="F1100" s="6"/>
      <c r="G1100" s="6"/>
      <c r="H1100" s="6"/>
      <c r="I1100" s="6"/>
      <c r="J1100" s="6"/>
      <c r="K1100" s="6"/>
      <c r="L1100" s="6"/>
      <c r="M1100" s="6"/>
      <c r="N1100" s="6"/>
      <c r="O1100" s="6"/>
      <c r="P1100" s="6"/>
      <c r="Q1100" s="6"/>
      <c r="R1100" s="6"/>
    </row>
    <row r="1101" spans="1:18" x14ac:dyDescent="0.3">
      <c r="A1101" s="6"/>
      <c r="B1101" s="176"/>
      <c r="C1101" s="169"/>
      <c r="D1101" s="6"/>
      <c r="E1101" s="6"/>
      <c r="F1101" s="6"/>
      <c r="G1101" s="6"/>
      <c r="H1101" s="6"/>
      <c r="I1101" s="6"/>
      <c r="J1101" s="6"/>
      <c r="K1101" s="6"/>
      <c r="L1101" s="6"/>
      <c r="M1101" s="6"/>
      <c r="N1101" s="6"/>
      <c r="O1101" s="6"/>
      <c r="P1101" s="6"/>
      <c r="Q1101" s="6"/>
      <c r="R1101" s="6"/>
    </row>
    <row r="1102" spans="1:18" x14ac:dyDescent="0.3">
      <c r="A1102" s="6"/>
      <c r="B1102" s="176"/>
      <c r="C1102" s="169"/>
      <c r="D1102" s="6"/>
      <c r="E1102" s="6"/>
      <c r="F1102" s="6"/>
      <c r="G1102" s="6"/>
      <c r="H1102" s="6"/>
      <c r="I1102" s="6"/>
      <c r="J1102" s="6"/>
      <c r="K1102" s="6"/>
      <c r="L1102" s="6"/>
      <c r="M1102" s="6"/>
      <c r="N1102" s="6"/>
      <c r="O1102" s="6"/>
      <c r="P1102" s="6"/>
      <c r="Q1102" s="6"/>
      <c r="R1102" s="6"/>
    </row>
    <row r="1103" spans="1:18" x14ac:dyDescent="0.3">
      <c r="A1103" s="6"/>
      <c r="B1103" s="176"/>
      <c r="C1103" s="169"/>
      <c r="D1103" s="6"/>
      <c r="E1103" s="6"/>
      <c r="F1103" s="6"/>
      <c r="G1103" s="6"/>
      <c r="H1103" s="6"/>
      <c r="I1103" s="6"/>
      <c r="J1103" s="6"/>
      <c r="K1103" s="6"/>
      <c r="L1103" s="6"/>
      <c r="M1103" s="6"/>
      <c r="N1103" s="6"/>
      <c r="O1103" s="6"/>
      <c r="P1103" s="6"/>
      <c r="Q1103" s="6"/>
      <c r="R1103" s="6"/>
    </row>
    <row r="1104" spans="1:18" x14ac:dyDescent="0.3">
      <c r="A1104" s="6"/>
      <c r="B1104" s="176"/>
      <c r="C1104" s="169"/>
      <c r="D1104" s="6"/>
      <c r="E1104" s="6"/>
      <c r="F1104" s="6"/>
      <c r="G1104" s="6"/>
      <c r="H1104" s="6"/>
      <c r="I1104" s="6"/>
      <c r="J1104" s="6"/>
      <c r="K1104" s="6"/>
      <c r="L1104" s="6"/>
      <c r="M1104" s="6"/>
      <c r="N1104" s="6"/>
      <c r="O1104" s="6"/>
      <c r="P1104" s="6"/>
      <c r="Q1104" s="6"/>
      <c r="R1104" s="6"/>
    </row>
    <row r="1105" spans="1:18" x14ac:dyDescent="0.3">
      <c r="A1105" s="6"/>
      <c r="B1105" s="176"/>
      <c r="C1105" s="169"/>
      <c r="D1105" s="6"/>
      <c r="E1105" s="6"/>
      <c r="F1105" s="6"/>
      <c r="G1105" s="6"/>
      <c r="H1105" s="6"/>
      <c r="I1105" s="6"/>
      <c r="J1105" s="6"/>
      <c r="K1105" s="6"/>
      <c r="L1105" s="6"/>
      <c r="M1105" s="6"/>
      <c r="N1105" s="6"/>
      <c r="O1105" s="6"/>
      <c r="P1105" s="6"/>
      <c r="Q1105" s="6"/>
      <c r="R1105" s="6"/>
    </row>
    <row r="1106" spans="1:18" x14ac:dyDescent="0.3">
      <c r="A1106" s="6"/>
      <c r="B1106" s="176"/>
      <c r="C1106" s="169"/>
      <c r="D1106" s="6"/>
      <c r="E1106" s="6"/>
      <c r="F1106" s="6"/>
      <c r="G1106" s="6"/>
      <c r="H1106" s="6"/>
      <c r="I1106" s="6"/>
      <c r="J1106" s="6"/>
      <c r="K1106" s="6"/>
      <c r="L1106" s="6"/>
      <c r="M1106" s="6"/>
      <c r="N1106" s="6"/>
      <c r="O1106" s="6"/>
      <c r="P1106" s="6"/>
      <c r="Q1106" s="6"/>
      <c r="R1106" s="6"/>
    </row>
    <row r="1107" spans="1:18" x14ac:dyDescent="0.3">
      <c r="A1107" s="6"/>
      <c r="B1107" s="176"/>
      <c r="C1107" s="169"/>
      <c r="D1107" s="6"/>
      <c r="E1107" s="6"/>
      <c r="F1107" s="6"/>
      <c r="G1107" s="6"/>
      <c r="H1107" s="6"/>
      <c r="I1107" s="6"/>
      <c r="J1107" s="6"/>
      <c r="K1107" s="6"/>
      <c r="L1107" s="6"/>
      <c r="M1107" s="6"/>
      <c r="N1107" s="6"/>
      <c r="O1107" s="6"/>
      <c r="P1107" s="6"/>
      <c r="Q1107" s="6"/>
      <c r="R1107" s="6"/>
    </row>
    <row r="1108" spans="1:18" x14ac:dyDescent="0.3">
      <c r="A1108" s="6"/>
      <c r="B1108" s="176"/>
      <c r="C1108" s="169"/>
      <c r="D1108" s="6"/>
      <c r="E1108" s="6"/>
      <c r="F1108" s="6"/>
      <c r="G1108" s="6"/>
      <c r="H1108" s="6"/>
      <c r="I1108" s="6"/>
      <c r="J1108" s="6"/>
      <c r="K1108" s="6"/>
      <c r="L1108" s="6"/>
      <c r="M1108" s="6"/>
      <c r="N1108" s="6"/>
      <c r="O1108" s="6"/>
      <c r="P1108" s="6"/>
      <c r="Q1108" s="6"/>
      <c r="R1108" s="6"/>
    </row>
    <row r="1109" spans="1:18" x14ac:dyDescent="0.3">
      <c r="A1109" s="6"/>
      <c r="B1109" s="176"/>
      <c r="C1109" s="169"/>
      <c r="D1109" s="6"/>
      <c r="E1109" s="6"/>
      <c r="F1109" s="6"/>
      <c r="G1109" s="6"/>
      <c r="H1109" s="6"/>
      <c r="I1109" s="6"/>
      <c r="J1109" s="6"/>
      <c r="K1109" s="6"/>
      <c r="L1109" s="6"/>
      <c r="M1109" s="6"/>
      <c r="N1109" s="6"/>
      <c r="O1109" s="6"/>
      <c r="P1109" s="6"/>
      <c r="Q1109" s="6"/>
      <c r="R1109" s="6"/>
    </row>
    <row r="1110" spans="1:18" x14ac:dyDescent="0.3">
      <c r="A1110" s="6"/>
      <c r="B1110" s="176"/>
      <c r="C1110" s="169"/>
      <c r="D1110" s="6"/>
      <c r="E1110" s="6"/>
      <c r="F1110" s="6"/>
      <c r="G1110" s="6"/>
      <c r="H1110" s="6"/>
      <c r="I1110" s="6"/>
      <c r="J1110" s="6"/>
      <c r="K1110" s="6"/>
      <c r="L1110" s="6"/>
      <c r="M1110" s="6"/>
      <c r="N1110" s="6"/>
      <c r="O1110" s="6"/>
      <c r="P1110" s="6"/>
      <c r="Q1110" s="6"/>
      <c r="R1110" s="6"/>
    </row>
    <row r="1111" spans="1:18" x14ac:dyDescent="0.3">
      <c r="A1111" s="6"/>
      <c r="B1111" s="176"/>
      <c r="C1111" s="169"/>
      <c r="D1111" s="6"/>
      <c r="E1111" s="6"/>
      <c r="F1111" s="6"/>
      <c r="G1111" s="6"/>
      <c r="H1111" s="6"/>
      <c r="I1111" s="6"/>
      <c r="J1111" s="6"/>
      <c r="K1111" s="6"/>
      <c r="L1111" s="6"/>
      <c r="M1111" s="6"/>
      <c r="N1111" s="6"/>
      <c r="O1111" s="6"/>
      <c r="P1111" s="6"/>
      <c r="Q1111" s="6"/>
      <c r="R1111" s="6"/>
    </row>
    <row r="1112" spans="1:18" x14ac:dyDescent="0.3">
      <c r="A1112" s="6"/>
      <c r="B1112" s="176"/>
      <c r="C1112" s="169"/>
      <c r="D1112" s="6"/>
      <c r="E1112" s="6"/>
      <c r="F1112" s="6"/>
      <c r="G1112" s="6"/>
      <c r="H1112" s="6"/>
      <c r="I1112" s="6"/>
      <c r="J1112" s="6"/>
      <c r="K1112" s="6"/>
      <c r="L1112" s="6"/>
      <c r="M1112" s="6"/>
      <c r="N1112" s="6"/>
      <c r="O1112" s="6"/>
      <c r="P1112" s="6"/>
      <c r="Q1112" s="6"/>
      <c r="R1112" s="6"/>
    </row>
    <row r="1113" spans="1:18" x14ac:dyDescent="0.3">
      <c r="A1113" s="6"/>
      <c r="B1113" s="176"/>
      <c r="C1113" s="169"/>
      <c r="D1113" s="6"/>
      <c r="E1113" s="6"/>
      <c r="F1113" s="6"/>
      <c r="G1113" s="6"/>
      <c r="H1113" s="6"/>
      <c r="I1113" s="6"/>
      <c r="J1113" s="6"/>
      <c r="K1113" s="6"/>
      <c r="L1113" s="6"/>
      <c r="M1113" s="6"/>
      <c r="N1113" s="6"/>
      <c r="O1113" s="6"/>
      <c r="P1113" s="6"/>
      <c r="Q1113" s="6"/>
      <c r="R1113" s="6"/>
    </row>
    <row r="1114" spans="1:18" x14ac:dyDescent="0.3">
      <c r="A1114" s="6"/>
      <c r="B1114" s="176"/>
      <c r="C1114" s="169"/>
      <c r="D1114" s="6"/>
      <c r="E1114" s="6"/>
      <c r="F1114" s="6"/>
      <c r="G1114" s="6"/>
      <c r="H1114" s="6"/>
      <c r="I1114" s="6"/>
      <c r="J1114" s="6"/>
      <c r="K1114" s="6"/>
      <c r="L1114" s="6"/>
      <c r="M1114" s="6"/>
      <c r="N1114" s="6"/>
      <c r="O1114" s="6"/>
      <c r="P1114" s="6"/>
      <c r="Q1114" s="6"/>
      <c r="R1114" s="6"/>
    </row>
    <row r="1115" spans="1:18" x14ac:dyDescent="0.3">
      <c r="A1115" s="6"/>
      <c r="B1115" s="176"/>
      <c r="C1115" s="169"/>
      <c r="D1115" s="6"/>
      <c r="E1115" s="6"/>
      <c r="F1115" s="6"/>
      <c r="G1115" s="6"/>
      <c r="H1115" s="6"/>
      <c r="I1115" s="6"/>
      <c r="J1115" s="6"/>
      <c r="K1115" s="6"/>
      <c r="L1115" s="6"/>
      <c r="M1115" s="6"/>
      <c r="N1115" s="6"/>
      <c r="O1115" s="6"/>
      <c r="P1115" s="6"/>
      <c r="Q1115" s="6"/>
      <c r="R1115" s="6"/>
    </row>
    <row r="1116" spans="1:18" x14ac:dyDescent="0.3">
      <c r="A1116" s="6"/>
      <c r="B1116" s="176"/>
      <c r="C1116" s="169"/>
      <c r="D1116" s="6"/>
      <c r="E1116" s="6"/>
      <c r="F1116" s="6"/>
      <c r="G1116" s="6"/>
      <c r="H1116" s="6"/>
      <c r="I1116" s="6"/>
      <c r="J1116" s="6"/>
      <c r="K1116" s="6"/>
      <c r="L1116" s="6"/>
      <c r="M1116" s="6"/>
      <c r="N1116" s="6"/>
      <c r="O1116" s="6"/>
      <c r="P1116" s="6"/>
      <c r="Q1116" s="6"/>
      <c r="R1116" s="6"/>
    </row>
    <row r="1117" spans="1:18" ht="15" thickBot="1" x14ac:dyDescent="0.35">
      <c r="A1117" s="6"/>
      <c r="B1117" s="172"/>
      <c r="C1117" s="169"/>
      <c r="D1117" s="6"/>
      <c r="E1117" s="6"/>
      <c r="F1117" s="6"/>
      <c r="G1117" s="6"/>
      <c r="H1117" s="6"/>
      <c r="I1117" s="6"/>
      <c r="J1117" s="6"/>
      <c r="K1117" s="6"/>
      <c r="L1117" s="6"/>
      <c r="M1117" s="6"/>
      <c r="N1117" s="6"/>
      <c r="O1117" s="6"/>
      <c r="P1117" s="6"/>
      <c r="Q1117" s="6"/>
      <c r="R1117" s="6"/>
    </row>
    <row r="1118" spans="1:18" ht="15.6" thickTop="1" thickBot="1" x14ac:dyDescent="0.35">
      <c r="A1118" s="6"/>
      <c r="B1118" s="170" t="s">
        <v>4417</v>
      </c>
      <c r="C1118" s="169"/>
      <c r="D1118" s="6"/>
      <c r="E1118" s="6"/>
      <c r="F1118" s="6"/>
      <c r="G1118" s="6"/>
      <c r="H1118" s="6"/>
      <c r="I1118" s="6"/>
      <c r="J1118" s="6"/>
      <c r="K1118" s="6"/>
      <c r="L1118" s="6"/>
      <c r="M1118" s="6"/>
      <c r="N1118" s="6"/>
      <c r="O1118" s="6"/>
      <c r="P1118" s="6"/>
      <c r="Q1118" s="6"/>
      <c r="R1118" s="6"/>
    </row>
    <row r="1119" spans="1:18" ht="15" thickTop="1" x14ac:dyDescent="0.3">
      <c r="A1119" s="6"/>
      <c r="B1119" s="172" t="s">
        <v>5334</v>
      </c>
      <c r="C1119" s="169"/>
      <c r="D1119" s="6"/>
      <c r="E1119" s="6"/>
      <c r="F1119" s="6"/>
      <c r="G1119" s="6"/>
      <c r="H1119" s="6"/>
      <c r="I1119" s="6"/>
      <c r="J1119" s="6"/>
      <c r="K1119" s="6"/>
      <c r="L1119" s="6"/>
      <c r="M1119" s="6"/>
      <c r="N1119" s="6"/>
      <c r="O1119" s="6"/>
      <c r="P1119" s="6"/>
      <c r="Q1119" s="6"/>
      <c r="R1119" s="6"/>
    </row>
    <row r="1120" spans="1:18" ht="15" thickBot="1" x14ac:dyDescent="0.35">
      <c r="A1120" s="6"/>
      <c r="B1120" s="172"/>
      <c r="C1120" s="169"/>
      <c r="D1120" s="6"/>
      <c r="E1120" s="6"/>
      <c r="F1120" s="6"/>
      <c r="G1120" s="6"/>
      <c r="H1120" s="6"/>
      <c r="I1120" s="6"/>
      <c r="J1120" s="6"/>
      <c r="K1120" s="6"/>
      <c r="L1120" s="6"/>
      <c r="M1120" s="6"/>
      <c r="N1120" s="6"/>
      <c r="O1120" s="6"/>
      <c r="P1120" s="6"/>
      <c r="Q1120" s="6"/>
      <c r="R1120" s="6"/>
    </row>
    <row r="1121" spans="1:18" ht="15.6" thickTop="1" thickBot="1" x14ac:dyDescent="0.35">
      <c r="A1121" s="6"/>
      <c r="B1121" s="170" t="s">
        <v>4214</v>
      </c>
      <c r="C1121" s="169"/>
      <c r="D1121" s="6"/>
      <c r="E1121" s="6"/>
      <c r="F1121" s="6"/>
      <c r="G1121" s="6"/>
      <c r="H1121" s="6"/>
      <c r="I1121" s="6"/>
      <c r="J1121" s="6"/>
      <c r="K1121" s="6"/>
      <c r="L1121" s="6"/>
      <c r="M1121" s="6"/>
      <c r="N1121" s="6"/>
      <c r="O1121" s="6"/>
      <c r="P1121" s="6"/>
      <c r="Q1121" s="6"/>
      <c r="R1121" s="6"/>
    </row>
    <row r="1122" spans="1:18" ht="27" thickTop="1" x14ac:dyDescent="0.3">
      <c r="A1122" s="6"/>
      <c r="B1122" s="172" t="s">
        <v>5335</v>
      </c>
      <c r="C1122" s="169"/>
      <c r="D1122" s="6"/>
      <c r="E1122" s="6"/>
      <c r="F1122" s="6"/>
      <c r="G1122" s="6"/>
      <c r="H1122" s="6"/>
      <c r="I1122" s="6"/>
      <c r="J1122" s="6"/>
      <c r="K1122" s="6"/>
      <c r="L1122" s="6"/>
      <c r="M1122" s="6"/>
      <c r="N1122" s="6"/>
      <c r="O1122" s="6"/>
      <c r="P1122" s="6"/>
      <c r="Q1122" s="6"/>
      <c r="R1122" s="6"/>
    </row>
    <row r="1123" spans="1:18" x14ac:dyDescent="0.3">
      <c r="A1123" s="6"/>
      <c r="B1123" s="172" t="s">
        <v>5336</v>
      </c>
      <c r="C1123" s="169"/>
      <c r="D1123" s="6"/>
      <c r="E1123" s="6"/>
      <c r="F1123" s="6"/>
      <c r="G1123" s="6"/>
      <c r="H1123" s="6"/>
      <c r="I1123" s="6"/>
      <c r="J1123" s="6"/>
      <c r="K1123" s="6"/>
      <c r="L1123" s="6"/>
      <c r="M1123" s="6"/>
      <c r="N1123" s="6"/>
      <c r="O1123" s="6"/>
      <c r="P1123" s="6"/>
      <c r="Q1123" s="6"/>
      <c r="R1123" s="6"/>
    </row>
    <row r="1124" spans="1:18" x14ac:dyDescent="0.3">
      <c r="A1124" s="6"/>
      <c r="B1124" s="172" t="s">
        <v>5337</v>
      </c>
      <c r="C1124" s="169"/>
      <c r="D1124" s="6"/>
      <c r="E1124" s="6"/>
      <c r="F1124" s="6"/>
      <c r="G1124" s="6"/>
      <c r="H1124" s="6"/>
      <c r="I1124" s="6"/>
      <c r="J1124" s="6"/>
      <c r="K1124" s="6"/>
      <c r="L1124" s="6"/>
      <c r="M1124" s="6"/>
      <c r="N1124" s="6"/>
      <c r="O1124" s="6"/>
      <c r="P1124" s="6"/>
      <c r="Q1124" s="6"/>
      <c r="R1124" s="6"/>
    </row>
    <row r="1125" spans="1:18" x14ac:dyDescent="0.3">
      <c r="A1125" s="6"/>
      <c r="B1125" s="172" t="s">
        <v>5338</v>
      </c>
      <c r="C1125" s="169"/>
      <c r="D1125" s="6"/>
      <c r="E1125" s="6"/>
      <c r="F1125" s="6"/>
      <c r="G1125" s="6"/>
      <c r="H1125" s="6"/>
      <c r="I1125" s="6"/>
      <c r="J1125" s="6"/>
      <c r="K1125" s="6"/>
      <c r="L1125" s="6"/>
      <c r="M1125" s="6"/>
      <c r="N1125" s="6"/>
      <c r="O1125" s="6"/>
      <c r="P1125" s="6"/>
      <c r="Q1125" s="6"/>
      <c r="R1125" s="6"/>
    </row>
    <row r="1126" spans="1:18" x14ac:dyDescent="0.3">
      <c r="A1126" s="6"/>
      <c r="B1126" s="172" t="s">
        <v>5339</v>
      </c>
      <c r="C1126" s="169"/>
      <c r="D1126" s="6"/>
      <c r="E1126" s="6"/>
      <c r="F1126" s="6"/>
      <c r="G1126" s="6"/>
      <c r="H1126" s="6"/>
      <c r="I1126" s="6"/>
      <c r="J1126" s="6"/>
      <c r="K1126" s="6"/>
      <c r="L1126" s="6"/>
      <c r="M1126" s="6"/>
      <c r="N1126" s="6"/>
      <c r="O1126" s="6"/>
      <c r="P1126" s="6"/>
      <c r="Q1126" s="6"/>
      <c r="R1126" s="6"/>
    </row>
    <row r="1127" spans="1:18" x14ac:dyDescent="0.3">
      <c r="A1127" s="6"/>
      <c r="B1127" s="172" t="s">
        <v>5340</v>
      </c>
      <c r="C1127" s="169"/>
      <c r="D1127" s="6"/>
      <c r="E1127" s="6"/>
      <c r="F1127" s="6"/>
      <c r="G1127" s="6"/>
      <c r="H1127" s="6"/>
      <c r="I1127" s="6"/>
      <c r="J1127" s="6"/>
      <c r="K1127" s="6"/>
      <c r="L1127" s="6"/>
      <c r="M1127" s="6"/>
      <c r="N1127" s="6"/>
      <c r="O1127" s="6"/>
      <c r="P1127" s="6"/>
      <c r="Q1127" s="6"/>
      <c r="R1127" s="6"/>
    </row>
    <row r="1128" spans="1:18" x14ac:dyDescent="0.3">
      <c r="A1128" s="6"/>
      <c r="B1128" s="172" t="s">
        <v>5341</v>
      </c>
      <c r="C1128" s="169"/>
      <c r="D1128" s="6"/>
      <c r="E1128" s="6"/>
      <c r="F1128" s="6"/>
      <c r="G1128" s="6"/>
      <c r="H1128" s="6"/>
      <c r="I1128" s="6"/>
      <c r="J1128" s="6"/>
      <c r="K1128" s="6"/>
      <c r="L1128" s="6"/>
      <c r="M1128" s="6"/>
      <c r="N1128" s="6"/>
      <c r="O1128" s="6"/>
      <c r="P1128" s="6"/>
      <c r="Q1128" s="6"/>
      <c r="R1128" s="6"/>
    </row>
    <row r="1129" spans="1:18" x14ac:dyDescent="0.3">
      <c r="A1129" s="6"/>
      <c r="B1129" s="172" t="s">
        <v>5342</v>
      </c>
      <c r="C1129" s="169"/>
      <c r="D1129" s="6"/>
      <c r="E1129" s="6"/>
      <c r="F1129" s="6"/>
      <c r="G1129" s="6"/>
      <c r="H1129" s="6"/>
      <c r="I1129" s="6"/>
      <c r="J1129" s="6"/>
      <c r="K1129" s="6"/>
      <c r="L1129" s="6"/>
      <c r="M1129" s="6"/>
      <c r="N1129" s="6"/>
      <c r="O1129" s="6"/>
      <c r="P1129" s="6"/>
      <c r="Q1129" s="6"/>
      <c r="R1129" s="6"/>
    </row>
    <row r="1130" spans="1:18" x14ac:dyDescent="0.3">
      <c r="A1130" s="6"/>
      <c r="B1130" s="172" t="s">
        <v>5343</v>
      </c>
      <c r="C1130" s="169"/>
      <c r="D1130" s="6"/>
      <c r="E1130" s="6"/>
      <c r="F1130" s="6"/>
      <c r="G1130" s="6"/>
      <c r="H1130" s="6"/>
      <c r="I1130" s="6"/>
      <c r="J1130" s="6"/>
      <c r="K1130" s="6"/>
      <c r="L1130" s="6"/>
      <c r="M1130" s="6"/>
      <c r="N1130" s="6"/>
      <c r="O1130" s="6"/>
      <c r="P1130" s="6"/>
      <c r="Q1130" s="6"/>
      <c r="R1130" s="6"/>
    </row>
    <row r="1131" spans="1:18" x14ac:dyDescent="0.3">
      <c r="A1131" s="6"/>
      <c r="B1131" s="172" t="s">
        <v>5344</v>
      </c>
      <c r="C1131" s="169"/>
      <c r="D1131" s="6"/>
      <c r="E1131" s="6"/>
      <c r="F1131" s="6"/>
      <c r="G1131" s="6"/>
      <c r="H1131" s="6"/>
      <c r="I1131" s="6"/>
      <c r="J1131" s="6"/>
      <c r="K1131" s="6"/>
      <c r="L1131" s="6"/>
      <c r="M1131" s="6"/>
      <c r="N1131" s="6"/>
      <c r="O1131" s="6"/>
      <c r="P1131" s="6"/>
      <c r="Q1131" s="6"/>
      <c r="R1131" s="6"/>
    </row>
    <row r="1132" spans="1:18" x14ac:dyDescent="0.3">
      <c r="A1132" s="6"/>
      <c r="B1132" s="172" t="s">
        <v>5345</v>
      </c>
      <c r="C1132" s="169"/>
      <c r="D1132" s="6"/>
      <c r="E1132" s="6"/>
      <c r="F1132" s="6"/>
      <c r="G1132" s="6"/>
      <c r="H1132" s="6"/>
      <c r="I1132" s="6"/>
      <c r="J1132" s="6"/>
      <c r="K1132" s="6"/>
      <c r="L1132" s="6"/>
      <c r="M1132" s="6"/>
      <c r="N1132" s="6"/>
      <c r="O1132" s="6"/>
      <c r="P1132" s="6"/>
      <c r="Q1132" s="6"/>
      <c r="R1132" s="6"/>
    </row>
    <row r="1133" spans="1:18" x14ac:dyDescent="0.3">
      <c r="A1133" s="6"/>
      <c r="B1133" s="172" t="s">
        <v>5346</v>
      </c>
      <c r="C1133" s="169"/>
      <c r="D1133" s="6"/>
      <c r="E1133" s="6"/>
      <c r="F1133" s="6"/>
      <c r="G1133" s="6"/>
      <c r="H1133" s="6"/>
      <c r="I1133" s="6"/>
      <c r="J1133" s="6"/>
      <c r="K1133" s="6"/>
      <c r="L1133" s="6"/>
      <c r="M1133" s="6"/>
      <c r="N1133" s="6"/>
      <c r="O1133" s="6"/>
      <c r="P1133" s="6"/>
      <c r="Q1133" s="6"/>
      <c r="R1133" s="6"/>
    </row>
    <row r="1134" spans="1:18" x14ac:dyDescent="0.3">
      <c r="A1134" s="6"/>
      <c r="B1134" s="172" t="s">
        <v>5347</v>
      </c>
      <c r="C1134" s="169"/>
      <c r="D1134" s="6"/>
      <c r="E1134" s="6"/>
      <c r="F1134" s="6"/>
      <c r="G1134" s="6"/>
      <c r="H1134" s="6"/>
      <c r="I1134" s="6"/>
      <c r="J1134" s="6"/>
      <c r="K1134" s="6"/>
      <c r="L1134" s="6"/>
      <c r="M1134" s="6"/>
      <c r="N1134" s="6"/>
      <c r="O1134" s="6"/>
      <c r="P1134" s="6"/>
      <c r="Q1134" s="6"/>
      <c r="R1134" s="6"/>
    </row>
    <row r="1135" spans="1:18" x14ac:dyDescent="0.3">
      <c r="A1135" s="6"/>
      <c r="B1135" s="172" t="s">
        <v>5348</v>
      </c>
      <c r="C1135" s="169"/>
      <c r="D1135" s="6"/>
      <c r="E1135" s="6"/>
      <c r="F1135" s="6"/>
      <c r="G1135" s="6"/>
      <c r="H1135" s="6"/>
      <c r="I1135" s="6"/>
      <c r="J1135" s="6"/>
      <c r="K1135" s="6"/>
      <c r="L1135" s="6"/>
      <c r="M1135" s="6"/>
      <c r="N1135" s="6"/>
      <c r="O1135" s="6"/>
      <c r="P1135" s="6"/>
      <c r="Q1135" s="6"/>
      <c r="R1135" s="6"/>
    </row>
    <row r="1136" spans="1:18" x14ac:dyDescent="0.3">
      <c r="A1136" s="6"/>
      <c r="B1136" s="172" t="s">
        <v>5349</v>
      </c>
      <c r="C1136" s="169"/>
      <c r="D1136" s="6"/>
      <c r="E1136" s="6"/>
      <c r="F1136" s="6"/>
      <c r="G1136" s="6"/>
      <c r="H1136" s="6"/>
      <c r="I1136" s="6"/>
      <c r="J1136" s="6"/>
      <c r="K1136" s="6"/>
      <c r="L1136" s="6"/>
      <c r="M1136" s="6"/>
      <c r="N1136" s="6"/>
      <c r="O1136" s="6"/>
      <c r="P1136" s="6"/>
      <c r="Q1136" s="6"/>
      <c r="R1136" s="6"/>
    </row>
    <row r="1137" spans="1:18" x14ac:dyDescent="0.3">
      <c r="A1137" s="6"/>
      <c r="B1137" s="172" t="s">
        <v>5350</v>
      </c>
      <c r="C1137" s="169"/>
      <c r="D1137" s="6"/>
      <c r="E1137" s="6"/>
      <c r="F1137" s="6"/>
      <c r="G1137" s="6"/>
      <c r="H1137" s="6"/>
      <c r="I1137" s="6"/>
      <c r="J1137" s="6"/>
      <c r="K1137" s="6"/>
      <c r="L1137" s="6"/>
      <c r="M1137" s="6"/>
      <c r="N1137" s="6"/>
      <c r="O1137" s="6"/>
      <c r="P1137" s="6"/>
      <c r="Q1137" s="6"/>
      <c r="R1137" s="6"/>
    </row>
    <row r="1138" spans="1:18" x14ac:dyDescent="0.3">
      <c r="A1138" s="6"/>
      <c r="B1138" s="172" t="s">
        <v>5351</v>
      </c>
      <c r="C1138" s="169"/>
      <c r="D1138" s="6"/>
      <c r="E1138" s="6"/>
      <c r="F1138" s="6"/>
      <c r="G1138" s="6"/>
      <c r="H1138" s="6"/>
      <c r="I1138" s="6"/>
      <c r="J1138" s="6"/>
      <c r="K1138" s="6"/>
      <c r="L1138" s="6"/>
      <c r="M1138" s="6"/>
      <c r="N1138" s="6"/>
      <c r="O1138" s="6"/>
      <c r="P1138" s="6"/>
      <c r="Q1138" s="6"/>
      <c r="R1138" s="6"/>
    </row>
    <row r="1139" spans="1:18" x14ac:dyDescent="0.3">
      <c r="A1139" s="6"/>
      <c r="B1139" s="172" t="s">
        <v>5352</v>
      </c>
      <c r="C1139" s="169"/>
      <c r="D1139" s="6"/>
      <c r="E1139" s="6"/>
      <c r="F1139" s="6"/>
      <c r="G1139" s="6"/>
      <c r="H1139" s="6"/>
      <c r="I1139" s="6"/>
      <c r="J1139" s="6"/>
      <c r="K1139" s="6"/>
      <c r="L1139" s="6"/>
      <c r="M1139" s="6"/>
      <c r="N1139" s="6"/>
      <c r="O1139" s="6"/>
      <c r="P1139" s="6"/>
      <c r="Q1139" s="6"/>
      <c r="R1139" s="6"/>
    </row>
    <row r="1140" spans="1:18" x14ac:dyDescent="0.3">
      <c r="A1140" s="6"/>
      <c r="B1140" s="172" t="s">
        <v>5353</v>
      </c>
      <c r="C1140" s="169"/>
      <c r="D1140" s="6"/>
      <c r="E1140" s="6"/>
      <c r="F1140" s="6"/>
      <c r="G1140" s="6"/>
      <c r="H1140" s="6"/>
      <c r="I1140" s="6"/>
      <c r="J1140" s="6"/>
      <c r="K1140" s="6"/>
      <c r="L1140" s="6"/>
      <c r="M1140" s="6"/>
      <c r="N1140" s="6"/>
      <c r="O1140" s="6"/>
      <c r="P1140" s="6"/>
      <c r="Q1140" s="6"/>
      <c r="R1140" s="6"/>
    </row>
    <row r="1141" spans="1:18" ht="26.4" x14ac:dyDescent="0.3">
      <c r="A1141" s="6"/>
      <c r="B1141" s="172" t="s">
        <v>5354</v>
      </c>
      <c r="C1141" s="169"/>
      <c r="D1141" s="6"/>
      <c r="E1141" s="6"/>
      <c r="F1141" s="6"/>
      <c r="G1141" s="6"/>
      <c r="H1141" s="6"/>
      <c r="I1141" s="6"/>
      <c r="J1141" s="6"/>
      <c r="K1141" s="6"/>
      <c r="L1141" s="6"/>
      <c r="M1141" s="6"/>
      <c r="N1141" s="6"/>
      <c r="O1141" s="6"/>
      <c r="P1141" s="6"/>
      <c r="Q1141" s="6"/>
      <c r="R1141" s="6"/>
    </row>
    <row r="1142" spans="1:18" ht="26.4" x14ac:dyDescent="0.3">
      <c r="A1142" s="6"/>
      <c r="B1142" s="172" t="s">
        <v>5355</v>
      </c>
      <c r="C1142" s="169"/>
      <c r="D1142" s="6"/>
      <c r="E1142" s="6"/>
      <c r="F1142" s="6"/>
      <c r="G1142" s="6"/>
      <c r="H1142" s="6"/>
      <c r="I1142" s="6"/>
      <c r="J1142" s="6"/>
      <c r="K1142" s="6"/>
      <c r="L1142" s="6"/>
      <c r="M1142" s="6"/>
      <c r="N1142" s="6"/>
      <c r="O1142" s="6"/>
      <c r="P1142" s="6"/>
      <c r="Q1142" s="6"/>
      <c r="R1142" s="6"/>
    </row>
    <row r="1143" spans="1:18" x14ac:dyDescent="0.3">
      <c r="A1143" s="6"/>
      <c r="B1143" s="172" t="s">
        <v>5356</v>
      </c>
      <c r="C1143" s="169"/>
      <c r="D1143" s="6"/>
      <c r="E1143" s="6"/>
      <c r="F1143" s="6"/>
      <c r="G1143" s="6"/>
      <c r="H1143" s="6"/>
      <c r="I1143" s="6"/>
      <c r="J1143" s="6"/>
      <c r="K1143" s="6"/>
      <c r="L1143" s="6"/>
      <c r="M1143" s="6"/>
      <c r="N1143" s="6"/>
      <c r="O1143" s="6"/>
      <c r="P1143" s="6"/>
      <c r="Q1143" s="6"/>
      <c r="R1143" s="6"/>
    </row>
    <row r="1144" spans="1:18" ht="26.4" x14ac:dyDescent="0.3">
      <c r="A1144" s="6"/>
      <c r="B1144" s="172" t="s">
        <v>5357</v>
      </c>
      <c r="C1144" s="169"/>
      <c r="D1144" s="6"/>
      <c r="E1144" s="6"/>
      <c r="F1144" s="6"/>
      <c r="G1144" s="6"/>
      <c r="H1144" s="6"/>
      <c r="I1144" s="6"/>
      <c r="J1144" s="6"/>
      <c r="K1144" s="6"/>
      <c r="L1144" s="6"/>
      <c r="M1144" s="6"/>
      <c r="N1144" s="6"/>
      <c r="O1144" s="6"/>
      <c r="P1144" s="6"/>
      <c r="Q1144" s="6"/>
      <c r="R1144" s="6"/>
    </row>
    <row r="1145" spans="1:18" ht="26.4" x14ac:dyDescent="0.3">
      <c r="A1145" s="6"/>
      <c r="B1145" s="172" t="s">
        <v>5358</v>
      </c>
      <c r="C1145" s="169"/>
      <c r="D1145" s="6"/>
      <c r="E1145" s="6"/>
      <c r="F1145" s="6"/>
      <c r="G1145" s="6"/>
      <c r="H1145" s="6"/>
      <c r="I1145" s="6"/>
      <c r="J1145" s="6"/>
      <c r="K1145" s="6"/>
      <c r="L1145" s="6"/>
      <c r="M1145" s="6"/>
      <c r="N1145" s="6"/>
      <c r="O1145" s="6"/>
      <c r="P1145" s="6"/>
      <c r="Q1145" s="6"/>
      <c r="R1145" s="6"/>
    </row>
    <row r="1146" spans="1:18" ht="26.4" x14ac:dyDescent="0.3">
      <c r="A1146" s="6"/>
      <c r="B1146" s="172" t="s">
        <v>5359</v>
      </c>
      <c r="C1146" s="169"/>
      <c r="D1146" s="6"/>
      <c r="E1146" s="6"/>
      <c r="F1146" s="6"/>
      <c r="G1146" s="6"/>
      <c r="H1146" s="6"/>
      <c r="I1146" s="6"/>
      <c r="J1146" s="6"/>
      <c r="K1146" s="6"/>
      <c r="L1146" s="6"/>
      <c r="M1146" s="6"/>
      <c r="N1146" s="6"/>
      <c r="O1146" s="6"/>
      <c r="P1146" s="6"/>
      <c r="Q1146" s="6"/>
      <c r="R1146" s="6"/>
    </row>
    <row r="1147" spans="1:18" ht="26.4" x14ac:dyDescent="0.3">
      <c r="A1147" s="6"/>
      <c r="B1147" s="172" t="s">
        <v>5360</v>
      </c>
      <c r="C1147" s="169"/>
      <c r="D1147" s="6"/>
      <c r="E1147" s="6"/>
      <c r="F1147" s="6"/>
      <c r="G1147" s="6"/>
      <c r="H1147" s="6"/>
      <c r="I1147" s="6"/>
      <c r="J1147" s="6"/>
      <c r="K1147" s="6"/>
      <c r="L1147" s="6"/>
      <c r="M1147" s="6"/>
      <c r="N1147" s="6"/>
      <c r="O1147" s="6"/>
      <c r="P1147" s="6"/>
      <c r="Q1147" s="6"/>
      <c r="R1147" s="6"/>
    </row>
    <row r="1148" spans="1:18" ht="15" thickBot="1" x14ac:dyDescent="0.35">
      <c r="A1148" s="6"/>
      <c r="B1148" s="172"/>
      <c r="C1148" s="169"/>
      <c r="D1148" s="6"/>
      <c r="E1148" s="6"/>
      <c r="F1148" s="6"/>
      <c r="G1148" s="6"/>
      <c r="H1148" s="6"/>
      <c r="I1148" s="6"/>
      <c r="J1148" s="6"/>
      <c r="K1148" s="6"/>
      <c r="L1148" s="6"/>
      <c r="M1148" s="6"/>
      <c r="N1148" s="6"/>
      <c r="O1148" s="6"/>
      <c r="P1148" s="6"/>
      <c r="Q1148" s="6"/>
      <c r="R1148" s="6"/>
    </row>
    <row r="1149" spans="1:18" ht="15.6" thickTop="1" thickBot="1" x14ac:dyDescent="0.35">
      <c r="A1149" s="6"/>
      <c r="B1149" s="170" t="s">
        <v>4418</v>
      </c>
      <c r="C1149" s="169"/>
      <c r="D1149" s="6"/>
      <c r="E1149" s="6"/>
      <c r="F1149" s="6"/>
      <c r="G1149" s="6"/>
      <c r="H1149" s="6"/>
      <c r="I1149" s="6"/>
      <c r="J1149" s="6"/>
      <c r="K1149" s="6"/>
      <c r="L1149" s="6"/>
      <c r="M1149" s="6"/>
      <c r="N1149" s="6"/>
      <c r="O1149" s="6"/>
      <c r="P1149" s="6"/>
      <c r="Q1149" s="6"/>
      <c r="R1149" s="6"/>
    </row>
    <row r="1150" spans="1:18" ht="15" thickTop="1" x14ac:dyDescent="0.3">
      <c r="A1150" s="6"/>
      <c r="B1150" s="172" t="s">
        <v>5006</v>
      </c>
      <c r="C1150" s="169"/>
      <c r="D1150" s="6"/>
      <c r="E1150" s="6"/>
      <c r="F1150" s="6"/>
      <c r="G1150" s="6"/>
      <c r="H1150" s="6"/>
      <c r="I1150" s="6"/>
      <c r="J1150" s="6"/>
      <c r="K1150" s="6"/>
      <c r="L1150" s="6"/>
      <c r="M1150" s="6"/>
      <c r="N1150" s="6"/>
      <c r="O1150" s="6"/>
      <c r="P1150" s="6"/>
      <c r="Q1150" s="6"/>
      <c r="R1150" s="6"/>
    </row>
    <row r="1151" spans="1:18" x14ac:dyDescent="0.3">
      <c r="A1151" s="6"/>
      <c r="B1151" s="172" t="s">
        <v>5056</v>
      </c>
      <c r="C1151" s="169"/>
      <c r="D1151" s="6"/>
      <c r="E1151" s="6"/>
      <c r="F1151" s="6"/>
      <c r="G1151" s="6"/>
      <c r="H1151" s="6"/>
      <c r="I1151" s="6"/>
      <c r="J1151" s="6"/>
      <c r="K1151" s="6"/>
      <c r="L1151" s="6"/>
      <c r="M1151" s="6"/>
      <c r="N1151" s="6"/>
      <c r="O1151" s="6"/>
      <c r="P1151" s="6"/>
      <c r="Q1151" s="6"/>
      <c r="R1151" s="6"/>
    </row>
    <row r="1152" spans="1:18" x14ac:dyDescent="0.3">
      <c r="A1152" s="6"/>
      <c r="B1152" s="172" t="s">
        <v>5057</v>
      </c>
      <c r="C1152" s="169"/>
      <c r="D1152" s="6"/>
      <c r="E1152" s="6"/>
      <c r="F1152" s="6"/>
      <c r="G1152" s="6"/>
      <c r="H1152" s="6"/>
      <c r="I1152" s="6"/>
      <c r="J1152" s="6"/>
      <c r="K1152" s="6"/>
      <c r="L1152" s="6"/>
      <c r="M1152" s="6"/>
      <c r="N1152" s="6"/>
      <c r="O1152" s="6"/>
      <c r="P1152" s="6"/>
      <c r="Q1152" s="6"/>
      <c r="R1152" s="6"/>
    </row>
    <row r="1153" spans="1:18" x14ac:dyDescent="0.3">
      <c r="A1153" s="6"/>
      <c r="B1153" s="172" t="s">
        <v>5058</v>
      </c>
      <c r="C1153" s="169"/>
      <c r="D1153" s="6"/>
      <c r="E1153" s="6"/>
      <c r="F1153" s="6"/>
      <c r="G1153" s="6"/>
      <c r="H1153" s="6"/>
      <c r="I1153" s="6"/>
      <c r="J1153" s="6"/>
      <c r="K1153" s="6"/>
      <c r="L1153" s="6"/>
      <c r="M1153" s="6"/>
      <c r="N1153" s="6"/>
      <c r="O1153" s="6"/>
      <c r="P1153" s="6"/>
      <c r="Q1153" s="6"/>
      <c r="R1153" s="6"/>
    </row>
    <row r="1154" spans="1:18" x14ac:dyDescent="0.3">
      <c r="A1154" s="6"/>
      <c r="B1154" s="172" t="s">
        <v>5361</v>
      </c>
      <c r="C1154" s="169"/>
      <c r="D1154" s="6"/>
      <c r="E1154" s="6"/>
      <c r="F1154" s="6"/>
      <c r="G1154" s="6"/>
      <c r="H1154" s="6"/>
      <c r="I1154" s="6"/>
      <c r="J1154" s="6"/>
      <c r="K1154" s="6"/>
      <c r="L1154" s="6"/>
      <c r="M1154" s="6"/>
      <c r="N1154" s="6"/>
      <c r="O1154" s="6"/>
      <c r="P1154" s="6"/>
      <c r="Q1154" s="6"/>
      <c r="R1154" s="6"/>
    </row>
    <row r="1155" spans="1:18" x14ac:dyDescent="0.3">
      <c r="A1155" s="6"/>
      <c r="B1155" s="172" t="s">
        <v>5060</v>
      </c>
      <c r="C1155" s="169"/>
      <c r="D1155" s="6"/>
      <c r="E1155" s="6"/>
      <c r="F1155" s="6"/>
      <c r="G1155" s="6"/>
      <c r="H1155" s="6"/>
      <c r="I1155" s="6"/>
      <c r="J1155" s="6"/>
      <c r="K1155" s="6"/>
      <c r="L1155" s="6"/>
      <c r="M1155" s="6"/>
      <c r="N1155" s="6"/>
      <c r="O1155" s="6"/>
      <c r="P1155" s="6"/>
      <c r="Q1155" s="6"/>
      <c r="R1155" s="6"/>
    </row>
    <row r="1156" spans="1:18" x14ac:dyDescent="0.3">
      <c r="A1156" s="6"/>
      <c r="B1156" s="172" t="s">
        <v>5362</v>
      </c>
      <c r="C1156" s="169"/>
      <c r="D1156" s="6"/>
      <c r="E1156" s="6"/>
      <c r="F1156" s="6"/>
      <c r="G1156" s="6"/>
      <c r="H1156" s="6"/>
      <c r="I1156" s="6"/>
      <c r="J1156" s="6"/>
      <c r="K1156" s="6"/>
      <c r="L1156" s="6"/>
      <c r="M1156" s="6"/>
      <c r="N1156" s="6"/>
      <c r="O1156" s="6"/>
      <c r="P1156" s="6"/>
      <c r="Q1156" s="6"/>
      <c r="R1156" s="6"/>
    </row>
    <row r="1157" spans="1:18" ht="15" thickBot="1" x14ac:dyDescent="0.35">
      <c r="A1157" s="6"/>
      <c r="B1157" s="172"/>
      <c r="C1157" s="169"/>
      <c r="D1157" s="6"/>
      <c r="E1157" s="6"/>
      <c r="F1157" s="6"/>
      <c r="G1157" s="6"/>
      <c r="H1157" s="6"/>
      <c r="I1157" s="6"/>
      <c r="J1157" s="6"/>
      <c r="K1157" s="6"/>
      <c r="L1157" s="6"/>
      <c r="M1157" s="6"/>
      <c r="N1157" s="6"/>
      <c r="O1157" s="6"/>
      <c r="P1157" s="6"/>
      <c r="Q1157" s="6"/>
      <c r="R1157" s="6"/>
    </row>
    <row r="1158" spans="1:18" ht="15.6" thickTop="1" thickBot="1" x14ac:dyDescent="0.35">
      <c r="A1158" s="6"/>
      <c r="B1158" s="170" t="s">
        <v>4419</v>
      </c>
      <c r="C1158" s="169"/>
      <c r="D1158" s="6"/>
      <c r="E1158" s="6"/>
      <c r="F1158" s="6"/>
      <c r="G1158" s="6"/>
      <c r="H1158" s="6"/>
      <c r="I1158" s="6"/>
      <c r="J1158" s="6"/>
      <c r="K1158" s="6"/>
      <c r="L1158" s="6"/>
      <c r="M1158" s="6"/>
      <c r="N1158" s="6"/>
      <c r="O1158" s="6"/>
      <c r="P1158" s="6"/>
      <c r="Q1158" s="6"/>
      <c r="R1158" s="6"/>
    </row>
    <row r="1159" spans="1:18" ht="27" thickTop="1" x14ac:dyDescent="0.3">
      <c r="A1159" s="6"/>
      <c r="B1159" s="172" t="s">
        <v>5363</v>
      </c>
      <c r="C1159" s="169"/>
      <c r="D1159" s="6"/>
      <c r="E1159" s="6"/>
      <c r="F1159" s="6"/>
      <c r="G1159" s="6"/>
      <c r="H1159" s="6"/>
      <c r="I1159" s="6"/>
      <c r="J1159" s="6"/>
      <c r="K1159" s="6"/>
      <c r="L1159" s="6"/>
      <c r="M1159" s="6"/>
      <c r="N1159" s="6"/>
      <c r="O1159" s="6"/>
      <c r="P1159" s="6"/>
      <c r="Q1159" s="6"/>
      <c r="R1159" s="6"/>
    </row>
    <row r="1160" spans="1:18" x14ac:dyDescent="0.3">
      <c r="A1160" s="6"/>
      <c r="B1160" s="173" t="s">
        <v>4320</v>
      </c>
      <c r="C1160" s="169"/>
      <c r="D1160" s="6"/>
      <c r="E1160" s="6"/>
      <c r="F1160" s="6"/>
      <c r="G1160" s="6"/>
      <c r="H1160" s="6"/>
      <c r="I1160" s="6"/>
      <c r="J1160" s="6"/>
      <c r="K1160" s="6"/>
      <c r="L1160" s="6"/>
      <c r="M1160" s="6"/>
      <c r="N1160" s="6"/>
      <c r="O1160" s="6"/>
      <c r="P1160" s="6"/>
      <c r="Q1160" s="6"/>
      <c r="R1160" s="6"/>
    </row>
    <row r="1161" spans="1:18" x14ac:dyDescent="0.3">
      <c r="A1161" s="6"/>
      <c r="B1161" s="172" t="s">
        <v>5364</v>
      </c>
      <c r="C1161" s="169"/>
      <c r="D1161" s="6"/>
      <c r="E1161" s="6"/>
      <c r="F1161" s="6"/>
      <c r="G1161" s="6"/>
      <c r="H1161" s="6"/>
      <c r="I1161" s="6"/>
      <c r="J1161" s="6"/>
      <c r="K1161" s="6"/>
      <c r="L1161" s="6"/>
      <c r="M1161" s="6"/>
      <c r="N1161" s="6"/>
      <c r="O1161" s="6"/>
      <c r="P1161" s="6"/>
      <c r="Q1161" s="6"/>
      <c r="R1161" s="6"/>
    </row>
    <row r="1162" spans="1:18" x14ac:dyDescent="0.3">
      <c r="A1162" s="6"/>
      <c r="B1162" s="172" t="s">
        <v>5365</v>
      </c>
      <c r="C1162" s="169"/>
      <c r="D1162" s="6"/>
      <c r="E1162" s="6"/>
      <c r="F1162" s="6"/>
      <c r="G1162" s="6"/>
      <c r="H1162" s="6"/>
      <c r="I1162" s="6"/>
      <c r="J1162" s="6"/>
      <c r="K1162" s="6"/>
      <c r="L1162" s="6"/>
      <c r="M1162" s="6"/>
      <c r="N1162" s="6"/>
      <c r="O1162" s="6"/>
      <c r="P1162" s="6"/>
      <c r="Q1162" s="6"/>
      <c r="R1162" s="6"/>
    </row>
    <row r="1163" spans="1:18" x14ac:dyDescent="0.3">
      <c r="A1163" s="6"/>
      <c r="B1163" s="172" t="s">
        <v>5366</v>
      </c>
      <c r="C1163" s="169"/>
      <c r="D1163" s="6"/>
      <c r="E1163" s="6"/>
      <c r="F1163" s="6"/>
      <c r="G1163" s="6"/>
      <c r="H1163" s="6"/>
      <c r="I1163" s="6"/>
      <c r="J1163" s="6"/>
      <c r="K1163" s="6"/>
      <c r="L1163" s="6"/>
      <c r="M1163" s="6"/>
      <c r="N1163" s="6"/>
      <c r="O1163" s="6"/>
      <c r="P1163" s="6"/>
      <c r="Q1163" s="6"/>
      <c r="R1163" s="6"/>
    </row>
    <row r="1164" spans="1:18" x14ac:dyDescent="0.3">
      <c r="A1164" s="6"/>
      <c r="B1164" s="173" t="s">
        <v>4321</v>
      </c>
      <c r="C1164" s="169"/>
      <c r="D1164" s="6"/>
      <c r="E1164" s="6"/>
      <c r="F1164" s="6"/>
      <c r="G1164" s="6"/>
      <c r="H1164" s="6"/>
      <c r="I1164" s="6"/>
      <c r="J1164" s="6"/>
      <c r="K1164" s="6"/>
      <c r="L1164" s="6"/>
      <c r="M1164" s="6"/>
      <c r="N1164" s="6"/>
      <c r="O1164" s="6"/>
      <c r="P1164" s="6"/>
      <c r="Q1164" s="6"/>
      <c r="R1164" s="6"/>
    </row>
    <row r="1165" spans="1:18" x14ac:dyDescent="0.3">
      <c r="A1165" s="6"/>
      <c r="B1165" s="172" t="s">
        <v>5367</v>
      </c>
      <c r="C1165" s="169"/>
      <c r="D1165" s="6"/>
      <c r="E1165" s="6"/>
      <c r="F1165" s="6"/>
      <c r="G1165" s="6"/>
      <c r="H1165" s="6"/>
      <c r="I1165" s="6"/>
      <c r="J1165" s="6"/>
      <c r="K1165" s="6"/>
      <c r="L1165" s="6"/>
      <c r="M1165" s="6"/>
      <c r="N1165" s="6"/>
      <c r="O1165" s="6"/>
      <c r="P1165" s="6"/>
      <c r="Q1165" s="6"/>
      <c r="R1165" s="6"/>
    </row>
    <row r="1166" spans="1:18" x14ac:dyDescent="0.3">
      <c r="A1166" s="6"/>
      <c r="B1166" s="172" t="s">
        <v>5368</v>
      </c>
      <c r="C1166" s="169"/>
      <c r="D1166" s="6"/>
      <c r="E1166" s="6"/>
      <c r="F1166" s="6"/>
      <c r="G1166" s="6"/>
      <c r="H1166" s="6"/>
      <c r="I1166" s="6"/>
      <c r="J1166" s="6"/>
      <c r="K1166" s="6"/>
      <c r="L1166" s="6"/>
      <c r="M1166" s="6"/>
      <c r="N1166" s="6"/>
      <c r="O1166" s="6"/>
      <c r="P1166" s="6"/>
      <c r="Q1166" s="6"/>
      <c r="R1166" s="6"/>
    </row>
    <row r="1167" spans="1:18" x14ac:dyDescent="0.3">
      <c r="A1167" s="6"/>
      <c r="B1167" s="172" t="s">
        <v>5369</v>
      </c>
      <c r="C1167" s="169"/>
      <c r="D1167" s="6"/>
      <c r="E1167" s="6"/>
      <c r="F1167" s="6"/>
      <c r="G1167" s="6"/>
      <c r="H1167" s="6"/>
      <c r="I1167" s="6"/>
      <c r="J1167" s="6"/>
      <c r="K1167" s="6"/>
      <c r="L1167" s="6"/>
      <c r="M1167" s="6"/>
      <c r="N1167" s="6"/>
      <c r="O1167" s="6"/>
      <c r="P1167" s="6"/>
      <c r="Q1167" s="6"/>
      <c r="R1167" s="6"/>
    </row>
    <row r="1168" spans="1:18" ht="26.4" x14ac:dyDescent="0.3">
      <c r="A1168" s="6"/>
      <c r="B1168" s="172" t="s">
        <v>5370</v>
      </c>
      <c r="C1168" s="169"/>
      <c r="D1168" s="6"/>
      <c r="E1168" s="6"/>
      <c r="F1168" s="6"/>
      <c r="G1168" s="6"/>
      <c r="H1168" s="6"/>
      <c r="I1168" s="6"/>
      <c r="J1168" s="6"/>
      <c r="K1168" s="6"/>
      <c r="L1168" s="6"/>
      <c r="M1168" s="6"/>
      <c r="N1168" s="6"/>
      <c r="O1168" s="6"/>
      <c r="P1168" s="6"/>
      <c r="Q1168" s="6"/>
      <c r="R1168" s="6"/>
    </row>
    <row r="1169" spans="1:18" ht="26.4" x14ac:dyDescent="0.3">
      <c r="A1169" s="6"/>
      <c r="B1169" s="172" t="s">
        <v>5371</v>
      </c>
      <c r="C1169" s="169"/>
      <c r="D1169" s="6"/>
      <c r="E1169" s="6"/>
      <c r="F1169" s="6"/>
      <c r="G1169" s="6"/>
      <c r="H1169" s="6"/>
      <c r="I1169" s="6"/>
      <c r="J1169" s="6"/>
      <c r="K1169" s="6"/>
      <c r="L1169" s="6"/>
      <c r="M1169" s="6"/>
      <c r="N1169" s="6"/>
      <c r="O1169" s="6"/>
      <c r="P1169" s="6"/>
      <c r="Q1169" s="6"/>
      <c r="R1169" s="6"/>
    </row>
    <row r="1170" spans="1:18" ht="15" thickBot="1" x14ac:dyDescent="0.35">
      <c r="A1170" s="6"/>
      <c r="B1170" s="172"/>
      <c r="C1170" s="169"/>
      <c r="D1170" s="6"/>
      <c r="E1170" s="6"/>
      <c r="F1170" s="6"/>
      <c r="G1170" s="6"/>
      <c r="H1170" s="6"/>
      <c r="I1170" s="6"/>
      <c r="J1170" s="6"/>
      <c r="K1170" s="6"/>
      <c r="L1170" s="6"/>
      <c r="M1170" s="6"/>
      <c r="N1170" s="6"/>
      <c r="O1170" s="6"/>
      <c r="P1170" s="6"/>
      <c r="Q1170" s="6"/>
      <c r="R1170" s="6"/>
    </row>
    <row r="1171" spans="1:18" ht="15.6" thickTop="1" thickBot="1" x14ac:dyDescent="0.35">
      <c r="A1171" s="6"/>
      <c r="B1171" s="170" t="s">
        <v>4420</v>
      </c>
      <c r="C1171" s="169"/>
      <c r="D1171" s="6"/>
      <c r="E1171" s="6"/>
      <c r="F1171" s="6"/>
      <c r="G1171" s="6"/>
      <c r="H1171" s="6"/>
      <c r="I1171" s="6"/>
      <c r="J1171" s="6"/>
      <c r="K1171" s="6"/>
      <c r="L1171" s="6"/>
      <c r="M1171" s="6"/>
      <c r="N1171" s="6"/>
      <c r="O1171" s="6"/>
      <c r="P1171" s="6"/>
      <c r="Q1171" s="6"/>
      <c r="R1171" s="6"/>
    </row>
    <row r="1172" spans="1:18" ht="15" thickTop="1" x14ac:dyDescent="0.3">
      <c r="A1172" s="6"/>
      <c r="B1172" s="172" t="s">
        <v>5006</v>
      </c>
      <c r="C1172" s="169"/>
      <c r="D1172" s="6"/>
      <c r="E1172" s="6"/>
      <c r="F1172" s="6"/>
      <c r="G1172" s="6"/>
      <c r="H1172" s="6"/>
      <c r="I1172" s="6"/>
      <c r="J1172" s="6"/>
      <c r="K1172" s="6"/>
      <c r="L1172" s="6"/>
      <c r="M1172" s="6"/>
      <c r="N1172" s="6"/>
      <c r="O1172" s="6"/>
      <c r="P1172" s="6"/>
      <c r="Q1172" s="6"/>
      <c r="R1172" s="6"/>
    </row>
    <row r="1173" spans="1:18" x14ac:dyDescent="0.3">
      <c r="A1173" s="6"/>
      <c r="B1173" s="172" t="s">
        <v>5372</v>
      </c>
      <c r="C1173" s="169"/>
      <c r="D1173" s="6"/>
      <c r="E1173" s="6"/>
      <c r="F1173" s="6"/>
      <c r="G1173" s="6"/>
      <c r="H1173" s="6"/>
      <c r="I1173" s="6"/>
      <c r="J1173" s="6"/>
      <c r="K1173" s="6"/>
      <c r="L1173" s="6"/>
      <c r="M1173" s="6"/>
      <c r="N1173" s="6"/>
      <c r="O1173" s="6"/>
      <c r="P1173" s="6"/>
      <c r="Q1173" s="6"/>
      <c r="R1173" s="6"/>
    </row>
    <row r="1174" spans="1:18" x14ac:dyDescent="0.3">
      <c r="A1174" s="6"/>
      <c r="B1174" s="172" t="s">
        <v>5373</v>
      </c>
      <c r="C1174" s="169"/>
      <c r="D1174" s="6"/>
      <c r="E1174" s="6"/>
      <c r="F1174" s="6"/>
      <c r="G1174" s="6"/>
      <c r="H1174" s="6"/>
      <c r="I1174" s="6"/>
      <c r="J1174" s="6"/>
      <c r="K1174" s="6"/>
      <c r="L1174" s="6"/>
      <c r="M1174" s="6"/>
      <c r="N1174" s="6"/>
      <c r="O1174" s="6"/>
      <c r="P1174" s="6"/>
      <c r="Q1174" s="6"/>
      <c r="R1174" s="6"/>
    </row>
    <row r="1175" spans="1:18" ht="15" thickBot="1" x14ac:dyDescent="0.35">
      <c r="A1175" s="6"/>
      <c r="B1175" s="172"/>
      <c r="C1175" s="169"/>
      <c r="D1175" s="6"/>
      <c r="E1175" s="6"/>
      <c r="F1175" s="6"/>
      <c r="G1175" s="6"/>
      <c r="H1175" s="6"/>
      <c r="I1175" s="6"/>
      <c r="J1175" s="6"/>
      <c r="K1175" s="6"/>
      <c r="L1175" s="6"/>
      <c r="M1175" s="6"/>
      <c r="N1175" s="6"/>
      <c r="O1175" s="6"/>
      <c r="P1175" s="6"/>
      <c r="Q1175" s="6"/>
      <c r="R1175" s="6"/>
    </row>
    <row r="1176" spans="1:18" ht="15.6" thickTop="1" thickBot="1" x14ac:dyDescent="0.35">
      <c r="A1176" s="6"/>
      <c r="B1176" s="170" t="s">
        <v>4421</v>
      </c>
      <c r="C1176" s="169"/>
      <c r="D1176" s="6"/>
      <c r="E1176" s="6"/>
      <c r="F1176" s="6"/>
      <c r="G1176" s="6"/>
      <c r="H1176" s="6"/>
      <c r="I1176" s="6"/>
      <c r="J1176" s="6"/>
      <c r="K1176" s="6"/>
      <c r="L1176" s="6"/>
      <c r="M1176" s="6"/>
      <c r="N1176" s="6"/>
      <c r="O1176" s="6"/>
      <c r="P1176" s="6"/>
      <c r="Q1176" s="6"/>
      <c r="R1176" s="6"/>
    </row>
    <row r="1177" spans="1:18" ht="15" thickTop="1" x14ac:dyDescent="0.3">
      <c r="A1177" s="6"/>
      <c r="B1177" s="172"/>
      <c r="C1177" s="169"/>
      <c r="D1177" s="6"/>
      <c r="E1177" s="6"/>
      <c r="F1177" s="6"/>
      <c r="G1177" s="6"/>
      <c r="H1177" s="6"/>
      <c r="I1177" s="6"/>
      <c r="J1177" s="6"/>
      <c r="K1177" s="6"/>
      <c r="L1177" s="6"/>
      <c r="M1177" s="6"/>
      <c r="N1177" s="6"/>
      <c r="O1177" s="6"/>
      <c r="P1177" s="6"/>
      <c r="Q1177" s="6"/>
      <c r="R1177" s="6"/>
    </row>
    <row r="1178" spans="1:18" x14ac:dyDescent="0.3">
      <c r="A1178" s="6"/>
      <c r="B1178" s="172"/>
      <c r="C1178" s="169"/>
      <c r="D1178" s="6"/>
      <c r="E1178" s="6"/>
      <c r="F1178" s="6"/>
      <c r="G1178" s="6"/>
      <c r="H1178" s="6"/>
      <c r="I1178" s="6"/>
      <c r="J1178" s="6"/>
      <c r="K1178" s="6"/>
      <c r="L1178" s="6"/>
      <c r="M1178" s="6"/>
      <c r="N1178" s="6"/>
      <c r="O1178" s="6"/>
      <c r="P1178" s="6"/>
      <c r="Q1178" s="6"/>
      <c r="R1178" s="6"/>
    </row>
    <row r="1179" spans="1:18" x14ac:dyDescent="0.3">
      <c r="A1179" s="6"/>
      <c r="B1179" s="172"/>
      <c r="C1179" s="169"/>
      <c r="D1179" s="6"/>
      <c r="E1179" s="6"/>
      <c r="F1179" s="6"/>
      <c r="G1179" s="6"/>
      <c r="H1179" s="6"/>
      <c r="I1179" s="6"/>
      <c r="J1179" s="6"/>
      <c r="K1179" s="6"/>
      <c r="L1179" s="6"/>
      <c r="M1179" s="6"/>
      <c r="N1179" s="6"/>
      <c r="O1179" s="6"/>
      <c r="P1179" s="6"/>
      <c r="Q1179" s="6"/>
      <c r="R1179" s="6"/>
    </row>
    <row r="1180" spans="1:18" x14ac:dyDescent="0.3">
      <c r="A1180" s="6"/>
      <c r="B1180" s="172"/>
      <c r="C1180" s="169"/>
      <c r="D1180" s="6"/>
      <c r="E1180" s="6"/>
      <c r="F1180" s="6"/>
      <c r="G1180" s="6"/>
      <c r="H1180" s="6"/>
      <c r="I1180" s="6"/>
      <c r="J1180" s="6"/>
      <c r="K1180" s="6"/>
      <c r="L1180" s="6"/>
      <c r="M1180" s="6"/>
      <c r="N1180" s="6"/>
      <c r="O1180" s="6"/>
      <c r="P1180" s="6"/>
      <c r="Q1180" s="6"/>
      <c r="R1180" s="6"/>
    </row>
    <row r="1181" spans="1:18" x14ac:dyDescent="0.3">
      <c r="A1181" s="6"/>
      <c r="B1181" s="172"/>
      <c r="C1181" s="169"/>
      <c r="D1181" s="6"/>
      <c r="E1181" s="6"/>
      <c r="F1181" s="6"/>
      <c r="G1181" s="6"/>
      <c r="H1181" s="6"/>
      <c r="I1181" s="6"/>
      <c r="J1181" s="6"/>
      <c r="K1181" s="6"/>
      <c r="L1181" s="6"/>
      <c r="M1181" s="6"/>
      <c r="N1181" s="6"/>
      <c r="O1181" s="6"/>
      <c r="P1181" s="6"/>
      <c r="Q1181" s="6"/>
      <c r="R1181" s="6"/>
    </row>
    <row r="1182" spans="1:18" x14ac:dyDescent="0.3">
      <c r="A1182" s="6"/>
      <c r="B1182" s="172"/>
      <c r="C1182" s="169"/>
      <c r="D1182" s="6"/>
      <c r="E1182" s="6"/>
      <c r="F1182" s="6"/>
      <c r="G1182" s="6"/>
      <c r="H1182" s="6"/>
      <c r="I1182" s="6"/>
      <c r="J1182" s="6"/>
      <c r="K1182" s="6"/>
      <c r="L1182" s="6"/>
      <c r="M1182" s="6"/>
      <c r="N1182" s="6"/>
      <c r="O1182" s="6"/>
      <c r="P1182" s="6"/>
      <c r="Q1182" s="6"/>
      <c r="R1182" s="6"/>
    </row>
    <row r="1183" spans="1:18" x14ac:dyDescent="0.3">
      <c r="A1183" s="6"/>
      <c r="B1183" s="172"/>
      <c r="C1183" s="169"/>
      <c r="D1183" s="6"/>
      <c r="E1183" s="6"/>
      <c r="F1183" s="6"/>
      <c r="G1183" s="6"/>
      <c r="H1183" s="6"/>
      <c r="I1183" s="6"/>
      <c r="J1183" s="6"/>
      <c r="K1183" s="6"/>
      <c r="L1183" s="6"/>
      <c r="M1183" s="6"/>
      <c r="N1183" s="6"/>
      <c r="O1183" s="6"/>
      <c r="P1183" s="6"/>
      <c r="Q1183" s="6"/>
      <c r="R1183" s="6"/>
    </row>
    <row r="1184" spans="1:18" x14ac:dyDescent="0.3">
      <c r="A1184" s="6"/>
      <c r="B1184" s="172"/>
      <c r="C1184" s="169"/>
      <c r="D1184" s="6"/>
      <c r="E1184" s="6"/>
      <c r="F1184" s="6"/>
      <c r="G1184" s="6"/>
      <c r="H1184" s="6"/>
      <c r="I1184" s="6"/>
      <c r="J1184" s="6"/>
      <c r="K1184" s="6"/>
      <c r="L1184" s="6"/>
      <c r="M1184" s="6"/>
      <c r="N1184" s="6"/>
      <c r="O1184" s="6"/>
      <c r="P1184" s="6"/>
      <c r="Q1184" s="6"/>
      <c r="R1184" s="6"/>
    </row>
    <row r="1185" spans="1:18" x14ac:dyDescent="0.3">
      <c r="A1185" s="6"/>
      <c r="B1185" s="172"/>
      <c r="C1185" s="169"/>
      <c r="D1185" s="6"/>
      <c r="E1185" s="6"/>
      <c r="F1185" s="6"/>
      <c r="G1185" s="6"/>
      <c r="H1185" s="6"/>
      <c r="I1185" s="6"/>
      <c r="J1185" s="6"/>
      <c r="K1185" s="6"/>
      <c r="L1185" s="6"/>
      <c r="M1185" s="6"/>
      <c r="N1185" s="6"/>
      <c r="O1185" s="6"/>
      <c r="P1185" s="6"/>
      <c r="Q1185" s="6"/>
      <c r="R1185" s="6"/>
    </row>
    <row r="1186" spans="1:18" x14ac:dyDescent="0.3">
      <c r="A1186" s="6"/>
      <c r="B1186" s="172"/>
      <c r="C1186" s="169"/>
      <c r="D1186" s="6"/>
      <c r="E1186" s="6"/>
      <c r="F1186" s="6"/>
      <c r="G1186" s="6"/>
      <c r="H1186" s="6"/>
      <c r="I1186" s="6"/>
      <c r="J1186" s="6"/>
      <c r="K1186" s="6"/>
      <c r="L1186" s="6"/>
      <c r="M1186" s="6"/>
      <c r="N1186" s="6"/>
      <c r="O1186" s="6"/>
      <c r="P1186" s="6"/>
      <c r="Q1186" s="6"/>
      <c r="R1186" s="6"/>
    </row>
    <row r="1187" spans="1:18" x14ac:dyDescent="0.3">
      <c r="A1187" s="6"/>
      <c r="B1187" s="172"/>
      <c r="C1187" s="169"/>
      <c r="D1187" s="6"/>
      <c r="E1187" s="6"/>
      <c r="F1187" s="6"/>
      <c r="G1187" s="6"/>
      <c r="H1187" s="6"/>
      <c r="I1187" s="6"/>
      <c r="J1187" s="6"/>
      <c r="K1187" s="6"/>
      <c r="L1187" s="6"/>
      <c r="M1187" s="6"/>
      <c r="N1187" s="6"/>
      <c r="O1187" s="6"/>
      <c r="P1187" s="6"/>
      <c r="Q1187" s="6"/>
      <c r="R1187" s="6"/>
    </row>
    <row r="1188" spans="1:18" x14ac:dyDescent="0.3">
      <c r="A1188" s="6"/>
      <c r="B1188" s="172"/>
      <c r="C1188" s="169"/>
      <c r="D1188" s="6"/>
      <c r="E1188" s="6"/>
      <c r="F1188" s="6"/>
      <c r="G1188" s="6"/>
      <c r="H1188" s="6"/>
      <c r="I1188" s="6"/>
      <c r="J1188" s="6"/>
      <c r="K1188" s="6"/>
      <c r="L1188" s="6"/>
      <c r="M1188" s="6"/>
      <c r="N1188" s="6"/>
      <c r="O1188" s="6"/>
      <c r="P1188" s="6"/>
      <c r="Q1188" s="6"/>
      <c r="R1188" s="6"/>
    </row>
    <row r="1189" spans="1:18" x14ac:dyDescent="0.3">
      <c r="A1189" s="6"/>
      <c r="B1189" s="172"/>
      <c r="C1189" s="169"/>
      <c r="D1189" s="6"/>
      <c r="E1189" s="6"/>
      <c r="F1189" s="6"/>
      <c r="G1189" s="6"/>
      <c r="H1189" s="6"/>
      <c r="I1189" s="6"/>
      <c r="J1189" s="6"/>
      <c r="K1189" s="6"/>
      <c r="L1189" s="6"/>
      <c r="M1189" s="6"/>
      <c r="N1189" s="6"/>
      <c r="O1189" s="6"/>
      <c r="P1189" s="6"/>
      <c r="Q1189" s="6"/>
      <c r="R1189" s="6"/>
    </row>
    <row r="1190" spans="1:18" x14ac:dyDescent="0.3">
      <c r="A1190" s="6"/>
      <c r="B1190" s="172"/>
      <c r="C1190" s="169"/>
      <c r="D1190" s="6"/>
      <c r="E1190" s="6"/>
      <c r="F1190" s="6"/>
      <c r="G1190" s="6"/>
      <c r="H1190" s="6"/>
      <c r="I1190" s="6"/>
      <c r="J1190" s="6"/>
      <c r="K1190" s="6"/>
      <c r="L1190" s="6"/>
      <c r="M1190" s="6"/>
      <c r="N1190" s="6"/>
      <c r="O1190" s="6"/>
      <c r="P1190" s="6"/>
      <c r="Q1190" s="6"/>
      <c r="R1190" s="6"/>
    </row>
    <row r="1191" spans="1:18" x14ac:dyDescent="0.3">
      <c r="A1191" s="6"/>
      <c r="B1191" s="172"/>
      <c r="C1191" s="169"/>
      <c r="D1191" s="6"/>
      <c r="E1191" s="6"/>
      <c r="F1191" s="6"/>
      <c r="G1191" s="6"/>
      <c r="H1191" s="6"/>
      <c r="I1191" s="6"/>
      <c r="J1191" s="6"/>
      <c r="K1191" s="6"/>
      <c r="L1191" s="6"/>
      <c r="M1191" s="6"/>
      <c r="N1191" s="6"/>
      <c r="O1191" s="6"/>
      <c r="P1191" s="6"/>
      <c r="Q1191" s="6"/>
      <c r="R1191" s="6"/>
    </row>
    <row r="1192" spans="1:18" x14ac:dyDescent="0.3">
      <c r="A1192" s="6"/>
      <c r="B1192" s="172"/>
      <c r="C1192" s="169"/>
      <c r="D1192" s="6"/>
      <c r="E1192" s="6"/>
      <c r="F1192" s="6"/>
      <c r="G1192" s="6"/>
      <c r="H1192" s="6"/>
      <c r="I1192" s="6"/>
      <c r="J1192" s="6"/>
      <c r="K1192" s="6"/>
      <c r="L1192" s="6"/>
      <c r="M1192" s="6"/>
      <c r="N1192" s="6"/>
      <c r="O1192" s="6"/>
      <c r="P1192" s="6"/>
      <c r="Q1192" s="6"/>
      <c r="R1192" s="6"/>
    </row>
    <row r="1193" spans="1:18" x14ac:dyDescent="0.3">
      <c r="A1193" s="6"/>
      <c r="B1193" s="172"/>
      <c r="C1193" s="169"/>
      <c r="D1193" s="6"/>
      <c r="E1193" s="6"/>
      <c r="F1193" s="6"/>
      <c r="G1193" s="6"/>
      <c r="H1193" s="6"/>
      <c r="I1193" s="6"/>
      <c r="J1193" s="6"/>
      <c r="K1193" s="6"/>
      <c r="L1193" s="6"/>
      <c r="M1193" s="6"/>
      <c r="N1193" s="6"/>
      <c r="O1193" s="6"/>
      <c r="P1193" s="6"/>
      <c r="Q1193" s="6"/>
      <c r="R1193" s="6"/>
    </row>
    <row r="1194" spans="1:18" x14ac:dyDescent="0.3">
      <c r="A1194" s="6"/>
      <c r="B1194" s="172"/>
      <c r="C1194" s="169"/>
      <c r="D1194" s="6"/>
      <c r="E1194" s="6"/>
      <c r="F1194" s="6"/>
      <c r="G1194" s="6"/>
      <c r="H1194" s="6"/>
      <c r="I1194" s="6"/>
      <c r="J1194" s="6"/>
      <c r="K1194" s="6"/>
      <c r="L1194" s="6"/>
      <c r="M1194" s="6"/>
      <c r="N1194" s="6"/>
      <c r="O1194" s="6"/>
      <c r="P1194" s="6"/>
      <c r="Q1194" s="6"/>
      <c r="R1194" s="6"/>
    </row>
    <row r="1195" spans="1:18" x14ac:dyDescent="0.3">
      <c r="A1195" s="6"/>
      <c r="B1195" s="172"/>
      <c r="C1195" s="169"/>
      <c r="D1195" s="6"/>
      <c r="E1195" s="6"/>
      <c r="F1195" s="6"/>
      <c r="G1195" s="6"/>
      <c r="H1195" s="6"/>
      <c r="I1195" s="6"/>
      <c r="J1195" s="6"/>
      <c r="K1195" s="6"/>
      <c r="L1195" s="6"/>
      <c r="M1195" s="6"/>
      <c r="N1195" s="6"/>
      <c r="O1195" s="6"/>
      <c r="P1195" s="6"/>
      <c r="Q1195" s="6"/>
      <c r="R1195" s="6"/>
    </row>
    <row r="1196" spans="1:18" x14ac:dyDescent="0.3">
      <c r="A1196" s="6"/>
      <c r="B1196" s="172"/>
      <c r="C1196" s="169"/>
      <c r="D1196" s="6"/>
      <c r="E1196" s="6"/>
      <c r="F1196" s="6"/>
      <c r="G1196" s="6"/>
      <c r="H1196" s="6"/>
      <c r="I1196" s="6"/>
      <c r="J1196" s="6"/>
      <c r="K1196" s="6"/>
      <c r="L1196" s="6"/>
      <c r="M1196" s="6"/>
      <c r="N1196" s="6"/>
      <c r="O1196" s="6"/>
      <c r="P1196" s="6"/>
      <c r="Q1196" s="6"/>
      <c r="R1196" s="6"/>
    </row>
    <row r="1197" spans="1:18" x14ac:dyDescent="0.3">
      <c r="A1197" s="6"/>
      <c r="B1197" s="172"/>
      <c r="C1197" s="169"/>
      <c r="D1197" s="6"/>
      <c r="E1197" s="6"/>
      <c r="F1197" s="6"/>
      <c r="G1197" s="6"/>
      <c r="H1197" s="6"/>
      <c r="I1197" s="6"/>
      <c r="J1197" s="6"/>
      <c r="K1197" s="6"/>
      <c r="L1197" s="6"/>
      <c r="M1197" s="6"/>
      <c r="N1197" s="6"/>
      <c r="O1197" s="6"/>
      <c r="P1197" s="6"/>
      <c r="Q1197" s="6"/>
      <c r="R1197" s="6"/>
    </row>
    <row r="1198" spans="1:18" x14ac:dyDescent="0.3">
      <c r="A1198" s="6"/>
      <c r="B1198" s="172"/>
      <c r="C1198" s="169"/>
      <c r="D1198" s="6"/>
      <c r="E1198" s="6"/>
      <c r="F1198" s="6"/>
      <c r="G1198" s="6"/>
      <c r="H1198" s="6"/>
      <c r="I1198" s="6"/>
      <c r="J1198" s="6"/>
      <c r="K1198" s="6"/>
      <c r="L1198" s="6"/>
      <c r="M1198" s="6"/>
      <c r="N1198" s="6"/>
      <c r="O1198" s="6"/>
      <c r="P1198" s="6"/>
      <c r="Q1198" s="6"/>
      <c r="R1198" s="6"/>
    </row>
    <row r="1199" spans="1:18" x14ac:dyDescent="0.3">
      <c r="A1199" s="6"/>
      <c r="B1199" s="172"/>
      <c r="C1199" s="169"/>
      <c r="D1199" s="6"/>
      <c r="E1199" s="6"/>
      <c r="F1199" s="6"/>
      <c r="G1199" s="6"/>
      <c r="H1199" s="6"/>
      <c r="I1199" s="6"/>
      <c r="J1199" s="6"/>
      <c r="K1199" s="6"/>
      <c r="L1199" s="6"/>
      <c r="M1199" s="6"/>
      <c r="N1199" s="6"/>
      <c r="O1199" s="6"/>
      <c r="P1199" s="6"/>
      <c r="Q1199" s="6"/>
      <c r="R1199" s="6"/>
    </row>
    <row r="1200" spans="1:18" x14ac:dyDescent="0.3">
      <c r="A1200" s="6"/>
      <c r="B1200" s="172"/>
      <c r="C1200" s="169"/>
      <c r="D1200" s="6"/>
      <c r="E1200" s="6"/>
      <c r="F1200" s="6"/>
      <c r="G1200" s="6"/>
      <c r="H1200" s="6"/>
      <c r="I1200" s="6"/>
      <c r="J1200" s="6"/>
      <c r="K1200" s="6"/>
      <c r="L1200" s="6"/>
      <c r="M1200" s="6"/>
      <c r="N1200" s="6"/>
      <c r="O1200" s="6"/>
      <c r="P1200" s="6"/>
      <c r="Q1200" s="6"/>
      <c r="R1200" s="6"/>
    </row>
    <row r="1201" spans="1:18" x14ac:dyDescent="0.3">
      <c r="A1201" s="6"/>
      <c r="B1201" s="172"/>
      <c r="C1201" s="169"/>
      <c r="D1201" s="6"/>
      <c r="E1201" s="6"/>
      <c r="F1201" s="6"/>
      <c r="G1201" s="6"/>
      <c r="H1201" s="6"/>
      <c r="I1201" s="6"/>
      <c r="J1201" s="6"/>
      <c r="K1201" s="6"/>
      <c r="L1201" s="6"/>
      <c r="M1201" s="6"/>
      <c r="N1201" s="6"/>
      <c r="O1201" s="6"/>
      <c r="P1201" s="6"/>
      <c r="Q1201" s="6"/>
      <c r="R1201" s="6"/>
    </row>
    <row r="1202" spans="1:18" x14ac:dyDescent="0.3">
      <c r="A1202" s="6"/>
      <c r="B1202" s="172"/>
      <c r="C1202" s="169"/>
      <c r="D1202" s="6"/>
      <c r="E1202" s="6"/>
      <c r="F1202" s="6"/>
      <c r="G1202" s="6"/>
      <c r="H1202" s="6"/>
      <c r="I1202" s="6"/>
      <c r="J1202" s="6"/>
      <c r="K1202" s="6"/>
      <c r="L1202" s="6"/>
      <c r="M1202" s="6"/>
      <c r="N1202" s="6"/>
      <c r="O1202" s="6"/>
      <c r="P1202" s="6"/>
      <c r="Q1202" s="6"/>
      <c r="R1202" s="6"/>
    </row>
    <row r="1203" spans="1:18" x14ac:dyDescent="0.3">
      <c r="A1203" s="6"/>
      <c r="B1203" s="172"/>
      <c r="C1203" s="169"/>
      <c r="D1203" s="6"/>
      <c r="E1203" s="6"/>
      <c r="F1203" s="6"/>
      <c r="G1203" s="6"/>
      <c r="H1203" s="6"/>
      <c r="I1203" s="6"/>
      <c r="J1203" s="6"/>
      <c r="K1203" s="6"/>
      <c r="L1203" s="6"/>
      <c r="M1203" s="6"/>
      <c r="N1203" s="6"/>
      <c r="O1203" s="6"/>
      <c r="P1203" s="6"/>
      <c r="Q1203" s="6"/>
      <c r="R1203" s="6"/>
    </row>
    <row r="1204" spans="1:18" x14ac:dyDescent="0.3">
      <c r="A1204" s="6"/>
      <c r="B1204" s="172"/>
      <c r="C1204" s="169"/>
      <c r="D1204" s="6"/>
      <c r="E1204" s="6"/>
      <c r="F1204" s="6"/>
      <c r="G1204" s="6"/>
      <c r="H1204" s="6"/>
      <c r="I1204" s="6"/>
      <c r="J1204" s="6"/>
      <c r="K1204" s="6"/>
      <c r="L1204" s="6"/>
      <c r="M1204" s="6"/>
      <c r="N1204" s="6"/>
      <c r="O1204" s="6"/>
      <c r="P1204" s="6"/>
      <c r="Q1204" s="6"/>
      <c r="R1204" s="6"/>
    </row>
    <row r="1205" spans="1:18" x14ac:dyDescent="0.3">
      <c r="A1205" s="6"/>
      <c r="B1205" s="172"/>
      <c r="C1205" s="169"/>
      <c r="D1205" s="6"/>
      <c r="E1205" s="6"/>
      <c r="F1205" s="6"/>
      <c r="G1205" s="6"/>
      <c r="H1205" s="6"/>
      <c r="I1205" s="6"/>
      <c r="J1205" s="6"/>
      <c r="K1205" s="6"/>
      <c r="L1205" s="6"/>
      <c r="M1205" s="6"/>
      <c r="N1205" s="6"/>
      <c r="O1205" s="6"/>
      <c r="P1205" s="6"/>
      <c r="Q1205" s="6"/>
      <c r="R1205" s="6"/>
    </row>
    <row r="1206" spans="1:18" x14ac:dyDescent="0.3">
      <c r="A1206" s="6"/>
      <c r="B1206" s="172"/>
      <c r="C1206" s="169"/>
      <c r="D1206" s="6"/>
      <c r="E1206" s="6"/>
      <c r="F1206" s="6"/>
      <c r="G1206" s="6"/>
      <c r="H1206" s="6"/>
      <c r="I1206" s="6"/>
      <c r="J1206" s="6"/>
      <c r="K1206" s="6"/>
      <c r="L1206" s="6"/>
      <c r="M1206" s="6"/>
      <c r="N1206" s="6"/>
      <c r="O1206" s="6"/>
      <c r="P1206" s="6"/>
      <c r="Q1206" s="6"/>
      <c r="R1206" s="6"/>
    </row>
    <row r="1207" spans="1:18" x14ac:dyDescent="0.3">
      <c r="A1207" s="6"/>
      <c r="B1207" s="172"/>
      <c r="C1207" s="169"/>
      <c r="D1207" s="6"/>
      <c r="E1207" s="6"/>
      <c r="F1207" s="6"/>
      <c r="G1207" s="6"/>
      <c r="H1207" s="6"/>
      <c r="I1207" s="6"/>
      <c r="J1207" s="6"/>
      <c r="K1207" s="6"/>
      <c r="L1207" s="6"/>
      <c r="M1207" s="6"/>
      <c r="N1207" s="6"/>
      <c r="O1207" s="6"/>
      <c r="P1207" s="6"/>
      <c r="Q1207" s="6"/>
      <c r="R1207" s="6"/>
    </row>
    <row r="1208" spans="1:18" x14ac:dyDescent="0.3">
      <c r="A1208" s="6"/>
      <c r="B1208" s="172"/>
      <c r="C1208" s="169"/>
      <c r="D1208" s="6"/>
      <c r="E1208" s="6"/>
      <c r="F1208" s="6"/>
      <c r="G1208" s="6"/>
      <c r="H1208" s="6"/>
      <c r="I1208" s="6"/>
      <c r="J1208" s="6"/>
      <c r="K1208" s="6"/>
      <c r="L1208" s="6"/>
      <c r="M1208" s="6"/>
      <c r="N1208" s="6"/>
      <c r="O1208" s="6"/>
      <c r="P1208" s="6"/>
      <c r="Q1208" s="6"/>
      <c r="R1208" s="6"/>
    </row>
    <row r="1209" spans="1:18" x14ac:dyDescent="0.3">
      <c r="A1209" s="6"/>
      <c r="B1209" s="172"/>
      <c r="C1209" s="169"/>
      <c r="D1209" s="6"/>
      <c r="E1209" s="6"/>
      <c r="F1209" s="6"/>
      <c r="G1209" s="6"/>
      <c r="H1209" s="6"/>
      <c r="I1209" s="6"/>
      <c r="J1209" s="6"/>
      <c r="K1209" s="6"/>
      <c r="L1209" s="6"/>
      <c r="M1209" s="6"/>
      <c r="N1209" s="6"/>
      <c r="O1209" s="6"/>
      <c r="P1209" s="6"/>
      <c r="Q1209" s="6"/>
      <c r="R1209" s="6"/>
    </row>
    <row r="1210" spans="1:18" x14ac:dyDescent="0.3">
      <c r="A1210" s="6"/>
      <c r="B1210" s="172"/>
      <c r="C1210" s="169"/>
      <c r="D1210" s="6"/>
      <c r="E1210" s="6"/>
      <c r="F1210" s="6"/>
      <c r="G1210" s="6"/>
      <c r="H1210" s="6"/>
      <c r="I1210" s="6"/>
      <c r="J1210" s="6"/>
      <c r="K1210" s="6"/>
      <c r="L1210" s="6"/>
      <c r="M1210" s="6"/>
      <c r="N1210" s="6"/>
      <c r="O1210" s="6"/>
      <c r="P1210" s="6"/>
      <c r="Q1210" s="6"/>
      <c r="R1210" s="6"/>
    </row>
    <row r="1211" spans="1:18" x14ac:dyDescent="0.3">
      <c r="A1211" s="6"/>
      <c r="B1211" s="172"/>
      <c r="C1211" s="169"/>
      <c r="D1211" s="6"/>
      <c r="E1211" s="6"/>
      <c r="F1211" s="6"/>
      <c r="G1211" s="6"/>
      <c r="H1211" s="6"/>
      <c r="I1211" s="6"/>
      <c r="J1211" s="6"/>
      <c r="K1211" s="6"/>
      <c r="L1211" s="6"/>
      <c r="M1211" s="6"/>
      <c r="N1211" s="6"/>
      <c r="O1211" s="6"/>
      <c r="P1211" s="6"/>
      <c r="Q1211" s="6"/>
      <c r="R1211" s="6"/>
    </row>
    <row r="1212" spans="1:18" x14ac:dyDescent="0.3">
      <c r="A1212" s="6"/>
      <c r="B1212" s="172"/>
      <c r="C1212" s="169"/>
      <c r="D1212" s="6"/>
      <c r="E1212" s="6"/>
      <c r="F1212" s="6"/>
      <c r="G1212" s="6"/>
      <c r="H1212" s="6"/>
      <c r="I1212" s="6"/>
      <c r="J1212" s="6"/>
      <c r="K1212" s="6"/>
      <c r="L1212" s="6"/>
      <c r="M1212" s="6"/>
      <c r="N1212" s="6"/>
      <c r="O1212" s="6"/>
      <c r="P1212" s="6"/>
      <c r="Q1212" s="6"/>
      <c r="R1212" s="6"/>
    </row>
    <row r="1213" spans="1:18" x14ac:dyDescent="0.3">
      <c r="A1213" s="6"/>
      <c r="B1213" s="172"/>
      <c r="C1213" s="169"/>
      <c r="D1213" s="6"/>
      <c r="E1213" s="6"/>
      <c r="F1213" s="6"/>
      <c r="G1213" s="6"/>
      <c r="H1213" s="6"/>
      <c r="I1213" s="6"/>
      <c r="J1213" s="6"/>
      <c r="K1213" s="6"/>
      <c r="L1213" s="6"/>
      <c r="M1213" s="6"/>
      <c r="N1213" s="6"/>
      <c r="O1213" s="6"/>
      <c r="P1213" s="6"/>
      <c r="Q1213" s="6"/>
      <c r="R1213" s="6"/>
    </row>
    <row r="1214" spans="1:18" x14ac:dyDescent="0.3">
      <c r="A1214" s="6"/>
      <c r="B1214" s="172"/>
      <c r="C1214" s="169"/>
      <c r="D1214" s="6"/>
      <c r="E1214" s="6"/>
      <c r="F1214" s="6"/>
      <c r="G1214" s="6"/>
      <c r="H1214" s="6"/>
      <c r="I1214" s="6"/>
      <c r="J1214" s="6"/>
      <c r="K1214" s="6"/>
      <c r="L1214" s="6"/>
      <c r="M1214" s="6"/>
      <c r="N1214" s="6"/>
      <c r="O1214" s="6"/>
      <c r="P1214" s="6"/>
      <c r="Q1214" s="6"/>
      <c r="R1214" s="6"/>
    </row>
    <row r="1215" spans="1:18" x14ac:dyDescent="0.3">
      <c r="A1215" s="6"/>
      <c r="B1215" s="172"/>
      <c r="C1215" s="169"/>
      <c r="D1215" s="6"/>
      <c r="E1215" s="6"/>
      <c r="F1215" s="6"/>
      <c r="G1215" s="6"/>
      <c r="H1215" s="6"/>
      <c r="I1215" s="6"/>
      <c r="J1215" s="6"/>
      <c r="K1215" s="6"/>
      <c r="L1215" s="6"/>
      <c r="M1215" s="6"/>
      <c r="N1215" s="6"/>
      <c r="O1215" s="6"/>
      <c r="P1215" s="6"/>
      <c r="Q1215" s="6"/>
      <c r="R1215" s="6"/>
    </row>
    <row r="1216" spans="1:18" x14ac:dyDescent="0.3">
      <c r="A1216" s="6"/>
      <c r="B1216" s="172"/>
      <c r="C1216" s="169"/>
      <c r="D1216" s="6"/>
      <c r="E1216" s="6"/>
      <c r="F1216" s="6"/>
      <c r="G1216" s="6"/>
      <c r="H1216" s="6"/>
      <c r="I1216" s="6"/>
      <c r="J1216" s="6"/>
      <c r="K1216" s="6"/>
      <c r="L1216" s="6"/>
      <c r="M1216" s="6"/>
      <c r="N1216" s="6"/>
      <c r="O1216" s="6"/>
      <c r="P1216" s="6"/>
      <c r="Q1216" s="6"/>
      <c r="R1216" s="6"/>
    </row>
    <row r="1217" spans="1:18" x14ac:dyDescent="0.3">
      <c r="A1217" s="6"/>
      <c r="B1217" s="172"/>
      <c r="C1217" s="169"/>
      <c r="D1217" s="6"/>
      <c r="E1217" s="6"/>
      <c r="F1217" s="6"/>
      <c r="G1217" s="6"/>
      <c r="H1217" s="6"/>
      <c r="I1217" s="6"/>
      <c r="J1217" s="6"/>
      <c r="K1217" s="6"/>
      <c r="L1217" s="6"/>
      <c r="M1217" s="6"/>
      <c r="N1217" s="6"/>
      <c r="O1217" s="6"/>
      <c r="P1217" s="6"/>
      <c r="Q1217" s="6"/>
      <c r="R1217" s="6"/>
    </row>
    <row r="1218" spans="1:18" x14ac:dyDescent="0.3">
      <c r="A1218" s="6"/>
      <c r="B1218" s="172"/>
      <c r="C1218" s="169"/>
      <c r="D1218" s="6"/>
      <c r="E1218" s="6"/>
      <c r="F1218" s="6"/>
      <c r="G1218" s="6"/>
      <c r="H1218" s="6"/>
      <c r="I1218" s="6"/>
      <c r="J1218" s="6"/>
      <c r="K1218" s="6"/>
      <c r="L1218" s="6"/>
      <c r="M1218" s="6"/>
      <c r="N1218" s="6"/>
      <c r="O1218" s="6"/>
      <c r="P1218" s="6"/>
      <c r="Q1218" s="6"/>
      <c r="R1218" s="6"/>
    </row>
    <row r="1219" spans="1:18" x14ac:dyDescent="0.3">
      <c r="A1219" s="6"/>
      <c r="B1219" s="172"/>
      <c r="C1219" s="169"/>
      <c r="D1219" s="6"/>
      <c r="E1219" s="6"/>
      <c r="F1219" s="6"/>
      <c r="G1219" s="6"/>
      <c r="H1219" s="6"/>
      <c r="I1219" s="6"/>
      <c r="J1219" s="6"/>
      <c r="K1219" s="6"/>
      <c r="L1219" s="6"/>
      <c r="M1219" s="6"/>
      <c r="N1219" s="6"/>
      <c r="O1219" s="6"/>
      <c r="P1219" s="6"/>
      <c r="Q1219" s="6"/>
      <c r="R1219" s="6"/>
    </row>
    <row r="1220" spans="1:18" x14ac:dyDescent="0.3">
      <c r="A1220" s="6"/>
      <c r="B1220" s="172"/>
      <c r="C1220" s="169"/>
      <c r="D1220" s="6"/>
      <c r="E1220" s="6"/>
      <c r="F1220" s="6"/>
      <c r="G1220" s="6"/>
      <c r="H1220" s="6"/>
      <c r="I1220" s="6"/>
      <c r="J1220" s="6"/>
      <c r="K1220" s="6"/>
      <c r="L1220" s="6"/>
      <c r="M1220" s="6"/>
      <c r="N1220" s="6"/>
      <c r="O1220" s="6"/>
      <c r="P1220" s="6"/>
      <c r="Q1220" s="6"/>
      <c r="R1220" s="6"/>
    </row>
    <row r="1221" spans="1:18" x14ac:dyDescent="0.3">
      <c r="A1221" s="6"/>
      <c r="B1221" s="172"/>
      <c r="C1221" s="169"/>
      <c r="D1221" s="6"/>
      <c r="E1221" s="6"/>
      <c r="F1221" s="6"/>
      <c r="G1221" s="6"/>
      <c r="H1221" s="6"/>
      <c r="I1221" s="6"/>
      <c r="J1221" s="6"/>
      <c r="K1221" s="6"/>
      <c r="L1221" s="6"/>
      <c r="M1221" s="6"/>
      <c r="N1221" s="6"/>
      <c r="O1221" s="6"/>
      <c r="P1221" s="6"/>
      <c r="Q1221" s="6"/>
      <c r="R1221" s="6"/>
    </row>
    <row r="1222" spans="1:18" x14ac:dyDescent="0.3">
      <c r="A1222" s="6"/>
      <c r="B1222" s="172"/>
      <c r="C1222" s="169"/>
      <c r="D1222" s="6"/>
      <c r="E1222" s="6"/>
      <c r="F1222" s="6"/>
      <c r="G1222" s="6"/>
      <c r="H1222" s="6"/>
      <c r="I1222" s="6"/>
      <c r="J1222" s="6"/>
      <c r="K1222" s="6"/>
      <c r="L1222" s="6"/>
      <c r="M1222" s="6"/>
      <c r="N1222" s="6"/>
      <c r="O1222" s="6"/>
      <c r="P1222" s="6"/>
      <c r="Q1222" s="6"/>
      <c r="R1222" s="6"/>
    </row>
    <row r="1223" spans="1:18" x14ac:dyDescent="0.3">
      <c r="A1223" s="6"/>
      <c r="B1223" s="172"/>
      <c r="C1223" s="169"/>
      <c r="D1223" s="6"/>
      <c r="E1223" s="6"/>
      <c r="F1223" s="6"/>
      <c r="G1223" s="6"/>
      <c r="H1223" s="6"/>
      <c r="I1223" s="6"/>
      <c r="J1223" s="6"/>
      <c r="K1223" s="6"/>
      <c r="L1223" s="6"/>
      <c r="M1223" s="6"/>
      <c r="N1223" s="6"/>
      <c r="O1223" s="6"/>
      <c r="P1223" s="6"/>
      <c r="Q1223" s="6"/>
      <c r="R1223" s="6"/>
    </row>
    <row r="1224" spans="1:18" x14ac:dyDescent="0.3">
      <c r="A1224" s="6"/>
      <c r="B1224" s="172"/>
      <c r="C1224" s="169"/>
      <c r="D1224" s="6"/>
      <c r="E1224" s="6"/>
      <c r="F1224" s="6"/>
      <c r="G1224" s="6"/>
      <c r="H1224" s="6"/>
      <c r="I1224" s="6"/>
      <c r="J1224" s="6"/>
      <c r="K1224" s="6"/>
      <c r="L1224" s="6"/>
      <c r="M1224" s="6"/>
      <c r="N1224" s="6"/>
      <c r="O1224" s="6"/>
      <c r="P1224" s="6"/>
      <c r="Q1224" s="6"/>
      <c r="R1224" s="6"/>
    </row>
    <row r="1225" spans="1:18" x14ac:dyDescent="0.3">
      <c r="A1225" s="6"/>
      <c r="B1225" s="172"/>
      <c r="C1225" s="169"/>
      <c r="D1225" s="6"/>
      <c r="E1225" s="6"/>
      <c r="F1225" s="6"/>
      <c r="G1225" s="6"/>
      <c r="H1225" s="6"/>
      <c r="I1225" s="6"/>
      <c r="J1225" s="6"/>
      <c r="K1225" s="6"/>
      <c r="L1225" s="6"/>
      <c r="M1225" s="6"/>
      <c r="N1225" s="6"/>
      <c r="O1225" s="6"/>
      <c r="P1225" s="6"/>
      <c r="Q1225" s="6"/>
      <c r="R1225" s="6"/>
    </row>
    <row r="1226" spans="1:18" x14ac:dyDescent="0.3">
      <c r="A1226" s="6"/>
      <c r="B1226" s="172"/>
      <c r="C1226" s="169"/>
      <c r="D1226" s="6"/>
      <c r="E1226" s="6"/>
      <c r="F1226" s="6"/>
      <c r="G1226" s="6"/>
      <c r="H1226" s="6"/>
      <c r="I1226" s="6"/>
      <c r="J1226" s="6"/>
      <c r="K1226" s="6"/>
      <c r="L1226" s="6"/>
      <c r="M1226" s="6"/>
      <c r="N1226" s="6"/>
      <c r="O1226" s="6"/>
      <c r="P1226" s="6"/>
      <c r="Q1226" s="6"/>
      <c r="R1226" s="6"/>
    </row>
    <row r="1227" spans="1:18" x14ac:dyDescent="0.3">
      <c r="A1227" s="6"/>
      <c r="B1227" s="172"/>
      <c r="C1227" s="169"/>
      <c r="D1227" s="6"/>
      <c r="E1227" s="6"/>
      <c r="F1227" s="6"/>
      <c r="G1227" s="6"/>
      <c r="H1227" s="6"/>
      <c r="I1227" s="6"/>
      <c r="J1227" s="6"/>
      <c r="K1227" s="6"/>
      <c r="L1227" s="6"/>
      <c r="M1227" s="6"/>
      <c r="N1227" s="6"/>
      <c r="O1227" s="6"/>
      <c r="P1227" s="6"/>
      <c r="Q1227" s="6"/>
      <c r="R1227" s="6"/>
    </row>
    <row r="1228" spans="1:18" x14ac:dyDescent="0.3">
      <c r="A1228" s="6"/>
      <c r="B1228" s="172"/>
      <c r="C1228" s="169"/>
      <c r="D1228" s="6"/>
      <c r="E1228" s="6"/>
      <c r="F1228" s="6"/>
      <c r="G1228" s="6"/>
      <c r="H1228" s="6"/>
      <c r="I1228" s="6"/>
      <c r="J1228" s="6"/>
      <c r="K1228" s="6"/>
      <c r="L1228" s="6"/>
      <c r="M1228" s="6"/>
      <c r="N1228" s="6"/>
      <c r="O1228" s="6"/>
      <c r="P1228" s="6"/>
      <c r="Q1228" s="6"/>
      <c r="R1228" s="6"/>
    </row>
    <row r="1229" spans="1:18" x14ac:dyDescent="0.3">
      <c r="A1229" s="6"/>
      <c r="B1229" s="172"/>
      <c r="C1229" s="169"/>
      <c r="D1229" s="6"/>
      <c r="E1229" s="6"/>
      <c r="F1229" s="6"/>
      <c r="G1229" s="6"/>
      <c r="H1229" s="6"/>
      <c r="I1229" s="6"/>
      <c r="J1229" s="6"/>
      <c r="K1229" s="6"/>
      <c r="L1229" s="6"/>
      <c r="M1229" s="6"/>
      <c r="N1229" s="6"/>
      <c r="O1229" s="6"/>
      <c r="P1229" s="6"/>
      <c r="Q1229" s="6"/>
      <c r="R1229" s="6"/>
    </row>
    <row r="1230" spans="1:18" x14ac:dyDescent="0.3">
      <c r="A1230" s="6"/>
      <c r="B1230" s="172"/>
      <c r="C1230" s="169"/>
      <c r="D1230" s="6"/>
      <c r="E1230" s="6"/>
      <c r="F1230" s="6"/>
      <c r="G1230" s="6"/>
      <c r="H1230" s="6"/>
      <c r="I1230" s="6"/>
      <c r="J1230" s="6"/>
      <c r="K1230" s="6"/>
      <c r="L1230" s="6"/>
      <c r="M1230" s="6"/>
      <c r="N1230" s="6"/>
      <c r="O1230" s="6"/>
      <c r="P1230" s="6"/>
      <c r="Q1230" s="6"/>
      <c r="R1230" s="6"/>
    </row>
    <row r="1231" spans="1:18" x14ac:dyDescent="0.3">
      <c r="A1231" s="6"/>
      <c r="B1231" s="172"/>
      <c r="C1231" s="169"/>
      <c r="D1231" s="6"/>
      <c r="E1231" s="6"/>
      <c r="F1231" s="6"/>
      <c r="G1231" s="6"/>
      <c r="H1231" s="6"/>
      <c r="I1231" s="6"/>
      <c r="J1231" s="6"/>
      <c r="K1231" s="6"/>
      <c r="L1231" s="6"/>
      <c r="M1231" s="6"/>
      <c r="N1231" s="6"/>
      <c r="O1231" s="6"/>
      <c r="P1231" s="6"/>
      <c r="Q1231" s="6"/>
      <c r="R1231" s="6"/>
    </row>
    <row r="1232" spans="1:18" x14ac:dyDescent="0.3">
      <c r="A1232" s="6"/>
      <c r="B1232" s="172"/>
      <c r="C1232" s="169"/>
      <c r="D1232" s="6"/>
      <c r="E1232" s="6"/>
      <c r="F1232" s="6"/>
      <c r="G1232" s="6"/>
      <c r="H1232" s="6"/>
      <c r="I1232" s="6"/>
      <c r="J1232" s="6"/>
      <c r="K1232" s="6"/>
      <c r="L1232" s="6"/>
      <c r="M1232" s="6"/>
      <c r="N1232" s="6"/>
      <c r="O1232" s="6"/>
      <c r="P1232" s="6"/>
      <c r="Q1232" s="6"/>
      <c r="R1232" s="6"/>
    </row>
    <row r="1233" spans="1:18" x14ac:dyDescent="0.3">
      <c r="A1233" s="6"/>
      <c r="B1233" s="172"/>
      <c r="C1233" s="169"/>
      <c r="D1233" s="6"/>
      <c r="E1233" s="6"/>
      <c r="F1233" s="6"/>
      <c r="G1233" s="6"/>
      <c r="H1233" s="6"/>
      <c r="I1233" s="6"/>
      <c r="J1233" s="6"/>
      <c r="K1233" s="6"/>
      <c r="L1233" s="6"/>
      <c r="M1233" s="6"/>
      <c r="N1233" s="6"/>
      <c r="O1233" s="6"/>
      <c r="P1233" s="6"/>
      <c r="Q1233" s="6"/>
      <c r="R1233" s="6"/>
    </row>
    <row r="1234" spans="1:18" x14ac:dyDescent="0.3">
      <c r="A1234" s="6"/>
      <c r="B1234" s="172"/>
      <c r="C1234" s="169"/>
      <c r="D1234" s="6"/>
      <c r="E1234" s="6"/>
      <c r="F1234" s="6"/>
      <c r="G1234" s="6"/>
      <c r="H1234" s="6"/>
      <c r="I1234" s="6"/>
      <c r="J1234" s="6"/>
      <c r="K1234" s="6"/>
      <c r="L1234" s="6"/>
      <c r="M1234" s="6"/>
      <c r="N1234" s="6"/>
      <c r="O1234" s="6"/>
      <c r="P1234" s="6"/>
      <c r="Q1234" s="6"/>
      <c r="R1234" s="6"/>
    </row>
    <row r="1235" spans="1:18" x14ac:dyDescent="0.3">
      <c r="A1235" s="6"/>
      <c r="B1235" s="172"/>
      <c r="C1235" s="169"/>
      <c r="D1235" s="6"/>
      <c r="E1235" s="6"/>
      <c r="F1235" s="6"/>
      <c r="G1235" s="6"/>
      <c r="H1235" s="6"/>
      <c r="I1235" s="6"/>
      <c r="J1235" s="6"/>
      <c r="K1235" s="6"/>
      <c r="L1235" s="6"/>
      <c r="M1235" s="6"/>
      <c r="N1235" s="6"/>
      <c r="O1235" s="6"/>
      <c r="P1235" s="6"/>
      <c r="Q1235" s="6"/>
      <c r="R1235" s="6"/>
    </row>
    <row r="1236" spans="1:18" x14ac:dyDescent="0.3">
      <c r="A1236" s="6"/>
      <c r="B1236" s="172"/>
      <c r="C1236" s="169"/>
      <c r="D1236" s="6"/>
      <c r="E1236" s="6"/>
      <c r="F1236" s="6"/>
      <c r="G1236" s="6"/>
      <c r="H1236" s="6"/>
      <c r="I1236" s="6"/>
      <c r="J1236" s="6"/>
      <c r="K1236" s="6"/>
      <c r="L1236" s="6"/>
      <c r="M1236" s="6"/>
      <c r="N1236" s="6"/>
      <c r="O1236" s="6"/>
      <c r="P1236" s="6"/>
      <c r="Q1236" s="6"/>
      <c r="R1236" s="6"/>
    </row>
    <row r="1237" spans="1:18" x14ac:dyDescent="0.3">
      <c r="A1237" s="6"/>
      <c r="B1237" s="172"/>
      <c r="C1237" s="169"/>
      <c r="D1237" s="6"/>
      <c r="E1237" s="6"/>
      <c r="F1237" s="6"/>
      <c r="G1237" s="6"/>
      <c r="H1237" s="6"/>
      <c r="I1237" s="6"/>
      <c r="J1237" s="6"/>
      <c r="K1237" s="6"/>
      <c r="L1237" s="6"/>
      <c r="M1237" s="6"/>
      <c r="N1237" s="6"/>
      <c r="O1237" s="6"/>
      <c r="P1237" s="6"/>
      <c r="Q1237" s="6"/>
      <c r="R1237" s="6"/>
    </row>
    <row r="1238" spans="1:18" x14ac:dyDescent="0.3">
      <c r="A1238" s="6"/>
      <c r="B1238" s="172"/>
      <c r="C1238" s="169"/>
      <c r="D1238" s="6"/>
      <c r="E1238" s="6"/>
      <c r="F1238" s="6"/>
      <c r="G1238" s="6"/>
      <c r="H1238" s="6"/>
      <c r="I1238" s="6"/>
      <c r="J1238" s="6"/>
      <c r="K1238" s="6"/>
      <c r="L1238" s="6"/>
      <c r="M1238" s="6"/>
      <c r="N1238" s="6"/>
      <c r="O1238" s="6"/>
      <c r="P1238" s="6"/>
      <c r="Q1238" s="6"/>
      <c r="R1238" s="6"/>
    </row>
    <row r="1239" spans="1:18" x14ac:dyDescent="0.3">
      <c r="A1239" s="6"/>
      <c r="B1239" s="172"/>
      <c r="C1239" s="169"/>
      <c r="D1239" s="6"/>
      <c r="E1239" s="6"/>
      <c r="F1239" s="6"/>
      <c r="G1239" s="6"/>
      <c r="H1239" s="6"/>
      <c r="I1239" s="6"/>
      <c r="J1239" s="6"/>
      <c r="K1239" s="6"/>
      <c r="L1239" s="6"/>
      <c r="M1239" s="6"/>
      <c r="N1239" s="6"/>
      <c r="O1239" s="6"/>
      <c r="P1239" s="6"/>
      <c r="Q1239" s="6"/>
      <c r="R1239" s="6"/>
    </row>
    <row r="1240" spans="1:18" x14ac:dyDescent="0.3">
      <c r="A1240" s="6"/>
      <c r="B1240" s="172"/>
      <c r="C1240" s="169"/>
      <c r="D1240" s="6"/>
      <c r="E1240" s="6"/>
      <c r="F1240" s="6"/>
      <c r="G1240" s="6"/>
      <c r="H1240" s="6"/>
      <c r="I1240" s="6"/>
      <c r="J1240" s="6"/>
      <c r="K1240" s="6"/>
      <c r="L1240" s="6"/>
      <c r="M1240" s="6"/>
      <c r="N1240" s="6"/>
      <c r="O1240" s="6"/>
      <c r="P1240" s="6"/>
      <c r="Q1240" s="6"/>
      <c r="R1240" s="6"/>
    </row>
    <row r="1241" spans="1:18" x14ac:dyDescent="0.3">
      <c r="A1241" s="6"/>
      <c r="B1241" s="172"/>
      <c r="C1241" s="169"/>
      <c r="D1241" s="6"/>
      <c r="E1241" s="6"/>
      <c r="F1241" s="6"/>
      <c r="G1241" s="6"/>
      <c r="H1241" s="6"/>
      <c r="I1241" s="6"/>
      <c r="J1241" s="6"/>
      <c r="K1241" s="6"/>
      <c r="L1241" s="6"/>
      <c r="M1241" s="6"/>
      <c r="N1241" s="6"/>
      <c r="O1241" s="6"/>
      <c r="P1241" s="6"/>
      <c r="Q1241" s="6"/>
      <c r="R1241" s="6"/>
    </row>
    <row r="1242" spans="1:18" x14ac:dyDescent="0.3">
      <c r="A1242" s="6"/>
      <c r="B1242" s="172"/>
      <c r="C1242" s="169"/>
      <c r="D1242" s="6"/>
      <c r="E1242" s="6"/>
      <c r="F1242" s="6"/>
      <c r="G1242" s="6"/>
      <c r="H1242" s="6"/>
      <c r="I1242" s="6"/>
      <c r="J1242" s="6"/>
      <c r="K1242" s="6"/>
      <c r="L1242" s="6"/>
      <c r="M1242" s="6"/>
      <c r="N1242" s="6"/>
      <c r="O1242" s="6"/>
      <c r="P1242" s="6"/>
      <c r="Q1242" s="6"/>
      <c r="R1242" s="6"/>
    </row>
    <row r="1243" spans="1:18" x14ac:dyDescent="0.3">
      <c r="A1243" s="6"/>
      <c r="B1243" s="172"/>
      <c r="C1243" s="169"/>
      <c r="D1243" s="6"/>
      <c r="E1243" s="6"/>
      <c r="F1243" s="6"/>
      <c r="G1243" s="6"/>
      <c r="H1243" s="6"/>
      <c r="I1243" s="6"/>
      <c r="J1243" s="6"/>
      <c r="K1243" s="6"/>
      <c r="L1243" s="6"/>
      <c r="M1243" s="6"/>
      <c r="N1243" s="6"/>
      <c r="O1243" s="6"/>
      <c r="P1243" s="6"/>
      <c r="Q1243" s="6"/>
      <c r="R1243" s="6"/>
    </row>
    <row r="1244" spans="1:18" x14ac:dyDescent="0.3">
      <c r="A1244" s="6"/>
      <c r="B1244" s="172"/>
      <c r="C1244" s="169"/>
      <c r="D1244" s="6"/>
      <c r="E1244" s="6"/>
      <c r="F1244" s="6"/>
      <c r="G1244" s="6"/>
      <c r="H1244" s="6"/>
      <c r="I1244" s="6"/>
      <c r="J1244" s="6"/>
      <c r="K1244" s="6"/>
      <c r="L1244" s="6"/>
      <c r="M1244" s="6"/>
      <c r="N1244" s="6"/>
      <c r="O1244" s="6"/>
      <c r="P1244" s="6"/>
      <c r="Q1244" s="6"/>
      <c r="R1244" s="6"/>
    </row>
    <row r="1245" spans="1:18" x14ac:dyDescent="0.3">
      <c r="A1245" s="6"/>
      <c r="B1245" s="172"/>
      <c r="C1245" s="169"/>
      <c r="D1245" s="6"/>
      <c r="E1245" s="6"/>
      <c r="F1245" s="6"/>
      <c r="G1245" s="6"/>
      <c r="H1245" s="6"/>
      <c r="I1245" s="6"/>
      <c r="J1245" s="6"/>
      <c r="K1245" s="6"/>
      <c r="L1245" s="6"/>
      <c r="M1245" s="6"/>
      <c r="N1245" s="6"/>
      <c r="O1245" s="6"/>
      <c r="P1245" s="6"/>
      <c r="Q1245" s="6"/>
      <c r="R1245" s="6"/>
    </row>
    <row r="1246" spans="1:18" x14ac:dyDescent="0.3">
      <c r="A1246" s="6"/>
      <c r="B1246" s="172"/>
      <c r="C1246" s="169"/>
      <c r="D1246" s="6"/>
      <c r="E1246" s="6"/>
      <c r="F1246" s="6"/>
      <c r="G1246" s="6"/>
      <c r="H1246" s="6"/>
      <c r="I1246" s="6"/>
      <c r="J1246" s="6"/>
      <c r="K1246" s="6"/>
      <c r="L1246" s="6"/>
      <c r="M1246" s="6"/>
      <c r="N1246" s="6"/>
      <c r="O1246" s="6"/>
      <c r="P1246" s="6"/>
      <c r="Q1246" s="6"/>
      <c r="R1246" s="6"/>
    </row>
    <row r="1247" spans="1:18" x14ac:dyDescent="0.3">
      <c r="A1247" s="6"/>
      <c r="B1247" s="172"/>
      <c r="C1247" s="169"/>
      <c r="D1247" s="6"/>
      <c r="E1247" s="6"/>
      <c r="F1247" s="6"/>
      <c r="G1247" s="6"/>
      <c r="H1247" s="6"/>
      <c r="I1247" s="6"/>
      <c r="J1247" s="6"/>
      <c r="K1247" s="6"/>
      <c r="L1247" s="6"/>
      <c r="M1247" s="6"/>
      <c r="N1247" s="6"/>
      <c r="O1247" s="6"/>
      <c r="P1247" s="6"/>
      <c r="Q1247" s="6"/>
      <c r="R1247" s="6"/>
    </row>
    <row r="1248" spans="1:18" x14ac:dyDescent="0.3">
      <c r="A1248" s="6"/>
      <c r="B1248" s="172"/>
      <c r="C1248" s="169"/>
      <c r="D1248" s="6"/>
      <c r="E1248" s="6"/>
      <c r="F1248" s="6"/>
      <c r="G1248" s="6"/>
      <c r="H1248" s="6"/>
      <c r="I1248" s="6"/>
      <c r="J1248" s="6"/>
      <c r="K1248" s="6"/>
      <c r="L1248" s="6"/>
      <c r="M1248" s="6"/>
      <c r="N1248" s="6"/>
      <c r="O1248" s="6"/>
      <c r="P1248" s="6"/>
      <c r="Q1248" s="6"/>
      <c r="R1248" s="6"/>
    </row>
    <row r="1249" spans="1:18" x14ac:dyDescent="0.3">
      <c r="A1249" s="6"/>
      <c r="B1249" s="172"/>
      <c r="C1249" s="169"/>
      <c r="D1249" s="6"/>
      <c r="E1249" s="6"/>
      <c r="F1249" s="6"/>
      <c r="G1249" s="6"/>
      <c r="H1249" s="6"/>
      <c r="I1249" s="6"/>
      <c r="J1249" s="6"/>
      <c r="K1249" s="6"/>
      <c r="L1249" s="6"/>
      <c r="M1249" s="6"/>
      <c r="N1249" s="6"/>
      <c r="O1249" s="6"/>
      <c r="P1249" s="6"/>
      <c r="Q1249" s="6"/>
      <c r="R1249" s="6"/>
    </row>
    <row r="1250" spans="1:18" x14ac:dyDescent="0.3">
      <c r="A1250" s="6"/>
      <c r="B1250" s="172"/>
      <c r="C1250" s="169"/>
      <c r="D1250" s="6"/>
      <c r="E1250" s="6"/>
      <c r="F1250" s="6"/>
      <c r="G1250" s="6"/>
      <c r="H1250" s="6"/>
      <c r="I1250" s="6"/>
      <c r="J1250" s="6"/>
      <c r="K1250" s="6"/>
      <c r="L1250" s="6"/>
      <c r="M1250" s="6"/>
      <c r="N1250" s="6"/>
      <c r="O1250" s="6"/>
      <c r="P1250" s="6"/>
      <c r="Q1250" s="6"/>
      <c r="R1250" s="6"/>
    </row>
    <row r="1251" spans="1:18" x14ac:dyDescent="0.3">
      <c r="A1251" s="6"/>
      <c r="B1251" s="172"/>
      <c r="C1251" s="169"/>
      <c r="D1251" s="6"/>
      <c r="E1251" s="6"/>
      <c r="F1251" s="6"/>
      <c r="G1251" s="6"/>
      <c r="H1251" s="6"/>
      <c r="I1251" s="6"/>
      <c r="J1251" s="6"/>
      <c r="K1251" s="6"/>
      <c r="L1251" s="6"/>
      <c r="M1251" s="6"/>
      <c r="N1251" s="6"/>
      <c r="O1251" s="6"/>
      <c r="P1251" s="6"/>
      <c r="Q1251" s="6"/>
      <c r="R1251" s="6"/>
    </row>
    <row r="1252" spans="1:18" x14ac:dyDescent="0.3">
      <c r="A1252" s="6"/>
      <c r="B1252" s="172"/>
      <c r="C1252" s="169"/>
      <c r="D1252" s="6"/>
      <c r="E1252" s="6"/>
      <c r="F1252" s="6"/>
      <c r="G1252" s="6"/>
      <c r="H1252" s="6"/>
      <c r="I1252" s="6"/>
      <c r="J1252" s="6"/>
      <c r="K1252" s="6"/>
      <c r="L1252" s="6"/>
      <c r="M1252" s="6"/>
      <c r="N1252" s="6"/>
      <c r="O1252" s="6"/>
      <c r="P1252" s="6"/>
      <c r="Q1252" s="6"/>
      <c r="R1252" s="6"/>
    </row>
    <row r="1253" spans="1:18" x14ac:dyDescent="0.3">
      <c r="A1253" s="6"/>
      <c r="B1253" s="172"/>
      <c r="C1253" s="169"/>
      <c r="D1253" s="6"/>
      <c r="E1253" s="6"/>
      <c r="F1253" s="6"/>
      <c r="G1253" s="6"/>
      <c r="H1253" s="6"/>
      <c r="I1253" s="6"/>
      <c r="J1253" s="6"/>
      <c r="K1253" s="6"/>
      <c r="L1253" s="6"/>
      <c r="M1253" s="6"/>
      <c r="N1253" s="6"/>
      <c r="O1253" s="6"/>
      <c r="P1253" s="6"/>
      <c r="Q1253" s="6"/>
      <c r="R1253" s="6"/>
    </row>
    <row r="1254" spans="1:18" x14ac:dyDescent="0.3">
      <c r="A1254" s="6"/>
      <c r="B1254" s="172"/>
      <c r="C1254" s="169"/>
      <c r="D1254" s="6"/>
      <c r="E1254" s="6"/>
      <c r="F1254" s="6"/>
      <c r="G1254" s="6"/>
      <c r="H1254" s="6"/>
      <c r="I1254" s="6"/>
      <c r="J1254" s="6"/>
      <c r="K1254" s="6"/>
      <c r="L1254" s="6"/>
      <c r="M1254" s="6"/>
      <c r="N1254" s="6"/>
      <c r="O1254" s="6"/>
      <c r="P1254" s="6"/>
      <c r="Q1254" s="6"/>
      <c r="R1254" s="6"/>
    </row>
    <row r="1255" spans="1:18" x14ac:dyDescent="0.3">
      <c r="A1255" s="6"/>
      <c r="B1255" s="172"/>
      <c r="C1255" s="169"/>
      <c r="D1255" s="6"/>
      <c r="E1255" s="6"/>
      <c r="F1255" s="6"/>
      <c r="G1255" s="6"/>
      <c r="H1255" s="6"/>
      <c r="I1255" s="6"/>
      <c r="J1255" s="6"/>
      <c r="K1255" s="6"/>
      <c r="L1255" s="6"/>
      <c r="M1255" s="6"/>
      <c r="N1255" s="6"/>
      <c r="O1255" s="6"/>
      <c r="P1255" s="6"/>
      <c r="Q1255" s="6"/>
      <c r="R1255" s="6"/>
    </row>
    <row r="1256" spans="1:18" x14ac:dyDescent="0.3">
      <c r="A1256" s="6"/>
      <c r="B1256" s="172"/>
      <c r="C1256" s="169"/>
      <c r="D1256" s="6"/>
      <c r="E1256" s="6"/>
      <c r="F1256" s="6"/>
      <c r="G1256" s="6"/>
      <c r="H1256" s="6"/>
      <c r="I1256" s="6"/>
      <c r="J1256" s="6"/>
      <c r="K1256" s="6"/>
      <c r="L1256" s="6"/>
      <c r="M1256" s="6"/>
      <c r="N1256" s="6"/>
      <c r="O1256" s="6"/>
      <c r="P1256" s="6"/>
      <c r="Q1256" s="6"/>
      <c r="R1256" s="6"/>
    </row>
    <row r="1257" spans="1:18" x14ac:dyDescent="0.3">
      <c r="A1257" s="6"/>
      <c r="B1257" s="172"/>
      <c r="C1257" s="169"/>
      <c r="D1257" s="6"/>
      <c r="E1257" s="6"/>
      <c r="F1257" s="6"/>
      <c r="G1257" s="6"/>
      <c r="H1257" s="6"/>
      <c r="I1257" s="6"/>
      <c r="J1257" s="6"/>
      <c r="K1257" s="6"/>
      <c r="L1257" s="6"/>
      <c r="M1257" s="6"/>
      <c r="N1257" s="6"/>
      <c r="O1257" s="6"/>
      <c r="P1257" s="6"/>
      <c r="Q1257" s="6"/>
      <c r="R1257" s="6"/>
    </row>
    <row r="1258" spans="1:18" x14ac:dyDescent="0.3">
      <c r="A1258" s="6"/>
      <c r="B1258" s="172"/>
      <c r="C1258" s="169"/>
      <c r="D1258" s="6"/>
      <c r="E1258" s="6"/>
      <c r="F1258" s="6"/>
      <c r="G1258" s="6"/>
      <c r="H1258" s="6"/>
      <c r="I1258" s="6"/>
      <c r="J1258" s="6"/>
      <c r="K1258" s="6"/>
      <c r="L1258" s="6"/>
      <c r="M1258" s="6"/>
      <c r="N1258" s="6"/>
      <c r="O1258" s="6"/>
      <c r="P1258" s="6"/>
      <c r="Q1258" s="6"/>
      <c r="R1258" s="6"/>
    </row>
    <row r="1259" spans="1:18" x14ac:dyDescent="0.3">
      <c r="A1259" s="6"/>
      <c r="B1259" s="172"/>
      <c r="C1259" s="169"/>
      <c r="D1259" s="6"/>
      <c r="E1259" s="6"/>
      <c r="F1259" s="6"/>
      <c r="G1259" s="6"/>
      <c r="H1259" s="6"/>
      <c r="I1259" s="6"/>
      <c r="J1259" s="6"/>
      <c r="K1259" s="6"/>
      <c r="L1259" s="6"/>
      <c r="M1259" s="6"/>
      <c r="N1259" s="6"/>
      <c r="O1259" s="6"/>
      <c r="P1259" s="6"/>
      <c r="Q1259" s="6"/>
      <c r="R1259" s="6"/>
    </row>
    <row r="1260" spans="1:18" x14ac:dyDescent="0.3">
      <c r="A1260" s="6"/>
      <c r="B1260" s="172"/>
      <c r="C1260" s="169"/>
      <c r="D1260" s="6"/>
      <c r="E1260" s="6"/>
      <c r="F1260" s="6"/>
      <c r="G1260" s="6"/>
      <c r="H1260" s="6"/>
      <c r="I1260" s="6"/>
      <c r="J1260" s="6"/>
      <c r="K1260" s="6"/>
      <c r="L1260" s="6"/>
      <c r="M1260" s="6"/>
      <c r="N1260" s="6"/>
      <c r="O1260" s="6"/>
      <c r="P1260" s="6"/>
      <c r="Q1260" s="6"/>
      <c r="R1260" s="6"/>
    </row>
    <row r="1261" spans="1:18" x14ac:dyDescent="0.3">
      <c r="A1261" s="6"/>
      <c r="B1261" s="172"/>
      <c r="C1261" s="169"/>
      <c r="D1261" s="6"/>
      <c r="E1261" s="6"/>
      <c r="F1261" s="6"/>
      <c r="G1261" s="6"/>
      <c r="H1261" s="6"/>
      <c r="I1261" s="6"/>
      <c r="J1261" s="6"/>
      <c r="K1261" s="6"/>
      <c r="L1261" s="6"/>
      <c r="M1261" s="6"/>
      <c r="N1261" s="6"/>
      <c r="O1261" s="6"/>
      <c r="P1261" s="6"/>
      <c r="Q1261" s="6"/>
      <c r="R1261" s="6"/>
    </row>
    <row r="1262" spans="1:18" x14ac:dyDescent="0.3">
      <c r="A1262" s="6"/>
      <c r="B1262" s="172"/>
      <c r="C1262" s="169"/>
      <c r="D1262" s="6"/>
      <c r="E1262" s="6"/>
      <c r="F1262" s="6"/>
      <c r="G1262" s="6"/>
      <c r="H1262" s="6"/>
      <c r="I1262" s="6"/>
      <c r="J1262" s="6"/>
      <c r="K1262" s="6"/>
      <c r="L1262" s="6"/>
      <c r="M1262" s="6"/>
      <c r="N1262" s="6"/>
      <c r="O1262" s="6"/>
      <c r="P1262" s="6"/>
      <c r="Q1262" s="6"/>
      <c r="R1262" s="6"/>
    </row>
    <row r="1263" spans="1:18" x14ac:dyDescent="0.3">
      <c r="A1263" s="6"/>
      <c r="B1263" s="172"/>
      <c r="C1263" s="169"/>
      <c r="D1263" s="6"/>
      <c r="E1263" s="6"/>
      <c r="F1263" s="6"/>
      <c r="G1263" s="6"/>
      <c r="H1263" s="6"/>
      <c r="I1263" s="6"/>
      <c r="J1263" s="6"/>
      <c r="K1263" s="6"/>
      <c r="L1263" s="6"/>
      <c r="M1263" s="6"/>
      <c r="N1263" s="6"/>
      <c r="O1263" s="6"/>
      <c r="P1263" s="6"/>
      <c r="Q1263" s="6"/>
      <c r="R1263" s="6"/>
    </row>
    <row r="1264" spans="1:18" x14ac:dyDescent="0.3">
      <c r="A1264" s="6"/>
      <c r="B1264" s="172"/>
      <c r="C1264" s="169"/>
      <c r="D1264" s="6"/>
      <c r="E1264" s="6"/>
      <c r="F1264" s="6"/>
      <c r="G1264" s="6"/>
      <c r="H1264" s="6"/>
      <c r="I1264" s="6"/>
      <c r="J1264" s="6"/>
      <c r="K1264" s="6"/>
      <c r="L1264" s="6"/>
      <c r="M1264" s="6"/>
      <c r="N1264" s="6"/>
      <c r="O1264" s="6"/>
      <c r="P1264" s="6"/>
      <c r="Q1264" s="6"/>
      <c r="R1264" s="6"/>
    </row>
    <row r="1265" spans="1:18" x14ac:dyDescent="0.3">
      <c r="A1265" s="6"/>
      <c r="B1265" s="172"/>
      <c r="C1265" s="169"/>
      <c r="D1265" s="6"/>
      <c r="E1265" s="6"/>
      <c r="F1265" s="6"/>
      <c r="G1265" s="6"/>
      <c r="H1265" s="6"/>
      <c r="I1265" s="6"/>
      <c r="J1265" s="6"/>
      <c r="K1265" s="6"/>
      <c r="L1265" s="6"/>
      <c r="M1265" s="6"/>
      <c r="N1265" s="6"/>
      <c r="O1265" s="6"/>
      <c r="P1265" s="6"/>
      <c r="Q1265" s="6"/>
      <c r="R1265" s="6"/>
    </row>
    <row r="1266" spans="1:18" x14ac:dyDescent="0.3">
      <c r="A1266" s="6"/>
      <c r="B1266" s="172"/>
      <c r="C1266" s="169"/>
      <c r="D1266" s="6"/>
      <c r="E1266" s="6"/>
      <c r="F1266" s="6"/>
      <c r="G1266" s="6"/>
      <c r="H1266" s="6"/>
      <c r="I1266" s="6"/>
      <c r="J1266" s="6"/>
      <c r="K1266" s="6"/>
      <c r="L1266" s="6"/>
      <c r="M1266" s="6"/>
      <c r="N1266" s="6"/>
      <c r="O1266" s="6"/>
      <c r="P1266" s="6"/>
      <c r="Q1266" s="6"/>
      <c r="R1266" s="6"/>
    </row>
    <row r="1267" spans="1:18" x14ac:dyDescent="0.3">
      <c r="A1267" s="6"/>
      <c r="B1267" s="172"/>
      <c r="C1267" s="169"/>
      <c r="D1267" s="6"/>
      <c r="E1267" s="6"/>
      <c r="F1267" s="6"/>
      <c r="G1267" s="6"/>
      <c r="H1267" s="6"/>
      <c r="I1267" s="6"/>
      <c r="J1267" s="6"/>
      <c r="K1267" s="6"/>
      <c r="L1267" s="6"/>
      <c r="M1267" s="6"/>
      <c r="N1267" s="6"/>
      <c r="O1267" s="6"/>
      <c r="P1267" s="6"/>
      <c r="Q1267" s="6"/>
      <c r="R1267" s="6"/>
    </row>
    <row r="1268" spans="1:18" x14ac:dyDescent="0.3">
      <c r="A1268" s="6"/>
      <c r="B1268" s="172"/>
      <c r="C1268" s="169"/>
      <c r="D1268" s="6"/>
      <c r="E1268" s="6"/>
      <c r="F1268" s="6"/>
      <c r="G1268" s="6"/>
      <c r="H1268" s="6"/>
      <c r="I1268" s="6"/>
      <c r="J1268" s="6"/>
      <c r="K1268" s="6"/>
      <c r="L1268" s="6"/>
      <c r="M1268" s="6"/>
      <c r="N1268" s="6"/>
      <c r="O1268" s="6"/>
      <c r="P1268" s="6"/>
      <c r="Q1268" s="6"/>
      <c r="R1268" s="6"/>
    </row>
    <row r="1269" spans="1:18" x14ac:dyDescent="0.3">
      <c r="A1269" s="6"/>
      <c r="B1269" s="172"/>
      <c r="C1269" s="169"/>
      <c r="D1269" s="6"/>
      <c r="E1269" s="6"/>
      <c r="F1269" s="6"/>
      <c r="G1269" s="6"/>
      <c r="H1269" s="6"/>
      <c r="I1269" s="6"/>
      <c r="J1269" s="6"/>
      <c r="K1269" s="6"/>
      <c r="L1269" s="6"/>
      <c r="M1269" s="6"/>
      <c r="N1269" s="6"/>
      <c r="O1269" s="6"/>
      <c r="P1269" s="6"/>
      <c r="Q1269" s="6"/>
      <c r="R1269" s="6"/>
    </row>
    <row r="1270" spans="1:18" x14ac:dyDescent="0.3">
      <c r="A1270" s="6"/>
      <c r="B1270" s="172"/>
      <c r="C1270" s="169"/>
      <c r="D1270" s="6"/>
      <c r="E1270" s="6"/>
      <c r="F1270" s="6"/>
      <c r="G1270" s="6"/>
      <c r="H1270" s="6"/>
      <c r="I1270" s="6"/>
      <c r="J1270" s="6"/>
      <c r="K1270" s="6"/>
      <c r="L1270" s="6"/>
      <c r="M1270" s="6"/>
      <c r="N1270" s="6"/>
      <c r="O1270" s="6"/>
      <c r="P1270" s="6"/>
      <c r="Q1270" s="6"/>
      <c r="R1270" s="6"/>
    </row>
    <row r="1271" spans="1:18" x14ac:dyDescent="0.3">
      <c r="A1271" s="6"/>
      <c r="B1271" s="172"/>
      <c r="C1271" s="169"/>
      <c r="D1271" s="6"/>
      <c r="E1271" s="6"/>
      <c r="F1271" s="6"/>
      <c r="G1271" s="6"/>
      <c r="H1271" s="6"/>
      <c r="I1271" s="6"/>
      <c r="J1271" s="6"/>
      <c r="K1271" s="6"/>
      <c r="L1271" s="6"/>
      <c r="M1271" s="6"/>
      <c r="N1271" s="6"/>
      <c r="O1271" s="6"/>
      <c r="P1271" s="6"/>
      <c r="Q1271" s="6"/>
      <c r="R1271" s="6"/>
    </row>
    <row r="1272" spans="1:18" x14ac:dyDescent="0.3">
      <c r="A1272" s="6"/>
      <c r="B1272" s="172"/>
      <c r="C1272" s="169"/>
      <c r="D1272" s="6"/>
      <c r="E1272" s="6"/>
      <c r="F1272" s="6"/>
      <c r="G1272" s="6"/>
      <c r="H1272" s="6"/>
      <c r="I1272" s="6"/>
      <c r="J1272" s="6"/>
      <c r="K1272" s="6"/>
      <c r="L1272" s="6"/>
      <c r="M1272" s="6"/>
      <c r="N1272" s="6"/>
      <c r="O1272" s="6"/>
      <c r="P1272" s="6"/>
      <c r="Q1272" s="6"/>
      <c r="R1272" s="6"/>
    </row>
    <row r="1273" spans="1:18" x14ac:dyDescent="0.3">
      <c r="A1273" s="6"/>
      <c r="B1273" s="172"/>
      <c r="C1273" s="169"/>
      <c r="D1273" s="6"/>
      <c r="E1273" s="6"/>
      <c r="F1273" s="6"/>
      <c r="G1273" s="6"/>
      <c r="H1273" s="6"/>
      <c r="I1273" s="6"/>
      <c r="J1273" s="6"/>
      <c r="K1273" s="6"/>
      <c r="L1273" s="6"/>
      <c r="M1273" s="6"/>
      <c r="N1273" s="6"/>
      <c r="O1273" s="6"/>
      <c r="P1273" s="6"/>
      <c r="Q1273" s="6"/>
      <c r="R1273" s="6"/>
    </row>
    <row r="1274" spans="1:18" x14ac:dyDescent="0.3">
      <c r="A1274" s="6"/>
      <c r="B1274" s="172"/>
      <c r="C1274" s="169"/>
      <c r="D1274" s="6"/>
      <c r="E1274" s="6"/>
      <c r="F1274" s="6"/>
      <c r="G1274" s="6"/>
      <c r="H1274" s="6"/>
      <c r="I1274" s="6"/>
      <c r="J1274" s="6"/>
      <c r="K1274" s="6"/>
      <c r="L1274" s="6"/>
      <c r="M1274" s="6"/>
      <c r="N1274" s="6"/>
      <c r="O1274" s="6"/>
      <c r="P1274" s="6"/>
      <c r="Q1274" s="6"/>
      <c r="R1274" s="6"/>
    </row>
    <row r="1275" spans="1:18" x14ac:dyDescent="0.3">
      <c r="A1275" s="6"/>
      <c r="B1275" s="172"/>
      <c r="C1275" s="169"/>
      <c r="D1275" s="6"/>
      <c r="E1275" s="6"/>
      <c r="F1275" s="6"/>
      <c r="G1275" s="6"/>
      <c r="H1275" s="6"/>
      <c r="I1275" s="6"/>
      <c r="J1275" s="6"/>
      <c r="K1275" s="6"/>
      <c r="L1275" s="6"/>
      <c r="M1275" s="6"/>
      <c r="N1275" s="6"/>
      <c r="O1275" s="6"/>
      <c r="P1275" s="6"/>
      <c r="Q1275" s="6"/>
      <c r="R1275" s="6"/>
    </row>
    <row r="1276" spans="1:18" x14ac:dyDescent="0.3">
      <c r="A1276" s="6"/>
      <c r="B1276" s="172"/>
      <c r="C1276" s="169"/>
      <c r="D1276" s="6"/>
      <c r="E1276" s="6"/>
      <c r="F1276" s="6"/>
      <c r="G1276" s="6"/>
      <c r="H1276" s="6"/>
      <c r="I1276" s="6"/>
      <c r="J1276" s="6"/>
      <c r="K1276" s="6"/>
      <c r="L1276" s="6"/>
      <c r="M1276" s="6"/>
      <c r="N1276" s="6"/>
      <c r="O1276" s="6"/>
      <c r="P1276" s="6"/>
      <c r="Q1276" s="6"/>
      <c r="R1276" s="6"/>
    </row>
    <row r="1277" spans="1:18" x14ac:dyDescent="0.3">
      <c r="A1277" s="6"/>
      <c r="B1277" s="172"/>
      <c r="C1277" s="169"/>
      <c r="D1277" s="6"/>
      <c r="E1277" s="6"/>
      <c r="F1277" s="6"/>
      <c r="G1277" s="6"/>
      <c r="H1277" s="6"/>
      <c r="I1277" s="6"/>
      <c r="J1277" s="6"/>
      <c r="K1277" s="6"/>
      <c r="L1277" s="6"/>
      <c r="M1277" s="6"/>
      <c r="N1277" s="6"/>
      <c r="O1277" s="6"/>
      <c r="P1277" s="6"/>
      <c r="Q1277" s="6"/>
      <c r="R1277" s="6"/>
    </row>
    <row r="1278" spans="1:18" x14ac:dyDescent="0.3">
      <c r="A1278" s="6"/>
      <c r="B1278" s="172"/>
      <c r="C1278" s="169"/>
      <c r="D1278" s="6"/>
      <c r="E1278" s="6"/>
      <c r="F1278" s="6"/>
      <c r="G1278" s="6"/>
      <c r="H1278" s="6"/>
      <c r="I1278" s="6"/>
      <c r="J1278" s="6"/>
      <c r="K1278" s="6"/>
      <c r="L1278" s="6"/>
      <c r="M1278" s="6"/>
      <c r="N1278" s="6"/>
      <c r="O1278" s="6"/>
      <c r="P1278" s="6"/>
      <c r="Q1278" s="6"/>
      <c r="R1278" s="6"/>
    </row>
    <row r="1279" spans="1:18" x14ac:dyDescent="0.3">
      <c r="A1279" s="6"/>
      <c r="B1279" s="172"/>
      <c r="C1279" s="169"/>
      <c r="D1279" s="6"/>
      <c r="E1279" s="6"/>
      <c r="F1279" s="6"/>
      <c r="G1279" s="6"/>
      <c r="H1279" s="6"/>
      <c r="I1279" s="6"/>
      <c r="J1279" s="6"/>
      <c r="K1279" s="6"/>
      <c r="L1279" s="6"/>
      <c r="M1279" s="6"/>
      <c r="N1279" s="6"/>
      <c r="O1279" s="6"/>
      <c r="P1279" s="6"/>
      <c r="Q1279" s="6"/>
      <c r="R1279" s="6"/>
    </row>
    <row r="1280" spans="1:18" x14ac:dyDescent="0.3">
      <c r="A1280" s="6"/>
      <c r="B1280" s="172"/>
      <c r="C1280" s="169"/>
      <c r="D1280" s="6"/>
      <c r="E1280" s="6"/>
      <c r="F1280" s="6"/>
      <c r="G1280" s="6"/>
      <c r="H1280" s="6"/>
      <c r="I1280" s="6"/>
      <c r="J1280" s="6"/>
      <c r="K1280" s="6"/>
      <c r="L1280" s="6"/>
      <c r="M1280" s="6"/>
      <c r="N1280" s="6"/>
      <c r="O1280" s="6"/>
      <c r="P1280" s="6"/>
      <c r="Q1280" s="6"/>
      <c r="R1280" s="6"/>
    </row>
    <row r="1281" spans="1:18" x14ac:dyDescent="0.3">
      <c r="A1281" s="6"/>
      <c r="B1281" s="172"/>
      <c r="C1281" s="169"/>
      <c r="D1281" s="6"/>
      <c r="E1281" s="6"/>
      <c r="F1281" s="6"/>
      <c r="G1281" s="6"/>
      <c r="H1281" s="6"/>
      <c r="I1281" s="6"/>
      <c r="J1281" s="6"/>
      <c r="K1281" s="6"/>
      <c r="L1281" s="6"/>
      <c r="M1281" s="6"/>
      <c r="N1281" s="6"/>
      <c r="O1281" s="6"/>
      <c r="P1281" s="6"/>
      <c r="Q1281" s="6"/>
      <c r="R1281" s="6"/>
    </row>
    <row r="1282" spans="1:18" x14ac:dyDescent="0.3">
      <c r="A1282" s="6"/>
      <c r="B1282" s="172"/>
      <c r="C1282" s="169"/>
      <c r="D1282" s="6"/>
      <c r="E1282" s="6"/>
      <c r="F1282" s="6"/>
      <c r="G1282" s="6"/>
      <c r="H1282" s="6"/>
      <c r="I1282" s="6"/>
      <c r="J1282" s="6"/>
      <c r="K1282" s="6"/>
      <c r="L1282" s="6"/>
      <c r="M1282" s="6"/>
      <c r="N1282" s="6"/>
      <c r="O1282" s="6"/>
      <c r="P1282" s="6"/>
      <c r="Q1282" s="6"/>
      <c r="R1282" s="6"/>
    </row>
    <row r="1283" spans="1:18" x14ac:dyDescent="0.3">
      <c r="A1283" s="6"/>
      <c r="B1283" s="172"/>
      <c r="C1283" s="169"/>
      <c r="D1283" s="6"/>
      <c r="E1283" s="6"/>
      <c r="F1283" s="6"/>
      <c r="G1283" s="6"/>
      <c r="H1283" s="6"/>
      <c r="I1283" s="6"/>
      <c r="J1283" s="6"/>
      <c r="K1283" s="6"/>
      <c r="L1283" s="6"/>
      <c r="M1283" s="6"/>
      <c r="N1283" s="6"/>
      <c r="O1283" s="6"/>
      <c r="P1283" s="6"/>
      <c r="Q1283" s="6"/>
      <c r="R1283" s="6"/>
    </row>
    <row r="1284" spans="1:18" x14ac:dyDescent="0.3">
      <c r="A1284" s="6"/>
      <c r="B1284" s="172"/>
      <c r="C1284" s="169"/>
      <c r="D1284" s="6"/>
      <c r="E1284" s="6"/>
      <c r="F1284" s="6"/>
      <c r="G1284" s="6"/>
      <c r="H1284" s="6"/>
      <c r="I1284" s="6"/>
      <c r="J1284" s="6"/>
      <c r="K1284" s="6"/>
      <c r="L1284" s="6"/>
      <c r="M1284" s="6"/>
      <c r="N1284" s="6"/>
      <c r="O1284" s="6"/>
      <c r="P1284" s="6"/>
      <c r="Q1284" s="6"/>
      <c r="R1284" s="6"/>
    </row>
    <row r="1285" spans="1:18" x14ac:dyDescent="0.3">
      <c r="A1285" s="6"/>
      <c r="B1285" s="172"/>
      <c r="C1285" s="169"/>
      <c r="D1285" s="6"/>
      <c r="E1285" s="6"/>
      <c r="F1285" s="6"/>
      <c r="G1285" s="6"/>
      <c r="H1285" s="6"/>
      <c r="I1285" s="6"/>
      <c r="J1285" s="6"/>
      <c r="K1285" s="6"/>
      <c r="L1285" s="6"/>
      <c r="M1285" s="6"/>
      <c r="N1285" s="6"/>
      <c r="O1285" s="6"/>
      <c r="P1285" s="6"/>
      <c r="Q1285" s="6"/>
      <c r="R1285" s="6"/>
    </row>
    <row r="1286" spans="1:18" x14ac:dyDescent="0.3">
      <c r="A1286" s="6"/>
      <c r="B1286" s="172"/>
      <c r="C1286" s="169"/>
      <c r="D1286" s="6"/>
      <c r="E1286" s="6"/>
      <c r="F1286" s="6"/>
      <c r="G1286" s="6"/>
      <c r="H1286" s="6"/>
      <c r="I1286" s="6"/>
      <c r="J1286" s="6"/>
      <c r="K1286" s="6"/>
      <c r="L1286" s="6"/>
      <c r="M1286" s="6"/>
      <c r="N1286" s="6"/>
      <c r="O1286" s="6"/>
      <c r="P1286" s="6"/>
      <c r="Q1286" s="6"/>
      <c r="R1286" s="6"/>
    </row>
    <row r="1287" spans="1:18" x14ac:dyDescent="0.3">
      <c r="A1287" s="6"/>
      <c r="B1287" s="172"/>
      <c r="C1287" s="169"/>
      <c r="D1287" s="6"/>
      <c r="E1287" s="6"/>
      <c r="F1287" s="6"/>
      <c r="G1287" s="6"/>
      <c r="H1287" s="6"/>
      <c r="I1287" s="6"/>
      <c r="J1287" s="6"/>
      <c r="K1287" s="6"/>
      <c r="L1287" s="6"/>
      <c r="M1287" s="6"/>
      <c r="N1287" s="6"/>
      <c r="O1287" s="6"/>
      <c r="P1287" s="6"/>
      <c r="Q1287" s="6"/>
      <c r="R1287" s="6"/>
    </row>
    <row r="1288" spans="1:18" x14ac:dyDescent="0.3">
      <c r="A1288" s="6"/>
      <c r="B1288" s="172"/>
      <c r="C1288" s="169"/>
      <c r="D1288" s="6"/>
      <c r="E1288" s="6"/>
      <c r="F1288" s="6"/>
      <c r="G1288" s="6"/>
      <c r="H1288" s="6"/>
      <c r="I1288" s="6"/>
      <c r="J1288" s="6"/>
      <c r="K1288" s="6"/>
      <c r="L1288" s="6"/>
      <c r="M1288" s="6"/>
      <c r="N1288" s="6"/>
      <c r="O1288" s="6"/>
      <c r="P1288" s="6"/>
      <c r="Q1288" s="6"/>
      <c r="R1288" s="6"/>
    </row>
    <row r="1289" spans="1:18" x14ac:dyDescent="0.3">
      <c r="A1289" s="6"/>
      <c r="B1289" s="172"/>
      <c r="C1289" s="169"/>
      <c r="D1289" s="6"/>
      <c r="E1289" s="6"/>
      <c r="F1289" s="6"/>
      <c r="G1289" s="6"/>
      <c r="H1289" s="6"/>
      <c r="I1289" s="6"/>
      <c r="J1289" s="6"/>
      <c r="K1289" s="6"/>
      <c r="L1289" s="6"/>
      <c r="M1289" s="6"/>
      <c r="N1289" s="6"/>
      <c r="O1289" s="6"/>
      <c r="P1289" s="6"/>
      <c r="Q1289" s="6"/>
      <c r="R1289" s="6"/>
    </row>
    <row r="1290" spans="1:18" x14ac:dyDescent="0.3">
      <c r="A1290" s="6"/>
      <c r="B1290" s="172"/>
      <c r="C1290" s="169"/>
      <c r="D1290" s="6"/>
      <c r="E1290" s="6"/>
      <c r="F1290" s="6"/>
      <c r="G1290" s="6"/>
      <c r="H1290" s="6"/>
      <c r="I1290" s="6"/>
      <c r="J1290" s="6"/>
      <c r="K1290" s="6"/>
      <c r="L1290" s="6"/>
      <c r="M1290" s="6"/>
      <c r="N1290" s="6"/>
      <c r="O1290" s="6"/>
      <c r="P1290" s="6"/>
      <c r="Q1290" s="6"/>
      <c r="R1290" s="6"/>
    </row>
    <row r="1291" spans="1:18" x14ac:dyDescent="0.3">
      <c r="A1291" s="6"/>
      <c r="B1291" s="172"/>
      <c r="C1291" s="169"/>
      <c r="D1291" s="6"/>
      <c r="E1291" s="6"/>
      <c r="F1291" s="6"/>
      <c r="G1291" s="6"/>
      <c r="H1291" s="6"/>
      <c r="I1291" s="6"/>
      <c r="J1291" s="6"/>
      <c r="K1291" s="6"/>
      <c r="L1291" s="6"/>
      <c r="M1291" s="6"/>
      <c r="N1291" s="6"/>
      <c r="O1291" s="6"/>
      <c r="P1291" s="6"/>
      <c r="Q1291" s="6"/>
      <c r="R1291" s="6"/>
    </row>
    <row r="1292" spans="1:18" x14ac:dyDescent="0.3">
      <c r="A1292" s="6"/>
      <c r="B1292" s="172"/>
      <c r="C1292" s="169"/>
      <c r="D1292" s="6"/>
      <c r="E1292" s="6"/>
      <c r="F1292" s="6"/>
      <c r="G1292" s="6"/>
      <c r="H1292" s="6"/>
      <c r="I1292" s="6"/>
      <c r="J1292" s="6"/>
      <c r="K1292" s="6"/>
      <c r="L1292" s="6"/>
      <c r="M1292" s="6"/>
      <c r="N1292" s="6"/>
      <c r="O1292" s="6"/>
      <c r="P1292" s="6"/>
      <c r="Q1292" s="6"/>
      <c r="R1292" s="6"/>
    </row>
    <row r="1293" spans="1:18" x14ac:dyDescent="0.3">
      <c r="A1293" s="6"/>
      <c r="B1293" s="172"/>
      <c r="C1293" s="169"/>
      <c r="D1293" s="6"/>
      <c r="E1293" s="6"/>
      <c r="F1293" s="6"/>
      <c r="G1293" s="6"/>
      <c r="H1293" s="6"/>
      <c r="I1293" s="6"/>
      <c r="J1293" s="6"/>
      <c r="K1293" s="6"/>
      <c r="L1293" s="6"/>
      <c r="M1293" s="6"/>
      <c r="N1293" s="6"/>
      <c r="O1293" s="6"/>
      <c r="P1293" s="6"/>
      <c r="Q1293" s="6"/>
      <c r="R1293" s="6"/>
    </row>
    <row r="1294" spans="1:18" x14ac:dyDescent="0.3">
      <c r="A1294" s="6"/>
      <c r="B1294" s="172"/>
      <c r="C1294" s="169"/>
      <c r="D1294" s="6"/>
      <c r="E1294" s="6"/>
      <c r="F1294" s="6"/>
      <c r="G1294" s="6"/>
      <c r="H1294" s="6"/>
      <c r="I1294" s="6"/>
      <c r="J1294" s="6"/>
      <c r="K1294" s="6"/>
      <c r="L1294" s="6"/>
      <c r="M1294" s="6"/>
      <c r="N1294" s="6"/>
      <c r="O1294" s="6"/>
      <c r="P1294" s="6"/>
      <c r="Q1294" s="6"/>
      <c r="R1294" s="6"/>
    </row>
    <row r="1295" spans="1:18" x14ac:dyDescent="0.3">
      <c r="A1295" s="6"/>
      <c r="B1295" s="172"/>
      <c r="C1295" s="169"/>
      <c r="D1295" s="6"/>
      <c r="E1295" s="6"/>
      <c r="F1295" s="6"/>
      <c r="G1295" s="6"/>
      <c r="H1295" s="6"/>
      <c r="I1295" s="6"/>
      <c r="J1295" s="6"/>
      <c r="K1295" s="6"/>
      <c r="L1295" s="6"/>
      <c r="M1295" s="6"/>
      <c r="N1295" s="6"/>
      <c r="O1295" s="6"/>
      <c r="P1295" s="6"/>
      <c r="Q1295" s="6"/>
      <c r="R1295" s="6"/>
    </row>
    <row r="1296" spans="1:18" x14ac:dyDescent="0.3">
      <c r="A1296" s="6"/>
      <c r="B1296" s="172"/>
      <c r="C1296" s="169"/>
      <c r="D1296" s="6"/>
      <c r="E1296" s="6"/>
      <c r="F1296" s="6"/>
      <c r="G1296" s="6"/>
      <c r="H1296" s="6"/>
      <c r="I1296" s="6"/>
      <c r="J1296" s="6"/>
      <c r="K1296" s="6"/>
      <c r="L1296" s="6"/>
      <c r="M1296" s="6"/>
      <c r="N1296" s="6"/>
      <c r="O1296" s="6"/>
      <c r="P1296" s="6"/>
      <c r="Q1296" s="6"/>
      <c r="R1296" s="6"/>
    </row>
    <row r="1297" spans="1:18" x14ac:dyDescent="0.3">
      <c r="A1297" s="6"/>
      <c r="B1297" s="172"/>
      <c r="C1297" s="169"/>
      <c r="D1297" s="6"/>
      <c r="E1297" s="6"/>
      <c r="F1297" s="6"/>
      <c r="G1297" s="6"/>
      <c r="H1297" s="6"/>
      <c r="I1297" s="6"/>
      <c r="J1297" s="6"/>
      <c r="K1297" s="6"/>
      <c r="L1297" s="6"/>
      <c r="M1297" s="6"/>
      <c r="N1297" s="6"/>
      <c r="O1297" s="6"/>
      <c r="P1297" s="6"/>
      <c r="Q1297" s="6"/>
      <c r="R1297" s="6"/>
    </row>
    <row r="1298" spans="1:18" x14ac:dyDescent="0.3">
      <c r="A1298" s="6"/>
      <c r="B1298" s="172"/>
      <c r="C1298" s="169"/>
      <c r="D1298" s="6"/>
      <c r="E1298" s="6"/>
      <c r="F1298" s="6"/>
      <c r="G1298" s="6"/>
      <c r="H1298" s="6"/>
      <c r="I1298" s="6"/>
      <c r="J1298" s="6"/>
      <c r="K1298" s="6"/>
      <c r="L1298" s="6"/>
      <c r="M1298" s="6"/>
      <c r="N1298" s="6"/>
      <c r="O1298" s="6"/>
      <c r="P1298" s="6"/>
      <c r="Q1298" s="6"/>
      <c r="R1298" s="6"/>
    </row>
    <row r="1299" spans="1:18" x14ac:dyDescent="0.3">
      <c r="A1299" s="6"/>
      <c r="B1299" s="172"/>
      <c r="C1299" s="169"/>
      <c r="D1299" s="6"/>
      <c r="E1299" s="6"/>
      <c r="F1299" s="6"/>
      <c r="G1299" s="6"/>
      <c r="H1299" s="6"/>
      <c r="I1299" s="6"/>
      <c r="J1299" s="6"/>
      <c r="K1299" s="6"/>
      <c r="L1299" s="6"/>
      <c r="M1299" s="6"/>
      <c r="N1299" s="6"/>
      <c r="O1299" s="6"/>
      <c r="P1299" s="6"/>
      <c r="Q1299" s="6"/>
      <c r="R1299" s="6"/>
    </row>
    <row r="1300" spans="1:18" x14ac:dyDescent="0.3">
      <c r="A1300" s="6"/>
      <c r="B1300" s="172"/>
      <c r="C1300" s="169"/>
      <c r="D1300" s="6"/>
      <c r="E1300" s="6"/>
      <c r="F1300" s="6"/>
      <c r="G1300" s="6"/>
      <c r="H1300" s="6"/>
      <c r="I1300" s="6"/>
      <c r="J1300" s="6"/>
      <c r="K1300" s="6"/>
      <c r="L1300" s="6"/>
      <c r="M1300" s="6"/>
      <c r="N1300" s="6"/>
      <c r="O1300" s="6"/>
      <c r="P1300" s="6"/>
      <c r="Q1300" s="6"/>
      <c r="R1300" s="6"/>
    </row>
    <row r="1301" spans="1:18" x14ac:dyDescent="0.3">
      <c r="A1301" s="6"/>
      <c r="B1301" s="172"/>
      <c r="C1301" s="169"/>
      <c r="D1301" s="6"/>
      <c r="E1301" s="6"/>
      <c r="F1301" s="6"/>
      <c r="G1301" s="6"/>
      <c r="H1301" s="6"/>
      <c r="I1301" s="6"/>
      <c r="J1301" s="6"/>
      <c r="K1301" s="6"/>
      <c r="L1301" s="6"/>
      <c r="M1301" s="6"/>
      <c r="N1301" s="6"/>
      <c r="O1301" s="6"/>
      <c r="P1301" s="6"/>
      <c r="Q1301" s="6"/>
      <c r="R1301" s="6"/>
    </row>
    <row r="1302" spans="1:18" x14ac:dyDescent="0.3">
      <c r="A1302" s="6"/>
      <c r="B1302" s="172"/>
      <c r="C1302" s="169"/>
      <c r="D1302" s="6"/>
      <c r="E1302" s="6"/>
      <c r="F1302" s="6"/>
      <c r="G1302" s="6"/>
      <c r="H1302" s="6"/>
      <c r="I1302" s="6"/>
      <c r="J1302" s="6"/>
      <c r="K1302" s="6"/>
      <c r="L1302" s="6"/>
      <c r="M1302" s="6"/>
      <c r="N1302" s="6"/>
      <c r="O1302" s="6"/>
      <c r="P1302" s="6"/>
      <c r="Q1302" s="6"/>
      <c r="R1302" s="6"/>
    </row>
    <row r="1303" spans="1:18" x14ac:dyDescent="0.3">
      <c r="A1303" s="6"/>
      <c r="B1303" s="172"/>
      <c r="C1303" s="169"/>
      <c r="D1303" s="6"/>
      <c r="E1303" s="6"/>
      <c r="F1303" s="6"/>
      <c r="G1303" s="6"/>
      <c r="H1303" s="6"/>
      <c r="I1303" s="6"/>
      <c r="J1303" s="6"/>
      <c r="K1303" s="6"/>
      <c r="L1303" s="6"/>
      <c r="M1303" s="6"/>
      <c r="N1303" s="6"/>
      <c r="O1303" s="6"/>
      <c r="P1303" s="6"/>
      <c r="Q1303" s="6"/>
      <c r="R1303" s="6"/>
    </row>
    <row r="1304" spans="1:18" x14ac:dyDescent="0.3">
      <c r="A1304" s="6"/>
      <c r="B1304" s="172"/>
      <c r="C1304" s="169"/>
      <c r="D1304" s="6"/>
      <c r="E1304" s="6"/>
      <c r="F1304" s="6"/>
      <c r="G1304" s="6"/>
      <c r="H1304" s="6"/>
      <c r="I1304" s="6"/>
      <c r="J1304" s="6"/>
      <c r="K1304" s="6"/>
      <c r="L1304" s="6"/>
      <c r="M1304" s="6"/>
      <c r="N1304" s="6"/>
      <c r="O1304" s="6"/>
      <c r="P1304" s="6"/>
      <c r="Q1304" s="6"/>
      <c r="R1304" s="6"/>
    </row>
    <row r="1305" spans="1:18" x14ac:dyDescent="0.3">
      <c r="A1305" s="6"/>
      <c r="B1305" s="172"/>
      <c r="C1305" s="169"/>
      <c r="D1305" s="6"/>
      <c r="E1305" s="6"/>
      <c r="F1305" s="6"/>
      <c r="G1305" s="6"/>
      <c r="H1305" s="6"/>
      <c r="I1305" s="6"/>
      <c r="J1305" s="6"/>
      <c r="K1305" s="6"/>
      <c r="L1305" s="6"/>
      <c r="M1305" s="6"/>
      <c r="N1305" s="6"/>
      <c r="O1305" s="6"/>
      <c r="P1305" s="6"/>
      <c r="Q1305" s="6"/>
      <c r="R1305" s="6"/>
    </row>
    <row r="1306" spans="1:18" x14ac:dyDescent="0.3">
      <c r="A1306" s="6"/>
      <c r="B1306" s="172"/>
      <c r="C1306" s="169"/>
      <c r="D1306" s="6"/>
      <c r="E1306" s="6"/>
      <c r="F1306" s="6"/>
      <c r="G1306" s="6"/>
      <c r="H1306" s="6"/>
      <c r="I1306" s="6"/>
      <c r="J1306" s="6"/>
      <c r="K1306" s="6"/>
      <c r="L1306" s="6"/>
      <c r="M1306" s="6"/>
      <c r="N1306" s="6"/>
      <c r="O1306" s="6"/>
      <c r="P1306" s="6"/>
      <c r="Q1306" s="6"/>
      <c r="R1306" s="6"/>
    </row>
    <row r="1307" spans="1:18" x14ac:dyDescent="0.3">
      <c r="A1307" s="6"/>
      <c r="B1307" s="172"/>
      <c r="C1307" s="169"/>
      <c r="D1307" s="6"/>
      <c r="E1307" s="6"/>
      <c r="F1307" s="6"/>
      <c r="G1307" s="6"/>
      <c r="H1307" s="6"/>
      <c r="I1307" s="6"/>
      <c r="J1307" s="6"/>
      <c r="K1307" s="6"/>
      <c r="L1307" s="6"/>
      <c r="M1307" s="6"/>
      <c r="N1307" s="6"/>
      <c r="O1307" s="6"/>
      <c r="P1307" s="6"/>
      <c r="Q1307" s="6"/>
      <c r="R1307" s="6"/>
    </row>
    <row r="1308" spans="1:18" x14ac:dyDescent="0.3">
      <c r="A1308" s="6"/>
      <c r="B1308" s="172"/>
      <c r="C1308" s="169"/>
      <c r="D1308" s="6"/>
      <c r="E1308" s="6"/>
      <c r="F1308" s="6"/>
      <c r="G1308" s="6"/>
      <c r="H1308" s="6"/>
      <c r="I1308" s="6"/>
      <c r="J1308" s="6"/>
      <c r="K1308" s="6"/>
      <c r="L1308" s="6"/>
      <c r="M1308" s="6"/>
      <c r="N1308" s="6"/>
      <c r="O1308" s="6"/>
      <c r="P1308" s="6"/>
      <c r="Q1308" s="6"/>
      <c r="R1308" s="6"/>
    </row>
    <row r="1309" spans="1:18" x14ac:dyDescent="0.3">
      <c r="A1309" s="6"/>
      <c r="B1309" s="172"/>
      <c r="C1309" s="169"/>
      <c r="D1309" s="6"/>
      <c r="E1309" s="6"/>
      <c r="F1309" s="6"/>
      <c r="G1309" s="6"/>
      <c r="H1309" s="6"/>
      <c r="I1309" s="6"/>
      <c r="J1309" s="6"/>
      <c r="K1309" s="6"/>
      <c r="L1309" s="6"/>
      <c r="M1309" s="6"/>
      <c r="N1309" s="6"/>
      <c r="O1309" s="6"/>
      <c r="P1309" s="6"/>
      <c r="Q1309" s="6"/>
      <c r="R1309" s="6"/>
    </row>
    <row r="1310" spans="1:18" x14ac:dyDescent="0.3">
      <c r="A1310" s="6"/>
      <c r="B1310" s="172"/>
      <c r="C1310" s="169"/>
      <c r="D1310" s="6"/>
      <c r="E1310" s="6"/>
      <c r="F1310" s="6"/>
      <c r="G1310" s="6"/>
      <c r="H1310" s="6"/>
      <c r="I1310" s="6"/>
      <c r="J1310" s="6"/>
      <c r="K1310" s="6"/>
      <c r="L1310" s="6"/>
      <c r="M1310" s="6"/>
      <c r="N1310" s="6"/>
      <c r="O1310" s="6"/>
      <c r="P1310" s="6"/>
      <c r="Q1310" s="6"/>
      <c r="R1310" s="6"/>
    </row>
    <row r="1311" spans="1:18" ht="39.6" x14ac:dyDescent="0.3">
      <c r="A1311" s="6"/>
      <c r="B1311" s="172" t="s">
        <v>4422</v>
      </c>
      <c r="C1311" s="169"/>
      <c r="D1311" s="6"/>
      <c r="E1311" s="6"/>
      <c r="F1311" s="6"/>
      <c r="G1311" s="6"/>
      <c r="H1311" s="6"/>
      <c r="I1311" s="6"/>
      <c r="J1311" s="6"/>
      <c r="K1311" s="6"/>
      <c r="L1311" s="6"/>
      <c r="M1311" s="6"/>
      <c r="N1311" s="6"/>
      <c r="O1311" s="6"/>
      <c r="P1311" s="6"/>
      <c r="Q1311" s="6"/>
      <c r="R1311" s="6"/>
    </row>
    <row r="1312" spans="1:18" ht="15" thickBot="1" x14ac:dyDescent="0.35">
      <c r="A1312" s="6"/>
      <c r="B1312" s="172"/>
      <c r="C1312" s="169"/>
      <c r="D1312" s="6"/>
      <c r="E1312" s="6"/>
      <c r="F1312" s="6"/>
      <c r="G1312" s="6"/>
      <c r="H1312" s="6"/>
      <c r="I1312" s="6"/>
      <c r="J1312" s="6"/>
      <c r="K1312" s="6"/>
      <c r="L1312" s="6"/>
      <c r="M1312" s="6"/>
      <c r="N1312" s="6"/>
      <c r="O1312" s="6"/>
      <c r="P1312" s="6"/>
      <c r="Q1312" s="6"/>
      <c r="R1312" s="6"/>
    </row>
    <row r="1313" spans="1:18" ht="44.4" thickTop="1" thickBot="1" x14ac:dyDescent="0.35">
      <c r="A1313" s="6"/>
      <c r="B1313" s="170" t="s">
        <v>4423</v>
      </c>
      <c r="C1313" s="169"/>
      <c r="D1313" s="6"/>
      <c r="E1313" s="6"/>
      <c r="F1313" s="6"/>
      <c r="G1313" s="6"/>
      <c r="H1313" s="6"/>
      <c r="I1313" s="6"/>
      <c r="J1313" s="6"/>
      <c r="K1313" s="6"/>
      <c r="L1313" s="6"/>
      <c r="M1313" s="6"/>
      <c r="N1313" s="6"/>
      <c r="O1313" s="6"/>
      <c r="P1313" s="6"/>
      <c r="Q1313" s="6"/>
      <c r="R1313" s="6"/>
    </row>
    <row r="1314" spans="1:18" ht="15" thickTop="1" x14ac:dyDescent="0.3">
      <c r="A1314" s="6"/>
      <c r="B1314" s="172" t="s">
        <v>5374</v>
      </c>
      <c r="C1314" s="169"/>
      <c r="D1314" s="6"/>
      <c r="E1314" s="6"/>
      <c r="F1314" s="6"/>
      <c r="G1314" s="6"/>
      <c r="H1314" s="6"/>
      <c r="I1314" s="6"/>
      <c r="J1314" s="6"/>
      <c r="K1314" s="6"/>
      <c r="L1314" s="6"/>
      <c r="M1314" s="6"/>
      <c r="N1314" s="6"/>
      <c r="O1314" s="6"/>
      <c r="P1314" s="6"/>
      <c r="Q1314" s="6"/>
      <c r="R1314" s="6"/>
    </row>
    <row r="1315" spans="1:18" ht="52.8" x14ac:dyDescent="0.3">
      <c r="A1315" s="6"/>
      <c r="B1315" s="172" t="s">
        <v>5375</v>
      </c>
      <c r="C1315" s="169"/>
      <c r="D1315" s="6"/>
      <c r="E1315" s="6"/>
      <c r="F1315" s="6"/>
      <c r="G1315" s="6"/>
      <c r="H1315" s="6"/>
      <c r="I1315" s="6"/>
      <c r="J1315" s="6"/>
      <c r="K1315" s="6"/>
      <c r="L1315" s="6"/>
      <c r="M1315" s="6"/>
      <c r="N1315" s="6"/>
      <c r="O1315" s="6"/>
      <c r="P1315" s="6"/>
      <c r="Q1315" s="6"/>
      <c r="R1315" s="6"/>
    </row>
    <row r="1316" spans="1:18" ht="79.2" x14ac:dyDescent="0.3">
      <c r="A1316" s="6"/>
      <c r="B1316" s="172" t="s">
        <v>5376</v>
      </c>
      <c r="C1316" s="169"/>
      <c r="D1316" s="6"/>
      <c r="E1316" s="6"/>
      <c r="F1316" s="6"/>
      <c r="G1316" s="6"/>
      <c r="H1316" s="6"/>
      <c r="I1316" s="6"/>
      <c r="J1316" s="6"/>
      <c r="K1316" s="6"/>
      <c r="L1316" s="6"/>
      <c r="M1316" s="6"/>
      <c r="N1316" s="6"/>
      <c r="O1316" s="6"/>
      <c r="P1316" s="6"/>
      <c r="Q1316" s="6"/>
      <c r="R1316" s="6"/>
    </row>
    <row r="1317" spans="1:18" ht="52.8" x14ac:dyDescent="0.3">
      <c r="A1317" s="6"/>
      <c r="B1317" s="172" t="s">
        <v>5377</v>
      </c>
      <c r="C1317" s="169"/>
      <c r="D1317" s="6"/>
      <c r="E1317" s="6"/>
      <c r="F1317" s="6"/>
      <c r="G1317" s="6"/>
      <c r="H1317" s="6"/>
      <c r="I1317" s="6"/>
      <c r="J1317" s="6"/>
      <c r="K1317" s="6"/>
      <c r="L1317" s="6"/>
      <c r="M1317" s="6"/>
      <c r="N1317" s="6"/>
      <c r="O1317" s="6"/>
      <c r="P1317" s="6"/>
      <c r="Q1317" s="6"/>
      <c r="R1317" s="6"/>
    </row>
    <row r="1318" spans="1:18" ht="52.8" x14ac:dyDescent="0.3">
      <c r="A1318" s="6"/>
      <c r="B1318" s="172" t="s">
        <v>5378</v>
      </c>
      <c r="C1318" s="169"/>
      <c r="D1318" s="6"/>
      <c r="E1318" s="6"/>
      <c r="F1318" s="6"/>
      <c r="G1318" s="6"/>
      <c r="H1318" s="6"/>
      <c r="I1318" s="6"/>
      <c r="J1318" s="6"/>
      <c r="K1318" s="6"/>
      <c r="L1318" s="6"/>
      <c r="M1318" s="6"/>
      <c r="N1318" s="6"/>
      <c r="O1318" s="6"/>
      <c r="P1318" s="6"/>
      <c r="Q1318" s="6"/>
      <c r="R1318" s="6"/>
    </row>
    <row r="1319" spans="1:18" ht="15" thickBot="1" x14ac:dyDescent="0.35">
      <c r="A1319" s="6"/>
      <c r="B1319" s="172"/>
      <c r="C1319" s="169"/>
      <c r="D1319" s="6"/>
      <c r="E1319" s="6"/>
      <c r="F1319" s="6"/>
      <c r="G1319" s="6"/>
      <c r="H1319" s="6"/>
      <c r="I1319" s="6"/>
      <c r="J1319" s="6"/>
      <c r="K1319" s="6"/>
      <c r="L1319" s="6"/>
      <c r="M1319" s="6"/>
      <c r="N1319" s="6"/>
      <c r="O1319" s="6"/>
      <c r="P1319" s="6"/>
      <c r="Q1319" s="6"/>
      <c r="R1319" s="6"/>
    </row>
    <row r="1320" spans="1:18" ht="15.6" thickTop="1" thickBot="1" x14ac:dyDescent="0.35">
      <c r="A1320" s="6"/>
      <c r="B1320" s="170" t="s">
        <v>4424</v>
      </c>
      <c r="C1320" s="169"/>
      <c r="D1320" s="6"/>
      <c r="E1320" s="6"/>
      <c r="F1320" s="6"/>
      <c r="G1320" s="6"/>
      <c r="H1320" s="6"/>
      <c r="I1320" s="6"/>
      <c r="J1320" s="6"/>
      <c r="K1320" s="6"/>
      <c r="L1320" s="6"/>
      <c r="M1320" s="6"/>
      <c r="N1320" s="6"/>
      <c r="O1320" s="6"/>
      <c r="P1320" s="6"/>
      <c r="Q1320" s="6"/>
      <c r="R1320" s="6"/>
    </row>
    <row r="1321" spans="1:18" ht="15" thickTop="1" x14ac:dyDescent="0.3">
      <c r="A1321" s="6"/>
      <c r="B1321" s="172" t="s">
        <v>5379</v>
      </c>
      <c r="C1321" s="169"/>
      <c r="D1321" s="6"/>
      <c r="E1321" s="6"/>
      <c r="F1321" s="6"/>
      <c r="G1321" s="6"/>
      <c r="H1321" s="6"/>
      <c r="I1321" s="6"/>
      <c r="J1321" s="6"/>
      <c r="K1321" s="6"/>
      <c r="L1321" s="6"/>
      <c r="M1321" s="6"/>
      <c r="N1321" s="6"/>
      <c r="O1321" s="6"/>
      <c r="P1321" s="6"/>
      <c r="Q1321" s="6"/>
      <c r="R1321" s="6"/>
    </row>
    <row r="1322" spans="1:18" x14ac:dyDescent="0.3">
      <c r="A1322" s="6"/>
      <c r="B1322" s="172" t="s">
        <v>4332</v>
      </c>
      <c r="C1322" s="169"/>
      <c r="D1322" s="6"/>
      <c r="E1322" s="6"/>
      <c r="F1322" s="6"/>
      <c r="G1322" s="6"/>
      <c r="H1322" s="6"/>
      <c r="I1322" s="6"/>
      <c r="J1322" s="6"/>
      <c r="K1322" s="6"/>
      <c r="L1322" s="6"/>
      <c r="M1322" s="6"/>
      <c r="N1322" s="6"/>
      <c r="O1322" s="6"/>
      <c r="P1322" s="6"/>
      <c r="Q1322" s="6"/>
      <c r="R1322" s="6"/>
    </row>
    <row r="1323" spans="1:18" ht="26.4" x14ac:dyDescent="0.3">
      <c r="A1323" s="6"/>
      <c r="B1323" s="172" t="s">
        <v>4425</v>
      </c>
      <c r="C1323" s="169"/>
      <c r="D1323" s="6"/>
      <c r="E1323" s="6"/>
      <c r="F1323" s="6"/>
      <c r="G1323" s="6"/>
      <c r="H1323" s="6"/>
      <c r="I1323" s="6"/>
      <c r="J1323" s="6"/>
      <c r="K1323" s="6"/>
      <c r="L1323" s="6"/>
      <c r="M1323" s="6"/>
      <c r="N1323" s="6"/>
      <c r="O1323" s="6"/>
      <c r="P1323" s="6"/>
      <c r="Q1323" s="6"/>
      <c r="R1323" s="6"/>
    </row>
    <row r="1324" spans="1:18" ht="15" thickBot="1" x14ac:dyDescent="0.35">
      <c r="A1324" s="6"/>
      <c r="B1324" s="172"/>
      <c r="C1324" s="169"/>
      <c r="D1324" s="6"/>
      <c r="E1324" s="6"/>
      <c r="F1324" s="6"/>
      <c r="G1324" s="6"/>
      <c r="H1324" s="6"/>
      <c r="I1324" s="6"/>
      <c r="J1324" s="6"/>
      <c r="K1324" s="6"/>
      <c r="L1324" s="6"/>
      <c r="M1324" s="6"/>
      <c r="N1324" s="6"/>
      <c r="O1324" s="6"/>
      <c r="P1324" s="6"/>
      <c r="Q1324" s="6"/>
      <c r="R1324" s="6"/>
    </row>
    <row r="1325" spans="1:18" ht="15.6" thickTop="1" thickBot="1" x14ac:dyDescent="0.35">
      <c r="A1325" s="6"/>
      <c r="B1325" s="170" t="s">
        <v>4222</v>
      </c>
      <c r="C1325" s="169"/>
      <c r="D1325" s="6"/>
      <c r="E1325" s="6"/>
      <c r="F1325" s="6"/>
      <c r="G1325" s="6"/>
      <c r="H1325" s="6"/>
      <c r="I1325" s="6"/>
      <c r="J1325" s="6"/>
      <c r="K1325" s="6"/>
      <c r="L1325" s="6"/>
      <c r="M1325" s="6"/>
      <c r="N1325" s="6"/>
      <c r="O1325" s="6"/>
      <c r="P1325" s="6"/>
      <c r="Q1325" s="6"/>
      <c r="R1325" s="6"/>
    </row>
    <row r="1326" spans="1:18" ht="15" thickTop="1" x14ac:dyDescent="0.3">
      <c r="A1326" s="6"/>
      <c r="B1326" s="172" t="s">
        <v>5006</v>
      </c>
      <c r="C1326" s="169"/>
      <c r="D1326" s="6"/>
      <c r="E1326" s="6"/>
      <c r="F1326" s="6"/>
      <c r="G1326" s="6"/>
      <c r="H1326" s="6"/>
      <c r="I1326" s="6"/>
      <c r="J1326" s="6"/>
      <c r="K1326" s="6"/>
      <c r="L1326" s="6"/>
      <c r="M1326" s="6"/>
      <c r="N1326" s="6"/>
      <c r="O1326" s="6"/>
      <c r="P1326" s="6"/>
      <c r="Q1326" s="6"/>
      <c r="R1326" s="6"/>
    </row>
    <row r="1327" spans="1:18" x14ac:dyDescent="0.3">
      <c r="A1327" s="6"/>
      <c r="B1327" s="172" t="s">
        <v>5380</v>
      </c>
      <c r="C1327" s="169"/>
      <c r="D1327" s="6"/>
      <c r="E1327" s="6"/>
      <c r="F1327" s="6"/>
      <c r="G1327" s="6"/>
      <c r="H1327" s="6"/>
      <c r="I1327" s="6"/>
      <c r="J1327" s="6"/>
      <c r="K1327" s="6"/>
      <c r="L1327" s="6"/>
      <c r="M1327" s="6"/>
      <c r="N1327" s="6"/>
      <c r="O1327" s="6"/>
      <c r="P1327" s="6"/>
      <c r="Q1327" s="6"/>
      <c r="R1327" s="6"/>
    </row>
    <row r="1328" spans="1:18" x14ac:dyDescent="0.3">
      <c r="A1328" s="6"/>
      <c r="B1328" s="172" t="s">
        <v>5381</v>
      </c>
      <c r="C1328" s="169"/>
      <c r="D1328" s="6"/>
      <c r="E1328" s="6"/>
      <c r="F1328" s="6"/>
      <c r="G1328" s="6"/>
      <c r="H1328" s="6"/>
      <c r="I1328" s="6"/>
      <c r="J1328" s="6"/>
      <c r="K1328" s="6"/>
      <c r="L1328" s="6"/>
      <c r="M1328" s="6"/>
      <c r="N1328" s="6"/>
      <c r="O1328" s="6"/>
      <c r="P1328" s="6"/>
      <c r="Q1328" s="6"/>
      <c r="R1328" s="6"/>
    </row>
    <row r="1329" spans="1:18" x14ac:dyDescent="0.3">
      <c r="A1329" s="6"/>
      <c r="B1329" s="172" t="s">
        <v>5382</v>
      </c>
      <c r="C1329" s="169"/>
      <c r="D1329" s="6"/>
      <c r="E1329" s="6"/>
      <c r="F1329" s="6"/>
      <c r="G1329" s="6"/>
      <c r="H1329" s="6"/>
      <c r="I1329" s="6"/>
      <c r="J1329" s="6"/>
      <c r="K1329" s="6"/>
      <c r="L1329" s="6"/>
      <c r="M1329" s="6"/>
      <c r="N1329" s="6"/>
      <c r="O1329" s="6"/>
      <c r="P1329" s="6"/>
      <c r="Q1329" s="6"/>
      <c r="R1329" s="6"/>
    </row>
    <row r="1330" spans="1:18" x14ac:dyDescent="0.3">
      <c r="A1330" s="6"/>
      <c r="B1330" s="172" t="s">
        <v>5383</v>
      </c>
      <c r="C1330" s="169"/>
      <c r="D1330" s="6"/>
      <c r="E1330" s="6"/>
      <c r="F1330" s="6"/>
      <c r="G1330" s="6"/>
      <c r="H1330" s="6"/>
      <c r="I1330" s="6"/>
      <c r="J1330" s="6"/>
      <c r="K1330" s="6"/>
      <c r="L1330" s="6"/>
      <c r="M1330" s="6"/>
      <c r="N1330" s="6"/>
      <c r="O1330" s="6"/>
      <c r="P1330" s="6"/>
      <c r="Q1330" s="6"/>
      <c r="R1330" s="6"/>
    </row>
    <row r="1331" spans="1:18" x14ac:dyDescent="0.3">
      <c r="A1331" s="6"/>
      <c r="B1331" s="172" t="s">
        <v>4332</v>
      </c>
      <c r="C1331" s="169"/>
      <c r="D1331" s="6"/>
      <c r="E1331" s="6"/>
      <c r="F1331" s="6"/>
      <c r="G1331" s="6"/>
      <c r="H1331" s="6"/>
      <c r="I1331" s="6"/>
      <c r="J1331" s="6"/>
      <c r="K1331" s="6"/>
      <c r="L1331" s="6"/>
      <c r="M1331" s="6"/>
      <c r="N1331" s="6"/>
      <c r="O1331" s="6"/>
      <c r="P1331" s="6"/>
      <c r="Q1331" s="6"/>
      <c r="R1331" s="6"/>
    </row>
    <row r="1332" spans="1:18" ht="26.4" x14ac:dyDescent="0.3">
      <c r="A1332" s="6"/>
      <c r="B1332" s="172" t="s">
        <v>4426</v>
      </c>
      <c r="C1332" s="169"/>
      <c r="D1332" s="6"/>
      <c r="E1332" s="6"/>
      <c r="F1332" s="6"/>
      <c r="G1332" s="6"/>
      <c r="H1332" s="6"/>
      <c r="I1332" s="6"/>
      <c r="J1332" s="6"/>
      <c r="K1332" s="6"/>
      <c r="L1332" s="6"/>
      <c r="M1332" s="6"/>
      <c r="N1332" s="6"/>
      <c r="O1332" s="6"/>
      <c r="P1332" s="6"/>
      <c r="Q1332" s="6"/>
      <c r="R1332" s="6"/>
    </row>
    <row r="1333" spans="1:18" ht="15" thickBot="1" x14ac:dyDescent="0.35">
      <c r="A1333" s="6"/>
      <c r="B1333" s="172"/>
      <c r="C1333" s="169"/>
      <c r="D1333" s="6"/>
      <c r="E1333" s="6"/>
      <c r="F1333" s="6"/>
      <c r="G1333" s="6"/>
      <c r="H1333" s="6"/>
      <c r="I1333" s="6"/>
      <c r="J1333" s="6"/>
      <c r="K1333" s="6"/>
      <c r="L1333" s="6"/>
      <c r="M1333" s="6"/>
      <c r="N1333" s="6"/>
      <c r="O1333" s="6"/>
      <c r="P1333" s="6"/>
      <c r="Q1333" s="6"/>
      <c r="R1333" s="6"/>
    </row>
    <row r="1334" spans="1:18" ht="15.6" thickTop="1" thickBot="1" x14ac:dyDescent="0.35">
      <c r="A1334" s="6"/>
      <c r="B1334" s="170" t="s">
        <v>4427</v>
      </c>
      <c r="C1334" s="169"/>
      <c r="D1334" s="6"/>
      <c r="E1334" s="6"/>
      <c r="F1334" s="6"/>
      <c r="G1334" s="6"/>
      <c r="H1334" s="6"/>
      <c r="I1334" s="6"/>
      <c r="J1334" s="6"/>
      <c r="K1334" s="6"/>
      <c r="L1334" s="6"/>
      <c r="M1334" s="6"/>
      <c r="N1334" s="6"/>
      <c r="O1334" s="6"/>
      <c r="P1334" s="6"/>
      <c r="Q1334" s="6"/>
      <c r="R1334" s="6"/>
    </row>
    <row r="1335" spans="1:18" ht="15" thickTop="1" x14ac:dyDescent="0.3">
      <c r="A1335" s="6"/>
      <c r="B1335" s="172" t="s">
        <v>4428</v>
      </c>
      <c r="C1335" s="169"/>
      <c r="D1335" s="6"/>
      <c r="E1335" s="6"/>
      <c r="F1335" s="6"/>
      <c r="G1335" s="6"/>
      <c r="H1335" s="6"/>
      <c r="I1335" s="6"/>
      <c r="J1335" s="6"/>
      <c r="K1335" s="6"/>
      <c r="L1335" s="6"/>
      <c r="M1335" s="6"/>
      <c r="N1335" s="6"/>
      <c r="O1335" s="6"/>
      <c r="P1335" s="6"/>
      <c r="Q1335" s="6"/>
      <c r="R1335" s="6"/>
    </row>
    <row r="1336" spans="1:18" x14ac:dyDescent="0.3">
      <c r="A1336" s="6"/>
      <c r="B1336" s="172" t="s">
        <v>5384</v>
      </c>
      <c r="C1336" s="169"/>
      <c r="D1336" s="6"/>
      <c r="E1336" s="6"/>
      <c r="F1336" s="6"/>
      <c r="G1336" s="6"/>
      <c r="H1336" s="6"/>
      <c r="I1336" s="6"/>
      <c r="J1336" s="6"/>
      <c r="K1336" s="6"/>
      <c r="L1336" s="6"/>
      <c r="M1336" s="6"/>
      <c r="N1336" s="6"/>
      <c r="O1336" s="6"/>
      <c r="P1336" s="6"/>
      <c r="Q1336" s="6"/>
      <c r="R1336" s="6"/>
    </row>
    <row r="1337" spans="1:18" x14ac:dyDescent="0.3">
      <c r="A1337" s="6"/>
      <c r="B1337" s="172" t="s">
        <v>5385</v>
      </c>
      <c r="C1337" s="169"/>
      <c r="D1337" s="6"/>
      <c r="E1337" s="6"/>
      <c r="F1337" s="6"/>
      <c r="G1337" s="6"/>
      <c r="H1337" s="6"/>
      <c r="I1337" s="6"/>
      <c r="J1337" s="6"/>
      <c r="K1337" s="6"/>
      <c r="L1337" s="6"/>
      <c r="M1337" s="6"/>
      <c r="N1337" s="6"/>
      <c r="O1337" s="6"/>
      <c r="P1337" s="6"/>
      <c r="Q1337" s="6"/>
      <c r="R1337" s="6"/>
    </row>
    <row r="1338" spans="1:18" x14ac:dyDescent="0.3">
      <c r="A1338" s="6"/>
      <c r="B1338" s="172" t="s">
        <v>5386</v>
      </c>
      <c r="C1338" s="169"/>
      <c r="D1338" s="6"/>
      <c r="E1338" s="6"/>
      <c r="F1338" s="6"/>
      <c r="G1338" s="6"/>
      <c r="H1338" s="6"/>
      <c r="I1338" s="6"/>
      <c r="J1338" s="6"/>
      <c r="K1338" s="6"/>
      <c r="L1338" s="6"/>
      <c r="M1338" s="6"/>
      <c r="N1338" s="6"/>
      <c r="O1338" s="6"/>
      <c r="P1338" s="6"/>
      <c r="Q1338" s="6"/>
      <c r="R1338" s="6"/>
    </row>
    <row r="1339" spans="1:18" x14ac:dyDescent="0.3">
      <c r="A1339" s="6"/>
      <c r="B1339" s="172" t="s">
        <v>5387</v>
      </c>
      <c r="C1339" s="169"/>
      <c r="D1339" s="6"/>
      <c r="E1339" s="6"/>
      <c r="F1339" s="6"/>
      <c r="G1339" s="6"/>
      <c r="H1339" s="6"/>
      <c r="I1339" s="6"/>
      <c r="J1339" s="6"/>
      <c r="K1339" s="6"/>
      <c r="L1339" s="6"/>
      <c r="M1339" s="6"/>
      <c r="N1339" s="6"/>
      <c r="O1339" s="6"/>
      <c r="P1339" s="6"/>
      <c r="Q1339" s="6"/>
      <c r="R1339" s="6"/>
    </row>
    <row r="1340" spans="1:18" x14ac:dyDescent="0.3">
      <c r="A1340" s="6"/>
      <c r="B1340" s="172" t="s">
        <v>5388</v>
      </c>
      <c r="C1340" s="169"/>
      <c r="D1340" s="6"/>
      <c r="E1340" s="6"/>
      <c r="F1340" s="6"/>
      <c r="G1340" s="6"/>
      <c r="H1340" s="6"/>
      <c r="I1340" s="6"/>
      <c r="J1340" s="6"/>
      <c r="K1340" s="6"/>
      <c r="L1340" s="6"/>
      <c r="M1340" s="6"/>
      <c r="N1340" s="6"/>
      <c r="O1340" s="6"/>
      <c r="P1340" s="6"/>
      <c r="Q1340" s="6"/>
      <c r="R1340" s="6"/>
    </row>
    <row r="1341" spans="1:18" x14ac:dyDescent="0.3">
      <c r="A1341" s="6"/>
      <c r="B1341" s="172" t="s">
        <v>5389</v>
      </c>
      <c r="C1341" s="169"/>
      <c r="D1341" s="6"/>
      <c r="E1341" s="6"/>
      <c r="F1341" s="6"/>
      <c r="G1341" s="6"/>
      <c r="H1341" s="6"/>
      <c r="I1341" s="6"/>
      <c r="J1341" s="6"/>
      <c r="K1341" s="6"/>
      <c r="L1341" s="6"/>
      <c r="M1341" s="6"/>
      <c r="N1341" s="6"/>
      <c r="O1341" s="6"/>
      <c r="P1341" s="6"/>
      <c r="Q1341" s="6"/>
      <c r="R1341" s="6"/>
    </row>
    <row r="1342" spans="1:18" x14ac:dyDescent="0.3">
      <c r="A1342" s="6"/>
      <c r="B1342" s="172" t="s">
        <v>5390</v>
      </c>
      <c r="C1342" s="169"/>
      <c r="D1342" s="6"/>
      <c r="E1342" s="6"/>
      <c r="F1342" s="6"/>
      <c r="G1342" s="6"/>
      <c r="H1342" s="6"/>
      <c r="I1342" s="6"/>
      <c r="J1342" s="6"/>
      <c r="K1342" s="6"/>
      <c r="L1342" s="6"/>
      <c r="M1342" s="6"/>
      <c r="N1342" s="6"/>
      <c r="O1342" s="6"/>
      <c r="P1342" s="6"/>
      <c r="Q1342" s="6"/>
      <c r="R1342" s="6"/>
    </row>
    <row r="1343" spans="1:18" x14ac:dyDescent="0.3">
      <c r="A1343" s="6"/>
      <c r="B1343" s="172" t="s">
        <v>5391</v>
      </c>
      <c r="C1343" s="169"/>
      <c r="D1343" s="6"/>
      <c r="E1343" s="6"/>
      <c r="F1343" s="6"/>
      <c r="G1343" s="6"/>
      <c r="H1343" s="6"/>
      <c r="I1343" s="6"/>
      <c r="J1343" s="6"/>
      <c r="K1343" s="6"/>
      <c r="L1343" s="6"/>
      <c r="M1343" s="6"/>
      <c r="N1343" s="6"/>
      <c r="O1343" s="6"/>
      <c r="P1343" s="6"/>
      <c r="Q1343" s="6"/>
      <c r="R1343" s="6"/>
    </row>
    <row r="1344" spans="1:18" x14ac:dyDescent="0.3">
      <c r="A1344" s="6"/>
      <c r="B1344" s="172" t="s">
        <v>5392</v>
      </c>
      <c r="C1344" s="169"/>
      <c r="D1344" s="6"/>
      <c r="E1344" s="6"/>
      <c r="F1344" s="6"/>
      <c r="G1344" s="6"/>
      <c r="H1344" s="6"/>
      <c r="I1344" s="6"/>
      <c r="J1344" s="6"/>
      <c r="K1344" s="6"/>
      <c r="L1344" s="6"/>
      <c r="M1344" s="6"/>
      <c r="N1344" s="6"/>
      <c r="O1344" s="6"/>
      <c r="P1344" s="6"/>
      <c r="Q1344" s="6"/>
      <c r="R1344" s="6"/>
    </row>
    <row r="1345" spans="1:18" x14ac:dyDescent="0.3">
      <c r="A1345" s="6"/>
      <c r="B1345" s="172" t="s">
        <v>5393</v>
      </c>
      <c r="C1345" s="169"/>
      <c r="D1345" s="6"/>
      <c r="E1345" s="6"/>
      <c r="F1345" s="6"/>
      <c r="G1345" s="6"/>
      <c r="H1345" s="6"/>
      <c r="I1345" s="6"/>
      <c r="J1345" s="6"/>
      <c r="K1345" s="6"/>
      <c r="L1345" s="6"/>
      <c r="M1345" s="6"/>
      <c r="N1345" s="6"/>
      <c r="O1345" s="6"/>
      <c r="P1345" s="6"/>
      <c r="Q1345" s="6"/>
      <c r="R1345" s="6"/>
    </row>
    <row r="1346" spans="1:18" ht="26.4" x14ac:dyDescent="0.3">
      <c r="A1346" s="6"/>
      <c r="B1346" s="172" t="s">
        <v>5394</v>
      </c>
      <c r="C1346" s="169"/>
      <c r="D1346" s="6"/>
      <c r="E1346" s="6"/>
      <c r="F1346" s="6"/>
      <c r="G1346" s="6"/>
      <c r="H1346" s="6"/>
      <c r="I1346" s="6"/>
      <c r="J1346" s="6"/>
      <c r="K1346" s="6"/>
      <c r="L1346" s="6"/>
      <c r="M1346" s="6"/>
      <c r="N1346" s="6"/>
      <c r="O1346" s="6"/>
      <c r="P1346" s="6"/>
      <c r="Q1346" s="6"/>
      <c r="R1346" s="6"/>
    </row>
    <row r="1347" spans="1:18" x14ac:dyDescent="0.3">
      <c r="A1347" s="6"/>
      <c r="B1347" s="172" t="s">
        <v>5395</v>
      </c>
      <c r="C1347" s="169"/>
      <c r="D1347" s="6"/>
      <c r="E1347" s="6"/>
      <c r="F1347" s="6"/>
      <c r="G1347" s="6"/>
      <c r="H1347" s="6"/>
      <c r="I1347" s="6"/>
      <c r="J1347" s="6"/>
      <c r="K1347" s="6"/>
      <c r="L1347" s="6"/>
      <c r="M1347" s="6"/>
      <c r="N1347" s="6"/>
      <c r="O1347" s="6"/>
      <c r="P1347" s="6"/>
      <c r="Q1347" s="6"/>
      <c r="R1347" s="6"/>
    </row>
    <row r="1348" spans="1:18" x14ac:dyDescent="0.3">
      <c r="A1348" s="6"/>
      <c r="B1348" s="172" t="s">
        <v>5396</v>
      </c>
      <c r="C1348" s="169"/>
      <c r="D1348" s="6"/>
      <c r="E1348" s="6"/>
      <c r="F1348" s="6"/>
      <c r="G1348" s="6"/>
      <c r="H1348" s="6"/>
      <c r="I1348" s="6"/>
      <c r="J1348" s="6"/>
      <c r="K1348" s="6"/>
      <c r="L1348" s="6"/>
      <c r="M1348" s="6"/>
      <c r="N1348" s="6"/>
      <c r="O1348" s="6"/>
      <c r="P1348" s="6"/>
      <c r="Q1348" s="6"/>
      <c r="R1348" s="6"/>
    </row>
    <row r="1349" spans="1:18" x14ac:dyDescent="0.3">
      <c r="A1349" s="6"/>
      <c r="B1349" s="172" t="s">
        <v>5397</v>
      </c>
      <c r="C1349" s="169"/>
      <c r="D1349" s="6"/>
      <c r="E1349" s="6"/>
      <c r="F1349" s="6"/>
      <c r="G1349" s="6"/>
      <c r="H1349" s="6"/>
      <c r="I1349" s="6"/>
      <c r="J1349" s="6"/>
      <c r="K1349" s="6"/>
      <c r="L1349" s="6"/>
      <c r="M1349" s="6"/>
      <c r="N1349" s="6"/>
      <c r="O1349" s="6"/>
      <c r="P1349" s="6"/>
      <c r="Q1349" s="6"/>
      <c r="R1349" s="6"/>
    </row>
    <row r="1350" spans="1:18" x14ac:dyDescent="0.3">
      <c r="A1350" s="6"/>
      <c r="B1350" s="172" t="s">
        <v>5398</v>
      </c>
      <c r="C1350" s="169"/>
      <c r="D1350" s="6"/>
      <c r="E1350" s="6"/>
      <c r="F1350" s="6"/>
      <c r="G1350" s="6"/>
      <c r="H1350" s="6"/>
      <c r="I1350" s="6"/>
      <c r="J1350" s="6"/>
      <c r="K1350" s="6"/>
      <c r="L1350" s="6"/>
      <c r="M1350" s="6"/>
      <c r="N1350" s="6"/>
      <c r="O1350" s="6"/>
      <c r="P1350" s="6"/>
      <c r="Q1350" s="6"/>
      <c r="R1350" s="6"/>
    </row>
    <row r="1351" spans="1:18" x14ac:dyDescent="0.3">
      <c r="A1351" s="6"/>
      <c r="B1351" s="172" t="s">
        <v>5399</v>
      </c>
      <c r="C1351" s="169"/>
      <c r="D1351" s="6"/>
      <c r="E1351" s="6"/>
      <c r="F1351" s="6"/>
      <c r="G1351" s="6"/>
      <c r="H1351" s="6"/>
      <c r="I1351" s="6"/>
      <c r="J1351" s="6"/>
      <c r="K1351" s="6"/>
      <c r="L1351" s="6"/>
      <c r="M1351" s="6"/>
      <c r="N1351" s="6"/>
      <c r="O1351" s="6"/>
      <c r="P1351" s="6"/>
      <c r="Q1351" s="6"/>
      <c r="R1351" s="6"/>
    </row>
    <row r="1352" spans="1:18" x14ac:dyDescent="0.3">
      <c r="A1352" s="6"/>
      <c r="B1352" s="172" t="s">
        <v>5400</v>
      </c>
      <c r="C1352" s="169"/>
      <c r="D1352" s="6"/>
      <c r="E1352" s="6"/>
      <c r="F1352" s="6"/>
      <c r="G1352" s="6"/>
      <c r="H1352" s="6"/>
      <c r="I1352" s="6"/>
      <c r="J1352" s="6"/>
      <c r="K1352" s="6"/>
      <c r="L1352" s="6"/>
      <c r="M1352" s="6"/>
      <c r="N1352" s="6"/>
      <c r="O1352" s="6"/>
      <c r="P1352" s="6"/>
      <c r="Q1352" s="6"/>
      <c r="R1352" s="6"/>
    </row>
    <row r="1353" spans="1:18" x14ac:dyDescent="0.3">
      <c r="A1353" s="6"/>
      <c r="B1353" s="172" t="s">
        <v>5401</v>
      </c>
      <c r="C1353" s="169"/>
      <c r="D1353" s="6"/>
      <c r="E1353" s="6"/>
      <c r="F1353" s="6"/>
      <c r="G1353" s="6"/>
      <c r="H1353" s="6"/>
      <c r="I1353" s="6"/>
      <c r="J1353" s="6"/>
      <c r="K1353" s="6"/>
      <c r="L1353" s="6"/>
      <c r="M1353" s="6"/>
      <c r="N1353" s="6"/>
      <c r="O1353" s="6"/>
      <c r="P1353" s="6"/>
      <c r="Q1353" s="6"/>
      <c r="R1353" s="6"/>
    </row>
    <row r="1354" spans="1:18" x14ac:dyDescent="0.3">
      <c r="A1354" s="6"/>
      <c r="B1354" s="172" t="s">
        <v>5402</v>
      </c>
      <c r="C1354" s="169"/>
      <c r="D1354" s="6"/>
      <c r="E1354" s="6"/>
      <c r="F1354" s="6"/>
      <c r="G1354" s="6"/>
      <c r="H1354" s="6"/>
      <c r="I1354" s="6"/>
      <c r="J1354" s="6"/>
      <c r="K1354" s="6"/>
      <c r="L1354" s="6"/>
      <c r="M1354" s="6"/>
      <c r="N1354" s="6"/>
      <c r="O1354" s="6"/>
      <c r="P1354" s="6"/>
      <c r="Q1354" s="6"/>
      <c r="R1354" s="6"/>
    </row>
    <row r="1355" spans="1:18" ht="15" thickBot="1" x14ac:dyDescent="0.35">
      <c r="A1355" s="6"/>
      <c r="B1355" s="172"/>
      <c r="C1355" s="169"/>
      <c r="D1355" s="6"/>
      <c r="E1355" s="6"/>
      <c r="F1355" s="6"/>
      <c r="G1355" s="6"/>
      <c r="H1355" s="6"/>
      <c r="I1355" s="6"/>
      <c r="J1355" s="6"/>
      <c r="K1355" s="6"/>
      <c r="L1355" s="6"/>
      <c r="M1355" s="6"/>
      <c r="N1355" s="6"/>
      <c r="O1355" s="6"/>
      <c r="P1355" s="6"/>
      <c r="Q1355" s="6"/>
      <c r="R1355" s="6"/>
    </row>
    <row r="1356" spans="1:18" ht="15.6" thickTop="1" thickBot="1" x14ac:dyDescent="0.35">
      <c r="A1356" s="6"/>
      <c r="B1356" s="170" t="s">
        <v>4429</v>
      </c>
      <c r="C1356" s="169"/>
      <c r="D1356" s="6"/>
      <c r="E1356" s="6"/>
      <c r="F1356" s="6"/>
      <c r="G1356" s="6"/>
      <c r="H1356" s="6"/>
      <c r="I1356" s="6"/>
      <c r="J1356" s="6"/>
      <c r="K1356" s="6"/>
      <c r="L1356" s="6"/>
      <c r="M1356" s="6"/>
      <c r="N1356" s="6"/>
      <c r="O1356" s="6"/>
      <c r="P1356" s="6"/>
      <c r="Q1356" s="6"/>
      <c r="R1356" s="6"/>
    </row>
    <row r="1357" spans="1:18" ht="15" thickTop="1" x14ac:dyDescent="0.3">
      <c r="A1357" s="6"/>
      <c r="B1357" s="172" t="s">
        <v>5403</v>
      </c>
      <c r="C1357" s="169"/>
      <c r="D1357" s="6"/>
      <c r="E1357" s="6"/>
      <c r="F1357" s="6"/>
      <c r="G1357" s="6"/>
      <c r="H1357" s="6"/>
      <c r="I1357" s="6"/>
      <c r="J1357" s="6"/>
      <c r="K1357" s="6"/>
      <c r="L1357" s="6"/>
      <c r="M1357" s="6"/>
      <c r="N1357" s="6"/>
      <c r="O1357" s="6"/>
      <c r="P1357" s="6"/>
      <c r="Q1357" s="6"/>
      <c r="R1357" s="6"/>
    </row>
    <row r="1358" spans="1:18" ht="26.4" x14ac:dyDescent="0.3">
      <c r="A1358" s="6"/>
      <c r="B1358" s="172" t="s">
        <v>5404</v>
      </c>
      <c r="C1358" s="169"/>
      <c r="D1358" s="6"/>
      <c r="E1358" s="6"/>
      <c r="F1358" s="6"/>
      <c r="G1358" s="6"/>
      <c r="H1358" s="6"/>
      <c r="I1358" s="6"/>
      <c r="J1358" s="6"/>
      <c r="K1358" s="6"/>
      <c r="L1358" s="6"/>
      <c r="M1358" s="6"/>
      <c r="N1358" s="6"/>
      <c r="O1358" s="6"/>
      <c r="P1358" s="6"/>
      <c r="Q1358" s="6"/>
      <c r="R1358" s="6"/>
    </row>
    <row r="1359" spans="1:18" x14ac:dyDescent="0.3">
      <c r="A1359" s="6"/>
      <c r="B1359" s="172" t="s">
        <v>5405</v>
      </c>
      <c r="C1359" s="169"/>
      <c r="D1359" s="6"/>
      <c r="E1359" s="6"/>
      <c r="F1359" s="6"/>
      <c r="G1359" s="6"/>
      <c r="H1359" s="6"/>
      <c r="I1359" s="6"/>
      <c r="J1359" s="6"/>
      <c r="K1359" s="6"/>
      <c r="L1359" s="6"/>
      <c r="M1359" s="6"/>
      <c r="N1359" s="6"/>
      <c r="O1359" s="6"/>
      <c r="P1359" s="6"/>
      <c r="Q1359" s="6"/>
      <c r="R1359" s="6"/>
    </row>
    <row r="1360" spans="1:18" x14ac:dyDescent="0.3">
      <c r="A1360" s="6"/>
      <c r="B1360" s="172" t="s">
        <v>4430</v>
      </c>
      <c r="C1360" s="169"/>
      <c r="D1360" s="6"/>
      <c r="E1360" s="6"/>
      <c r="F1360" s="6"/>
      <c r="G1360" s="6"/>
      <c r="H1360" s="6"/>
      <c r="I1360" s="6"/>
      <c r="J1360" s="6"/>
      <c r="K1360" s="6"/>
      <c r="L1360" s="6"/>
      <c r="M1360" s="6"/>
      <c r="N1360" s="6"/>
      <c r="O1360" s="6"/>
      <c r="P1360" s="6"/>
      <c r="Q1360" s="6"/>
      <c r="R1360" s="6"/>
    </row>
    <row r="1361" spans="1:18" x14ac:dyDescent="0.3">
      <c r="A1361" s="6"/>
      <c r="B1361" s="172" t="s">
        <v>4431</v>
      </c>
      <c r="C1361" s="169"/>
      <c r="D1361" s="6"/>
      <c r="E1361" s="6"/>
      <c r="F1361" s="6"/>
      <c r="G1361" s="6"/>
      <c r="H1361" s="6"/>
      <c r="I1361" s="6"/>
      <c r="J1361" s="6"/>
      <c r="K1361" s="6"/>
      <c r="L1361" s="6"/>
      <c r="M1361" s="6"/>
      <c r="N1361" s="6"/>
      <c r="O1361" s="6"/>
      <c r="P1361" s="6"/>
      <c r="Q1361" s="6"/>
      <c r="R1361" s="6"/>
    </row>
    <row r="1362" spans="1:18" x14ac:dyDescent="0.3">
      <c r="A1362" s="6"/>
      <c r="B1362" s="172" t="s">
        <v>4432</v>
      </c>
      <c r="C1362" s="169"/>
      <c r="D1362" s="6"/>
      <c r="E1362" s="6"/>
      <c r="F1362" s="6"/>
      <c r="G1362" s="6"/>
      <c r="H1362" s="6"/>
      <c r="I1362" s="6"/>
      <c r="J1362" s="6"/>
      <c r="K1362" s="6"/>
      <c r="L1362" s="6"/>
      <c r="M1362" s="6"/>
      <c r="N1362" s="6"/>
      <c r="O1362" s="6"/>
      <c r="P1362" s="6"/>
      <c r="Q1362" s="6"/>
      <c r="R1362" s="6"/>
    </row>
    <row r="1363" spans="1:18" x14ac:dyDescent="0.3">
      <c r="A1363" s="6"/>
      <c r="B1363" s="172" t="s">
        <v>4433</v>
      </c>
      <c r="C1363" s="169"/>
      <c r="D1363" s="6"/>
      <c r="E1363" s="6"/>
      <c r="F1363" s="6"/>
      <c r="G1363" s="6"/>
      <c r="H1363" s="6"/>
      <c r="I1363" s="6"/>
      <c r="J1363" s="6"/>
      <c r="K1363" s="6"/>
      <c r="L1363" s="6"/>
      <c r="M1363" s="6"/>
      <c r="N1363" s="6"/>
      <c r="O1363" s="6"/>
      <c r="P1363" s="6"/>
      <c r="Q1363" s="6"/>
      <c r="R1363" s="6"/>
    </row>
    <row r="1364" spans="1:18" x14ac:dyDescent="0.3">
      <c r="A1364" s="6"/>
      <c r="B1364" s="172" t="s">
        <v>4434</v>
      </c>
      <c r="C1364" s="169"/>
      <c r="D1364" s="6"/>
      <c r="E1364" s="6"/>
      <c r="F1364" s="6"/>
      <c r="G1364" s="6"/>
      <c r="H1364" s="6"/>
      <c r="I1364" s="6"/>
      <c r="J1364" s="6"/>
      <c r="K1364" s="6"/>
      <c r="L1364" s="6"/>
      <c r="M1364" s="6"/>
      <c r="N1364" s="6"/>
      <c r="O1364" s="6"/>
      <c r="P1364" s="6"/>
      <c r="Q1364" s="6"/>
      <c r="R1364" s="6"/>
    </row>
    <row r="1365" spans="1:18" x14ac:dyDescent="0.3">
      <c r="A1365" s="6"/>
      <c r="B1365" s="172" t="s">
        <v>4435</v>
      </c>
      <c r="C1365" s="169"/>
      <c r="D1365" s="6"/>
      <c r="E1365" s="6"/>
      <c r="F1365" s="6"/>
      <c r="G1365" s="6"/>
      <c r="H1365" s="6"/>
      <c r="I1365" s="6"/>
      <c r="J1365" s="6"/>
      <c r="K1365" s="6"/>
      <c r="L1365" s="6"/>
      <c r="M1365" s="6"/>
      <c r="N1365" s="6"/>
      <c r="O1365" s="6"/>
      <c r="P1365" s="6"/>
      <c r="Q1365" s="6"/>
      <c r="R1365" s="6"/>
    </row>
    <row r="1366" spans="1:18" x14ac:dyDescent="0.3">
      <c r="A1366" s="6"/>
      <c r="B1366" s="172" t="s">
        <v>4436</v>
      </c>
      <c r="C1366" s="169"/>
      <c r="D1366" s="6"/>
      <c r="E1366" s="6"/>
      <c r="F1366" s="6"/>
      <c r="G1366" s="6"/>
      <c r="H1366" s="6"/>
      <c r="I1366" s="6"/>
      <c r="J1366" s="6"/>
      <c r="K1366" s="6"/>
      <c r="L1366" s="6"/>
      <c r="M1366" s="6"/>
      <c r="N1366" s="6"/>
      <c r="O1366" s="6"/>
      <c r="P1366" s="6"/>
      <c r="Q1366" s="6"/>
      <c r="R1366" s="6"/>
    </row>
    <row r="1367" spans="1:18" x14ac:dyDescent="0.3">
      <c r="A1367" s="6"/>
      <c r="B1367" s="172" t="s">
        <v>4437</v>
      </c>
      <c r="C1367" s="169"/>
      <c r="D1367" s="6"/>
      <c r="E1367" s="6"/>
      <c r="F1367" s="6"/>
      <c r="G1367" s="6"/>
      <c r="H1367" s="6"/>
      <c r="I1367" s="6"/>
      <c r="J1367" s="6"/>
      <c r="K1367" s="6"/>
      <c r="L1367" s="6"/>
      <c r="M1367" s="6"/>
      <c r="N1367" s="6"/>
      <c r="O1367" s="6"/>
      <c r="P1367" s="6"/>
      <c r="Q1367" s="6"/>
      <c r="R1367" s="6"/>
    </row>
    <row r="1368" spans="1:18" ht="15" thickBot="1" x14ac:dyDescent="0.35">
      <c r="A1368" s="6"/>
      <c r="B1368" s="172"/>
      <c r="C1368" s="169"/>
      <c r="D1368" s="6"/>
      <c r="E1368" s="6"/>
      <c r="F1368" s="6"/>
      <c r="G1368" s="6"/>
      <c r="H1368" s="6"/>
      <c r="I1368" s="6"/>
      <c r="J1368" s="6"/>
      <c r="K1368" s="6"/>
      <c r="L1368" s="6"/>
      <c r="M1368" s="6"/>
      <c r="N1368" s="6"/>
      <c r="O1368" s="6"/>
      <c r="P1368" s="6"/>
      <c r="Q1368" s="6"/>
      <c r="R1368" s="6"/>
    </row>
    <row r="1369" spans="1:18" ht="15.6" thickTop="1" thickBot="1" x14ac:dyDescent="0.35">
      <c r="A1369" s="6"/>
      <c r="B1369" s="170" t="s">
        <v>4438</v>
      </c>
      <c r="C1369" s="169"/>
      <c r="D1369" s="6"/>
      <c r="E1369" s="6"/>
      <c r="F1369" s="6"/>
      <c r="G1369" s="6"/>
      <c r="H1369" s="6"/>
      <c r="I1369" s="6"/>
      <c r="J1369" s="6"/>
      <c r="K1369" s="6"/>
      <c r="L1369" s="6"/>
      <c r="M1369" s="6"/>
      <c r="N1369" s="6"/>
      <c r="O1369" s="6"/>
      <c r="P1369" s="6"/>
      <c r="Q1369" s="6"/>
      <c r="R1369" s="6"/>
    </row>
    <row r="1370" spans="1:18" ht="27" thickTop="1" x14ac:dyDescent="0.3">
      <c r="A1370" s="6"/>
      <c r="B1370" s="172" t="s">
        <v>5406</v>
      </c>
      <c r="C1370" s="169"/>
      <c r="D1370" s="6"/>
      <c r="E1370" s="6"/>
      <c r="F1370" s="6"/>
      <c r="G1370" s="6"/>
      <c r="H1370" s="6"/>
      <c r="I1370" s="6"/>
      <c r="J1370" s="6"/>
      <c r="K1370" s="6"/>
      <c r="L1370" s="6"/>
      <c r="M1370" s="6"/>
      <c r="N1370" s="6"/>
      <c r="O1370" s="6"/>
      <c r="P1370" s="6"/>
      <c r="Q1370" s="6"/>
      <c r="R1370" s="6"/>
    </row>
    <row r="1371" spans="1:18" x14ac:dyDescent="0.3">
      <c r="A1371" s="6"/>
      <c r="B1371" s="172" t="s">
        <v>5407</v>
      </c>
      <c r="C1371" s="169"/>
      <c r="D1371" s="6"/>
      <c r="E1371" s="6"/>
      <c r="F1371" s="6"/>
      <c r="G1371" s="6"/>
      <c r="H1371" s="6"/>
      <c r="I1371" s="6"/>
      <c r="J1371" s="6"/>
      <c r="K1371" s="6"/>
      <c r="L1371" s="6"/>
      <c r="M1371" s="6"/>
      <c r="N1371" s="6"/>
      <c r="O1371" s="6"/>
      <c r="P1371" s="6"/>
      <c r="Q1371" s="6"/>
      <c r="R1371" s="6"/>
    </row>
    <row r="1372" spans="1:18" x14ac:dyDescent="0.3">
      <c r="A1372" s="6"/>
      <c r="B1372" s="172" t="s">
        <v>4439</v>
      </c>
      <c r="C1372" s="169"/>
      <c r="D1372" s="6"/>
      <c r="E1372" s="6"/>
      <c r="F1372" s="6"/>
      <c r="G1372" s="6"/>
      <c r="H1372" s="6"/>
      <c r="I1372" s="6"/>
      <c r="J1372" s="6"/>
      <c r="K1372" s="6"/>
      <c r="L1372" s="6"/>
      <c r="M1372" s="6"/>
      <c r="N1372" s="6"/>
      <c r="O1372" s="6"/>
      <c r="P1372" s="6"/>
      <c r="Q1372" s="6"/>
      <c r="R1372" s="6"/>
    </row>
    <row r="1373" spans="1:18" x14ac:dyDescent="0.3">
      <c r="A1373" s="6"/>
      <c r="B1373" s="172" t="s">
        <v>5408</v>
      </c>
      <c r="C1373" s="169"/>
      <c r="D1373" s="6"/>
      <c r="E1373" s="6"/>
      <c r="F1373" s="6"/>
      <c r="G1373" s="6"/>
      <c r="H1373" s="6"/>
      <c r="I1373" s="6"/>
      <c r="J1373" s="6"/>
      <c r="K1373" s="6"/>
      <c r="L1373" s="6"/>
      <c r="M1373" s="6"/>
      <c r="N1373" s="6"/>
      <c r="O1373" s="6"/>
      <c r="P1373" s="6"/>
      <c r="Q1373" s="6"/>
      <c r="R1373" s="6"/>
    </row>
    <row r="1374" spans="1:18" x14ac:dyDescent="0.3">
      <c r="A1374" s="6"/>
      <c r="B1374" s="172" t="s">
        <v>5409</v>
      </c>
      <c r="C1374" s="169"/>
      <c r="D1374" s="6"/>
      <c r="E1374" s="6"/>
      <c r="F1374" s="6"/>
      <c r="G1374" s="6"/>
      <c r="H1374" s="6"/>
      <c r="I1374" s="6"/>
      <c r="J1374" s="6"/>
      <c r="K1374" s="6"/>
      <c r="L1374" s="6"/>
      <c r="M1374" s="6"/>
      <c r="N1374" s="6"/>
      <c r="O1374" s="6"/>
      <c r="P1374" s="6"/>
      <c r="Q1374" s="6"/>
      <c r="R1374" s="6"/>
    </row>
    <row r="1375" spans="1:18" x14ac:dyDescent="0.3">
      <c r="A1375" s="6"/>
      <c r="B1375" s="172" t="s">
        <v>5410</v>
      </c>
      <c r="C1375" s="169"/>
      <c r="D1375" s="6"/>
      <c r="E1375" s="6"/>
      <c r="F1375" s="6"/>
      <c r="G1375" s="6"/>
      <c r="H1375" s="6"/>
      <c r="I1375" s="6"/>
      <c r="J1375" s="6"/>
      <c r="K1375" s="6"/>
      <c r="L1375" s="6"/>
      <c r="M1375" s="6"/>
      <c r="N1375" s="6"/>
      <c r="O1375" s="6"/>
      <c r="P1375" s="6"/>
      <c r="Q1375" s="6"/>
      <c r="R1375" s="6"/>
    </row>
    <row r="1376" spans="1:18" x14ac:dyDescent="0.3">
      <c r="A1376" s="6"/>
      <c r="B1376" s="172" t="s">
        <v>5411</v>
      </c>
      <c r="C1376" s="169"/>
      <c r="D1376" s="6"/>
      <c r="E1376" s="6"/>
      <c r="F1376" s="6"/>
      <c r="G1376" s="6"/>
      <c r="H1376" s="6"/>
      <c r="I1376" s="6"/>
      <c r="J1376" s="6"/>
      <c r="K1376" s="6"/>
      <c r="L1376" s="6"/>
      <c r="M1376" s="6"/>
      <c r="N1376" s="6"/>
      <c r="O1376" s="6"/>
      <c r="P1376" s="6"/>
      <c r="Q1376" s="6"/>
      <c r="R1376" s="6"/>
    </row>
    <row r="1377" spans="1:18" x14ac:dyDescent="0.3">
      <c r="A1377" s="6"/>
      <c r="B1377" s="172" t="s">
        <v>5412</v>
      </c>
      <c r="C1377" s="169"/>
      <c r="D1377" s="6"/>
      <c r="E1377" s="6"/>
      <c r="F1377" s="6"/>
      <c r="G1377" s="6"/>
      <c r="H1377" s="6"/>
      <c r="I1377" s="6"/>
      <c r="J1377" s="6"/>
      <c r="K1377" s="6"/>
      <c r="L1377" s="6"/>
      <c r="M1377" s="6"/>
      <c r="N1377" s="6"/>
      <c r="O1377" s="6"/>
      <c r="P1377" s="6"/>
      <c r="Q1377" s="6"/>
      <c r="R1377" s="6"/>
    </row>
    <row r="1378" spans="1:18" x14ac:dyDescent="0.3">
      <c r="A1378" s="6"/>
      <c r="B1378" s="172" t="s">
        <v>5413</v>
      </c>
      <c r="C1378" s="169"/>
      <c r="D1378" s="6"/>
      <c r="E1378" s="6"/>
      <c r="F1378" s="6"/>
      <c r="G1378" s="6"/>
      <c r="H1378" s="6"/>
      <c r="I1378" s="6"/>
      <c r="J1378" s="6"/>
      <c r="K1378" s="6"/>
      <c r="L1378" s="6"/>
      <c r="M1378" s="6"/>
      <c r="N1378" s="6"/>
      <c r="O1378" s="6"/>
      <c r="P1378" s="6"/>
      <c r="Q1378" s="6"/>
      <c r="R1378" s="6"/>
    </row>
    <row r="1379" spans="1:18" x14ac:dyDescent="0.3">
      <c r="A1379" s="6"/>
      <c r="B1379" s="172" t="s">
        <v>5414</v>
      </c>
      <c r="C1379" s="169"/>
      <c r="D1379" s="6"/>
      <c r="E1379" s="6"/>
      <c r="F1379" s="6"/>
      <c r="G1379" s="6"/>
      <c r="H1379" s="6"/>
      <c r="I1379" s="6"/>
      <c r="J1379" s="6"/>
      <c r="K1379" s="6"/>
      <c r="L1379" s="6"/>
      <c r="M1379" s="6"/>
      <c r="N1379" s="6"/>
      <c r="O1379" s="6"/>
      <c r="P1379" s="6"/>
      <c r="Q1379" s="6"/>
      <c r="R1379" s="6"/>
    </row>
    <row r="1380" spans="1:18" x14ac:dyDescent="0.3">
      <c r="A1380" s="6"/>
      <c r="B1380" s="172" t="s">
        <v>5415</v>
      </c>
      <c r="C1380" s="169"/>
      <c r="D1380" s="6"/>
      <c r="E1380" s="6"/>
      <c r="F1380" s="6"/>
      <c r="G1380" s="6"/>
      <c r="H1380" s="6"/>
      <c r="I1380" s="6"/>
      <c r="J1380" s="6"/>
      <c r="K1380" s="6"/>
      <c r="L1380" s="6"/>
      <c r="M1380" s="6"/>
      <c r="N1380" s="6"/>
      <c r="O1380" s="6"/>
      <c r="P1380" s="6"/>
      <c r="Q1380" s="6"/>
      <c r="R1380" s="6"/>
    </row>
    <row r="1381" spans="1:18" x14ac:dyDescent="0.3">
      <c r="A1381" s="6"/>
      <c r="B1381" s="172" t="s">
        <v>5416</v>
      </c>
      <c r="C1381" s="169"/>
      <c r="D1381" s="6"/>
      <c r="E1381" s="6"/>
      <c r="F1381" s="6"/>
      <c r="G1381" s="6"/>
      <c r="H1381" s="6"/>
      <c r="I1381" s="6"/>
      <c r="J1381" s="6"/>
      <c r="K1381" s="6"/>
      <c r="L1381" s="6"/>
      <c r="M1381" s="6"/>
      <c r="N1381" s="6"/>
      <c r="O1381" s="6"/>
      <c r="P1381" s="6"/>
      <c r="Q1381" s="6"/>
      <c r="R1381" s="6"/>
    </row>
    <row r="1382" spans="1:18" ht="26.4" x14ac:dyDescent="0.3">
      <c r="A1382" s="6"/>
      <c r="B1382" s="172" t="s">
        <v>5417</v>
      </c>
      <c r="C1382" s="169"/>
      <c r="D1382" s="6"/>
      <c r="E1382" s="6"/>
      <c r="F1382" s="6"/>
      <c r="G1382" s="6"/>
      <c r="H1382" s="6"/>
      <c r="I1382" s="6"/>
      <c r="J1382" s="6"/>
      <c r="K1382" s="6"/>
      <c r="L1382" s="6"/>
      <c r="M1382" s="6"/>
      <c r="N1382" s="6"/>
      <c r="O1382" s="6"/>
      <c r="P1382" s="6"/>
      <c r="Q1382" s="6"/>
      <c r="R1382" s="6"/>
    </row>
    <row r="1383" spans="1:18" x14ac:dyDescent="0.3">
      <c r="A1383" s="6"/>
      <c r="B1383" s="172" t="s">
        <v>5418</v>
      </c>
      <c r="C1383" s="169"/>
      <c r="D1383" s="6"/>
      <c r="E1383" s="6"/>
      <c r="F1383" s="6"/>
      <c r="G1383" s="6"/>
      <c r="H1383" s="6"/>
      <c r="I1383" s="6"/>
      <c r="J1383" s="6"/>
      <c r="K1383" s="6"/>
      <c r="L1383" s="6"/>
      <c r="M1383" s="6"/>
      <c r="N1383" s="6"/>
      <c r="O1383" s="6"/>
      <c r="P1383" s="6"/>
      <c r="Q1383" s="6"/>
      <c r="R1383" s="6"/>
    </row>
    <row r="1384" spans="1:18" x14ac:dyDescent="0.3">
      <c r="A1384" s="6"/>
      <c r="B1384" s="172" t="s">
        <v>5419</v>
      </c>
      <c r="C1384" s="169"/>
      <c r="D1384" s="6"/>
      <c r="E1384" s="6"/>
      <c r="F1384" s="6"/>
      <c r="G1384" s="6"/>
      <c r="H1384" s="6"/>
      <c r="I1384" s="6"/>
      <c r="J1384" s="6"/>
      <c r="K1384" s="6"/>
      <c r="L1384" s="6"/>
      <c r="M1384" s="6"/>
      <c r="N1384" s="6"/>
      <c r="O1384" s="6"/>
      <c r="P1384" s="6"/>
      <c r="Q1384" s="6"/>
      <c r="R1384" s="6"/>
    </row>
    <row r="1385" spans="1:18" x14ac:dyDescent="0.3">
      <c r="A1385" s="6"/>
      <c r="B1385" s="172" t="s">
        <v>4440</v>
      </c>
      <c r="C1385" s="169"/>
      <c r="D1385" s="6"/>
      <c r="E1385" s="6"/>
      <c r="F1385" s="6"/>
      <c r="G1385" s="6"/>
      <c r="H1385" s="6"/>
      <c r="I1385" s="6"/>
      <c r="J1385" s="6"/>
      <c r="K1385" s="6"/>
      <c r="L1385" s="6"/>
      <c r="M1385" s="6"/>
      <c r="N1385" s="6"/>
      <c r="O1385" s="6"/>
      <c r="P1385" s="6"/>
      <c r="Q1385" s="6"/>
      <c r="R1385" s="6"/>
    </row>
    <row r="1386" spans="1:18" x14ac:dyDescent="0.3">
      <c r="A1386" s="6"/>
      <c r="B1386" s="172" t="s">
        <v>5420</v>
      </c>
      <c r="C1386" s="169"/>
      <c r="D1386" s="6"/>
      <c r="E1386" s="6"/>
      <c r="F1386" s="6"/>
      <c r="G1386" s="6"/>
      <c r="H1386" s="6"/>
      <c r="I1386" s="6"/>
      <c r="J1386" s="6"/>
      <c r="K1386" s="6"/>
      <c r="L1386" s="6"/>
      <c r="M1386" s="6"/>
      <c r="N1386" s="6"/>
      <c r="O1386" s="6"/>
      <c r="P1386" s="6"/>
      <c r="Q1386" s="6"/>
      <c r="R1386" s="6"/>
    </row>
    <row r="1387" spans="1:18" x14ac:dyDescent="0.3">
      <c r="A1387" s="6"/>
      <c r="B1387" s="172" t="s">
        <v>5421</v>
      </c>
      <c r="C1387" s="169"/>
      <c r="D1387" s="6"/>
      <c r="E1387" s="6"/>
      <c r="F1387" s="6"/>
      <c r="G1387" s="6"/>
      <c r="H1387" s="6"/>
      <c r="I1387" s="6"/>
      <c r="J1387" s="6"/>
      <c r="K1387" s="6"/>
      <c r="L1387" s="6"/>
      <c r="M1387" s="6"/>
      <c r="N1387" s="6"/>
      <c r="O1387" s="6"/>
      <c r="P1387" s="6"/>
      <c r="Q1387" s="6"/>
      <c r="R1387" s="6"/>
    </row>
    <row r="1388" spans="1:18" x14ac:dyDescent="0.3">
      <c r="A1388" s="6"/>
      <c r="B1388" s="172" t="s">
        <v>5422</v>
      </c>
      <c r="C1388" s="169"/>
      <c r="D1388" s="6"/>
      <c r="E1388" s="6"/>
      <c r="F1388" s="6"/>
      <c r="G1388" s="6"/>
      <c r="H1388" s="6"/>
      <c r="I1388" s="6"/>
      <c r="J1388" s="6"/>
      <c r="K1388" s="6"/>
      <c r="L1388" s="6"/>
      <c r="M1388" s="6"/>
      <c r="N1388" s="6"/>
      <c r="O1388" s="6"/>
      <c r="P1388" s="6"/>
      <c r="Q1388" s="6"/>
      <c r="R1388" s="6"/>
    </row>
    <row r="1389" spans="1:18" x14ac:dyDescent="0.3">
      <c r="A1389" s="6"/>
      <c r="B1389" s="172" t="s">
        <v>5423</v>
      </c>
      <c r="C1389" s="169"/>
      <c r="D1389" s="6"/>
      <c r="E1389" s="6"/>
      <c r="F1389" s="6"/>
      <c r="G1389" s="6"/>
      <c r="H1389" s="6"/>
      <c r="I1389" s="6"/>
      <c r="J1389" s="6"/>
      <c r="K1389" s="6"/>
      <c r="L1389" s="6"/>
      <c r="M1389" s="6"/>
      <c r="N1389" s="6"/>
      <c r="O1389" s="6"/>
      <c r="P1389" s="6"/>
      <c r="Q1389" s="6"/>
      <c r="R1389" s="6"/>
    </row>
    <row r="1390" spans="1:18" x14ac:dyDescent="0.3">
      <c r="A1390" s="6"/>
      <c r="B1390" s="172" t="s">
        <v>5424</v>
      </c>
      <c r="C1390" s="169"/>
      <c r="D1390" s="6"/>
      <c r="E1390" s="6"/>
      <c r="F1390" s="6"/>
      <c r="G1390" s="6"/>
      <c r="H1390" s="6"/>
      <c r="I1390" s="6"/>
      <c r="J1390" s="6"/>
      <c r="K1390" s="6"/>
      <c r="L1390" s="6"/>
      <c r="M1390" s="6"/>
      <c r="N1390" s="6"/>
      <c r="O1390" s="6"/>
      <c r="P1390" s="6"/>
      <c r="Q1390" s="6"/>
      <c r="R1390" s="6"/>
    </row>
    <row r="1391" spans="1:18" ht="26.4" x14ac:dyDescent="0.3">
      <c r="A1391" s="6"/>
      <c r="B1391" s="172" t="s">
        <v>5425</v>
      </c>
      <c r="C1391" s="169"/>
      <c r="D1391" s="6"/>
      <c r="E1391" s="6"/>
      <c r="F1391" s="6"/>
      <c r="G1391" s="6"/>
      <c r="H1391" s="6"/>
      <c r="I1391" s="6"/>
      <c r="J1391" s="6"/>
      <c r="K1391" s="6"/>
      <c r="L1391" s="6"/>
      <c r="M1391" s="6"/>
      <c r="N1391" s="6"/>
      <c r="O1391" s="6"/>
      <c r="P1391" s="6"/>
      <c r="Q1391" s="6"/>
      <c r="R1391" s="6"/>
    </row>
    <row r="1392" spans="1:18" x14ac:dyDescent="0.3">
      <c r="A1392" s="6"/>
      <c r="B1392" s="172" t="s">
        <v>5408</v>
      </c>
      <c r="C1392" s="169"/>
      <c r="D1392" s="6"/>
      <c r="E1392" s="6"/>
      <c r="F1392" s="6"/>
      <c r="G1392" s="6"/>
      <c r="H1392" s="6"/>
      <c r="I1392" s="6"/>
      <c r="J1392" s="6"/>
      <c r="K1392" s="6"/>
      <c r="L1392" s="6"/>
      <c r="M1392" s="6"/>
      <c r="N1392" s="6"/>
      <c r="O1392" s="6"/>
      <c r="P1392" s="6"/>
      <c r="Q1392" s="6"/>
      <c r="R1392" s="6"/>
    </row>
    <row r="1393" spans="1:18" x14ac:dyDescent="0.3">
      <c r="A1393" s="6"/>
      <c r="B1393" s="172" t="s">
        <v>5426</v>
      </c>
      <c r="C1393" s="169"/>
      <c r="D1393" s="6"/>
      <c r="E1393" s="6"/>
      <c r="F1393" s="6"/>
      <c r="G1393" s="6"/>
      <c r="H1393" s="6"/>
      <c r="I1393" s="6"/>
      <c r="J1393" s="6"/>
      <c r="K1393" s="6"/>
      <c r="L1393" s="6"/>
      <c r="M1393" s="6"/>
      <c r="N1393" s="6"/>
      <c r="O1393" s="6"/>
      <c r="P1393" s="6"/>
      <c r="Q1393" s="6"/>
      <c r="R1393" s="6"/>
    </row>
    <row r="1394" spans="1:18" x14ac:dyDescent="0.3">
      <c r="A1394" s="6"/>
      <c r="B1394" s="172" t="s">
        <v>5427</v>
      </c>
      <c r="C1394" s="169"/>
      <c r="D1394" s="6"/>
      <c r="E1394" s="6"/>
      <c r="F1394" s="6"/>
      <c r="G1394" s="6"/>
      <c r="H1394" s="6"/>
      <c r="I1394" s="6"/>
      <c r="J1394" s="6"/>
      <c r="K1394" s="6"/>
      <c r="L1394" s="6"/>
      <c r="M1394" s="6"/>
      <c r="N1394" s="6"/>
      <c r="O1394" s="6"/>
      <c r="P1394" s="6"/>
      <c r="Q1394" s="6"/>
      <c r="R1394" s="6"/>
    </row>
    <row r="1395" spans="1:18" x14ac:dyDescent="0.3">
      <c r="A1395" s="6"/>
      <c r="B1395" s="172" t="s">
        <v>5428</v>
      </c>
      <c r="C1395" s="169"/>
      <c r="D1395" s="6"/>
      <c r="E1395" s="6"/>
      <c r="F1395" s="6"/>
      <c r="G1395" s="6"/>
      <c r="H1395" s="6"/>
      <c r="I1395" s="6"/>
      <c r="J1395" s="6"/>
      <c r="K1395" s="6"/>
      <c r="L1395" s="6"/>
      <c r="M1395" s="6"/>
      <c r="N1395" s="6"/>
      <c r="O1395" s="6"/>
      <c r="P1395" s="6"/>
      <c r="Q1395" s="6"/>
      <c r="R1395" s="6"/>
    </row>
    <row r="1396" spans="1:18" x14ac:dyDescent="0.3">
      <c r="A1396" s="6"/>
      <c r="B1396" s="172" t="s">
        <v>5429</v>
      </c>
      <c r="C1396" s="169"/>
      <c r="D1396" s="6"/>
      <c r="E1396" s="6"/>
      <c r="F1396" s="6"/>
      <c r="G1396" s="6"/>
      <c r="H1396" s="6"/>
      <c r="I1396" s="6"/>
      <c r="J1396" s="6"/>
      <c r="K1396" s="6"/>
      <c r="L1396" s="6"/>
      <c r="M1396" s="6"/>
      <c r="N1396" s="6"/>
      <c r="O1396" s="6"/>
      <c r="P1396" s="6"/>
      <c r="Q1396" s="6"/>
      <c r="R1396" s="6"/>
    </row>
    <row r="1397" spans="1:18" x14ac:dyDescent="0.3">
      <c r="A1397" s="6"/>
      <c r="B1397" s="172" t="s">
        <v>5430</v>
      </c>
      <c r="C1397" s="169"/>
      <c r="D1397" s="6"/>
      <c r="E1397" s="6"/>
      <c r="F1397" s="6"/>
      <c r="G1397" s="6"/>
      <c r="H1397" s="6"/>
      <c r="I1397" s="6"/>
      <c r="J1397" s="6"/>
      <c r="K1397" s="6"/>
      <c r="L1397" s="6"/>
      <c r="M1397" s="6"/>
      <c r="N1397" s="6"/>
      <c r="O1397" s="6"/>
      <c r="P1397" s="6"/>
      <c r="Q1397" s="6"/>
      <c r="R1397" s="6"/>
    </row>
    <row r="1398" spans="1:18" x14ac:dyDescent="0.3">
      <c r="A1398" s="6"/>
      <c r="B1398" s="172" t="s">
        <v>5431</v>
      </c>
      <c r="C1398" s="169"/>
      <c r="D1398" s="6"/>
      <c r="E1398" s="6"/>
      <c r="F1398" s="6"/>
      <c r="G1398" s="6"/>
      <c r="H1398" s="6"/>
      <c r="I1398" s="6"/>
      <c r="J1398" s="6"/>
      <c r="K1398" s="6"/>
      <c r="L1398" s="6"/>
      <c r="M1398" s="6"/>
      <c r="N1398" s="6"/>
      <c r="O1398" s="6"/>
      <c r="P1398" s="6"/>
      <c r="Q1398" s="6"/>
      <c r="R1398" s="6"/>
    </row>
    <row r="1399" spans="1:18" x14ac:dyDescent="0.3">
      <c r="A1399" s="6"/>
      <c r="B1399" s="172" t="s">
        <v>5432</v>
      </c>
      <c r="C1399" s="169"/>
      <c r="D1399" s="6"/>
      <c r="E1399" s="6"/>
      <c r="F1399" s="6"/>
      <c r="G1399" s="6"/>
      <c r="H1399" s="6"/>
      <c r="I1399" s="6"/>
      <c r="J1399" s="6"/>
      <c r="K1399" s="6"/>
      <c r="L1399" s="6"/>
      <c r="M1399" s="6"/>
      <c r="N1399" s="6"/>
      <c r="O1399" s="6"/>
      <c r="P1399" s="6"/>
      <c r="Q1399" s="6"/>
      <c r="R1399" s="6"/>
    </row>
    <row r="1400" spans="1:18" x14ac:dyDescent="0.3">
      <c r="A1400" s="6"/>
      <c r="B1400" s="172" t="s">
        <v>5433</v>
      </c>
      <c r="C1400" s="169"/>
      <c r="D1400" s="6"/>
      <c r="E1400" s="6"/>
      <c r="F1400" s="6"/>
      <c r="G1400" s="6"/>
      <c r="H1400" s="6"/>
      <c r="I1400" s="6"/>
      <c r="J1400" s="6"/>
      <c r="K1400" s="6"/>
      <c r="L1400" s="6"/>
      <c r="M1400" s="6"/>
      <c r="N1400" s="6"/>
      <c r="O1400" s="6"/>
      <c r="P1400" s="6"/>
      <c r="Q1400" s="6"/>
      <c r="R1400" s="6"/>
    </row>
    <row r="1401" spans="1:18" x14ac:dyDescent="0.3">
      <c r="A1401" s="6"/>
      <c r="B1401" s="172" t="s">
        <v>5434</v>
      </c>
      <c r="C1401" s="169"/>
      <c r="D1401" s="6"/>
      <c r="E1401" s="6"/>
      <c r="F1401" s="6"/>
      <c r="G1401" s="6"/>
      <c r="H1401" s="6"/>
      <c r="I1401" s="6"/>
      <c r="J1401" s="6"/>
      <c r="K1401" s="6"/>
      <c r="L1401" s="6"/>
      <c r="M1401" s="6"/>
      <c r="N1401" s="6"/>
      <c r="O1401" s="6"/>
      <c r="P1401" s="6"/>
      <c r="Q1401" s="6"/>
      <c r="R1401" s="6"/>
    </row>
    <row r="1402" spans="1:18" ht="15" thickBot="1" x14ac:dyDescent="0.35">
      <c r="A1402" s="6"/>
      <c r="B1402" s="172"/>
      <c r="C1402" s="169"/>
      <c r="D1402" s="6"/>
      <c r="E1402" s="6"/>
      <c r="F1402" s="6"/>
      <c r="G1402" s="6"/>
      <c r="H1402" s="6"/>
      <c r="I1402" s="6"/>
      <c r="J1402" s="6"/>
      <c r="K1402" s="6"/>
      <c r="L1402" s="6"/>
      <c r="M1402" s="6"/>
      <c r="N1402" s="6"/>
      <c r="O1402" s="6"/>
      <c r="P1402" s="6"/>
      <c r="Q1402" s="6"/>
      <c r="R1402" s="6"/>
    </row>
    <row r="1403" spans="1:18" ht="15.6" thickTop="1" thickBot="1" x14ac:dyDescent="0.35">
      <c r="A1403" s="6"/>
      <c r="B1403" s="170" t="s">
        <v>4441</v>
      </c>
      <c r="C1403" s="169"/>
      <c r="D1403" s="6"/>
      <c r="E1403" s="6"/>
      <c r="F1403" s="6"/>
      <c r="G1403" s="6"/>
      <c r="H1403" s="6"/>
      <c r="I1403" s="6"/>
      <c r="J1403" s="6"/>
      <c r="K1403" s="6"/>
      <c r="L1403" s="6"/>
      <c r="M1403" s="6"/>
      <c r="N1403" s="6"/>
      <c r="O1403" s="6"/>
      <c r="P1403" s="6"/>
      <c r="Q1403" s="6"/>
      <c r="R1403" s="6"/>
    </row>
    <row r="1404" spans="1:18" ht="15" thickTop="1" x14ac:dyDescent="0.3">
      <c r="A1404" s="6"/>
      <c r="B1404" s="172" t="s">
        <v>5435</v>
      </c>
      <c r="C1404" s="169"/>
      <c r="D1404" s="6"/>
      <c r="E1404" s="6"/>
      <c r="F1404" s="6"/>
      <c r="G1404" s="6"/>
      <c r="H1404" s="6"/>
      <c r="I1404" s="6"/>
      <c r="J1404" s="6"/>
      <c r="K1404" s="6"/>
      <c r="L1404" s="6"/>
      <c r="M1404" s="6"/>
      <c r="N1404" s="6"/>
      <c r="O1404" s="6"/>
      <c r="P1404" s="6"/>
      <c r="Q1404" s="6"/>
      <c r="R1404" s="6"/>
    </row>
    <row r="1405" spans="1:18" x14ac:dyDescent="0.3">
      <c r="A1405" s="6"/>
      <c r="B1405" s="172" t="s">
        <v>5436</v>
      </c>
      <c r="C1405" s="169"/>
      <c r="D1405" s="6"/>
      <c r="E1405" s="6"/>
      <c r="F1405" s="6"/>
      <c r="G1405" s="6"/>
      <c r="H1405" s="6"/>
      <c r="I1405" s="6"/>
      <c r="J1405" s="6"/>
      <c r="K1405" s="6"/>
      <c r="L1405" s="6"/>
      <c r="M1405" s="6"/>
      <c r="N1405" s="6"/>
      <c r="O1405" s="6"/>
      <c r="P1405" s="6"/>
      <c r="Q1405" s="6"/>
      <c r="R1405" s="6"/>
    </row>
    <row r="1406" spans="1:18" x14ac:dyDescent="0.3">
      <c r="A1406" s="6"/>
      <c r="B1406" s="172" t="s">
        <v>5437</v>
      </c>
      <c r="C1406" s="169"/>
      <c r="D1406" s="6"/>
      <c r="E1406" s="6"/>
      <c r="F1406" s="6"/>
      <c r="G1406" s="6"/>
      <c r="H1406" s="6"/>
      <c r="I1406" s="6"/>
      <c r="J1406" s="6"/>
      <c r="K1406" s="6"/>
      <c r="L1406" s="6"/>
      <c r="M1406" s="6"/>
      <c r="N1406" s="6"/>
      <c r="O1406" s="6"/>
      <c r="P1406" s="6"/>
      <c r="Q1406" s="6"/>
      <c r="R1406" s="6"/>
    </row>
    <row r="1407" spans="1:18" x14ac:dyDescent="0.3">
      <c r="A1407" s="6"/>
      <c r="B1407" s="172" t="s">
        <v>5438</v>
      </c>
      <c r="C1407" s="169"/>
      <c r="D1407" s="6"/>
      <c r="E1407" s="6"/>
      <c r="F1407" s="6"/>
      <c r="G1407" s="6"/>
      <c r="H1407" s="6"/>
      <c r="I1407" s="6"/>
      <c r="J1407" s="6"/>
      <c r="K1407" s="6"/>
      <c r="L1407" s="6"/>
      <c r="M1407" s="6"/>
      <c r="N1407" s="6"/>
      <c r="O1407" s="6"/>
      <c r="P1407" s="6"/>
      <c r="Q1407" s="6"/>
      <c r="R1407" s="6"/>
    </row>
    <row r="1408" spans="1:18" x14ac:dyDescent="0.3">
      <c r="A1408" s="6"/>
      <c r="B1408" s="172" t="s">
        <v>5439</v>
      </c>
      <c r="C1408" s="169"/>
      <c r="D1408" s="6"/>
      <c r="E1408" s="6"/>
      <c r="F1408" s="6"/>
      <c r="G1408" s="6"/>
      <c r="H1408" s="6"/>
      <c r="I1408" s="6"/>
      <c r="J1408" s="6"/>
      <c r="K1408" s="6"/>
      <c r="L1408" s="6"/>
      <c r="M1408" s="6"/>
      <c r="N1408" s="6"/>
      <c r="O1408" s="6"/>
      <c r="P1408" s="6"/>
      <c r="Q1408" s="6"/>
      <c r="R1408" s="6"/>
    </row>
    <row r="1409" spans="1:18" x14ac:dyDescent="0.3">
      <c r="A1409" s="6"/>
      <c r="B1409" s="172" t="s">
        <v>5440</v>
      </c>
      <c r="C1409" s="169"/>
      <c r="D1409" s="6"/>
      <c r="E1409" s="6"/>
      <c r="F1409" s="6"/>
      <c r="G1409" s="6"/>
      <c r="H1409" s="6"/>
      <c r="I1409" s="6"/>
      <c r="J1409" s="6"/>
      <c r="K1409" s="6"/>
      <c r="L1409" s="6"/>
      <c r="M1409" s="6"/>
      <c r="N1409" s="6"/>
      <c r="O1409" s="6"/>
      <c r="P1409" s="6"/>
      <c r="Q1409" s="6"/>
      <c r="R1409" s="6"/>
    </row>
    <row r="1410" spans="1:18" ht="26.4" x14ac:dyDescent="0.3">
      <c r="A1410" s="6"/>
      <c r="B1410" s="172" t="s">
        <v>5441</v>
      </c>
      <c r="C1410" s="169"/>
      <c r="D1410" s="6"/>
      <c r="E1410" s="6"/>
      <c r="F1410" s="6"/>
      <c r="G1410" s="6"/>
      <c r="H1410" s="6"/>
      <c r="I1410" s="6"/>
      <c r="J1410" s="6"/>
      <c r="K1410" s="6"/>
      <c r="L1410" s="6"/>
      <c r="M1410" s="6"/>
      <c r="N1410" s="6"/>
      <c r="O1410" s="6"/>
      <c r="P1410" s="6"/>
      <c r="Q1410" s="6"/>
      <c r="R1410" s="6"/>
    </row>
    <row r="1411" spans="1:18" ht="15" thickBot="1" x14ac:dyDescent="0.35">
      <c r="A1411" s="6"/>
      <c r="B1411" s="172"/>
      <c r="C1411" s="169"/>
      <c r="D1411" s="6"/>
      <c r="E1411" s="6"/>
      <c r="F1411" s="6"/>
      <c r="G1411" s="6"/>
      <c r="H1411" s="6"/>
      <c r="I1411" s="6"/>
      <c r="J1411" s="6"/>
      <c r="K1411" s="6"/>
      <c r="L1411" s="6"/>
      <c r="M1411" s="6"/>
      <c r="N1411" s="6"/>
      <c r="O1411" s="6"/>
      <c r="P1411" s="6"/>
      <c r="Q1411" s="6"/>
      <c r="R1411" s="6"/>
    </row>
    <row r="1412" spans="1:18" ht="15.6" thickTop="1" thickBot="1" x14ac:dyDescent="0.35">
      <c r="A1412" s="6"/>
      <c r="B1412" s="170" t="s">
        <v>4442</v>
      </c>
      <c r="C1412" s="169"/>
      <c r="D1412" s="6"/>
      <c r="E1412" s="6"/>
      <c r="F1412" s="6"/>
      <c r="G1412" s="6"/>
      <c r="H1412" s="6"/>
      <c r="I1412" s="6"/>
      <c r="J1412" s="6"/>
      <c r="K1412" s="6"/>
      <c r="L1412" s="6"/>
      <c r="M1412" s="6"/>
      <c r="N1412" s="6"/>
      <c r="O1412" s="6"/>
      <c r="P1412" s="6"/>
      <c r="Q1412" s="6"/>
      <c r="R1412" s="6"/>
    </row>
    <row r="1413" spans="1:18" ht="15" thickTop="1" x14ac:dyDescent="0.3">
      <c r="A1413" s="6"/>
      <c r="B1413" s="172" t="s">
        <v>5006</v>
      </c>
      <c r="C1413" s="169"/>
      <c r="D1413" s="6"/>
      <c r="E1413" s="6"/>
      <c r="F1413" s="6"/>
      <c r="G1413" s="6"/>
      <c r="H1413" s="6"/>
      <c r="I1413" s="6"/>
      <c r="J1413" s="6"/>
      <c r="K1413" s="6"/>
      <c r="L1413" s="6"/>
      <c r="M1413" s="6"/>
      <c r="N1413" s="6"/>
      <c r="O1413" s="6"/>
      <c r="P1413" s="6"/>
      <c r="Q1413" s="6"/>
      <c r="R1413" s="6"/>
    </row>
    <row r="1414" spans="1:18" ht="26.4" x14ac:dyDescent="0.3">
      <c r="A1414" s="6"/>
      <c r="B1414" s="172" t="s">
        <v>5442</v>
      </c>
      <c r="C1414" s="169"/>
      <c r="D1414" s="6"/>
      <c r="E1414" s="6"/>
      <c r="F1414" s="6"/>
      <c r="G1414" s="6"/>
      <c r="H1414" s="6"/>
      <c r="I1414" s="6"/>
      <c r="J1414" s="6"/>
      <c r="K1414" s="6"/>
      <c r="L1414" s="6"/>
      <c r="M1414" s="6"/>
      <c r="N1414" s="6"/>
      <c r="O1414" s="6"/>
      <c r="P1414" s="6"/>
      <c r="Q1414" s="6"/>
      <c r="R1414" s="6"/>
    </row>
    <row r="1415" spans="1:18" ht="26.4" x14ac:dyDescent="0.3">
      <c r="A1415" s="6"/>
      <c r="B1415" s="172" t="s">
        <v>5443</v>
      </c>
      <c r="C1415" s="169"/>
      <c r="D1415" s="6"/>
      <c r="E1415" s="6"/>
      <c r="F1415" s="6"/>
      <c r="G1415" s="6"/>
      <c r="H1415" s="6"/>
      <c r="I1415" s="6"/>
      <c r="J1415" s="6"/>
      <c r="K1415" s="6"/>
      <c r="L1415" s="6"/>
      <c r="M1415" s="6"/>
      <c r="N1415" s="6"/>
      <c r="O1415" s="6"/>
      <c r="P1415" s="6"/>
      <c r="Q1415" s="6"/>
      <c r="R1415" s="6"/>
    </row>
    <row r="1416" spans="1:18" ht="15" thickBot="1" x14ac:dyDescent="0.35">
      <c r="A1416" s="6"/>
      <c r="B1416" s="172"/>
      <c r="C1416" s="169"/>
      <c r="D1416" s="6"/>
      <c r="E1416" s="6"/>
      <c r="F1416" s="6"/>
      <c r="G1416" s="6"/>
      <c r="H1416" s="6"/>
      <c r="I1416" s="6"/>
      <c r="J1416" s="6"/>
      <c r="K1416" s="6"/>
      <c r="L1416" s="6"/>
      <c r="M1416" s="6"/>
      <c r="N1416" s="6"/>
      <c r="O1416" s="6"/>
      <c r="P1416" s="6"/>
      <c r="Q1416" s="6"/>
      <c r="R1416" s="6"/>
    </row>
    <row r="1417" spans="1:18" ht="15.6" thickTop="1" thickBot="1" x14ac:dyDescent="0.35">
      <c r="A1417" s="6"/>
      <c r="B1417" s="170" t="s">
        <v>4443</v>
      </c>
      <c r="C1417" s="169"/>
      <c r="D1417" s="6"/>
      <c r="E1417" s="6"/>
      <c r="F1417" s="6"/>
      <c r="G1417" s="6"/>
      <c r="H1417" s="6"/>
      <c r="I1417" s="6"/>
      <c r="J1417" s="6"/>
      <c r="K1417" s="6"/>
      <c r="L1417" s="6"/>
      <c r="M1417" s="6"/>
      <c r="N1417" s="6"/>
      <c r="O1417" s="6"/>
      <c r="P1417" s="6"/>
      <c r="Q1417" s="6"/>
      <c r="R1417" s="6"/>
    </row>
    <row r="1418" spans="1:18" ht="40.200000000000003" thickTop="1" x14ac:dyDescent="0.3">
      <c r="A1418" s="6"/>
      <c r="B1418" s="172" t="s">
        <v>5444</v>
      </c>
      <c r="C1418" s="169"/>
      <c r="D1418" s="6"/>
      <c r="E1418" s="6"/>
      <c r="F1418" s="6"/>
      <c r="G1418" s="6"/>
      <c r="H1418" s="6"/>
      <c r="I1418" s="6"/>
      <c r="J1418" s="6"/>
      <c r="K1418" s="6"/>
      <c r="L1418" s="6"/>
      <c r="M1418" s="6"/>
      <c r="N1418" s="6"/>
      <c r="O1418" s="6"/>
      <c r="P1418" s="6"/>
      <c r="Q1418" s="6"/>
      <c r="R1418" s="6"/>
    </row>
    <row r="1419" spans="1:18" x14ac:dyDescent="0.3">
      <c r="A1419" s="6"/>
      <c r="B1419" s="172" t="s">
        <v>4444</v>
      </c>
      <c r="C1419" s="169"/>
      <c r="D1419" s="6"/>
      <c r="E1419" s="6"/>
      <c r="F1419" s="6"/>
      <c r="G1419" s="6"/>
      <c r="H1419" s="6"/>
      <c r="I1419" s="6"/>
      <c r="J1419" s="6"/>
      <c r="K1419" s="6"/>
      <c r="L1419" s="6"/>
      <c r="M1419" s="6"/>
      <c r="N1419" s="6"/>
      <c r="O1419" s="6"/>
      <c r="P1419" s="6"/>
      <c r="Q1419" s="6"/>
      <c r="R1419" s="6"/>
    </row>
    <row r="1420" spans="1:18" x14ac:dyDescent="0.3">
      <c r="A1420" s="6"/>
      <c r="B1420" s="172" t="s">
        <v>5445</v>
      </c>
      <c r="C1420" s="169"/>
      <c r="D1420" s="6"/>
      <c r="E1420" s="6"/>
      <c r="F1420" s="6"/>
      <c r="G1420" s="6"/>
      <c r="H1420" s="6"/>
      <c r="I1420" s="6"/>
      <c r="J1420" s="6"/>
      <c r="K1420" s="6"/>
      <c r="L1420" s="6"/>
      <c r="M1420" s="6"/>
      <c r="N1420" s="6"/>
      <c r="O1420" s="6"/>
      <c r="P1420" s="6"/>
      <c r="Q1420" s="6"/>
      <c r="R1420" s="6"/>
    </row>
    <row r="1421" spans="1:18" x14ac:dyDescent="0.3">
      <c r="A1421" s="6"/>
      <c r="B1421" s="172" t="s">
        <v>5446</v>
      </c>
      <c r="C1421" s="169"/>
      <c r="D1421" s="6"/>
      <c r="E1421" s="6"/>
      <c r="F1421" s="6"/>
      <c r="G1421" s="6"/>
      <c r="H1421" s="6"/>
      <c r="I1421" s="6"/>
      <c r="J1421" s="6"/>
      <c r="K1421" s="6"/>
      <c r="L1421" s="6"/>
      <c r="M1421" s="6"/>
      <c r="N1421" s="6"/>
      <c r="O1421" s="6"/>
      <c r="P1421" s="6"/>
      <c r="Q1421" s="6"/>
      <c r="R1421" s="6"/>
    </row>
    <row r="1422" spans="1:18" ht="26.4" x14ac:dyDescent="0.3">
      <c r="A1422" s="6"/>
      <c r="B1422" s="172" t="s">
        <v>5447</v>
      </c>
      <c r="C1422" s="169"/>
      <c r="D1422" s="6"/>
      <c r="E1422" s="6"/>
      <c r="F1422" s="6"/>
      <c r="G1422" s="6"/>
      <c r="H1422" s="6"/>
      <c r="I1422" s="6"/>
      <c r="J1422" s="6"/>
      <c r="K1422" s="6"/>
      <c r="L1422" s="6"/>
      <c r="M1422" s="6"/>
      <c r="N1422" s="6"/>
      <c r="O1422" s="6"/>
      <c r="P1422" s="6"/>
      <c r="Q1422" s="6"/>
      <c r="R1422" s="6"/>
    </row>
    <row r="1423" spans="1:18" x14ac:dyDescent="0.3">
      <c r="A1423" s="6"/>
      <c r="B1423" s="172" t="s">
        <v>5448</v>
      </c>
      <c r="C1423" s="169"/>
      <c r="D1423" s="6"/>
      <c r="E1423" s="6"/>
      <c r="F1423" s="6"/>
      <c r="G1423" s="6"/>
      <c r="H1423" s="6"/>
      <c r="I1423" s="6"/>
      <c r="J1423" s="6"/>
      <c r="K1423" s="6"/>
      <c r="L1423" s="6"/>
      <c r="M1423" s="6"/>
      <c r="N1423" s="6"/>
      <c r="O1423" s="6"/>
      <c r="P1423" s="6"/>
      <c r="Q1423" s="6"/>
      <c r="R1423" s="6"/>
    </row>
    <row r="1424" spans="1:18" x14ac:dyDescent="0.3">
      <c r="A1424" s="6"/>
      <c r="B1424" s="172" t="s">
        <v>4445</v>
      </c>
      <c r="C1424" s="169"/>
      <c r="D1424" s="6"/>
      <c r="E1424" s="6"/>
      <c r="F1424" s="6"/>
      <c r="G1424" s="6"/>
      <c r="H1424" s="6"/>
      <c r="I1424" s="6"/>
      <c r="J1424" s="6"/>
      <c r="K1424" s="6"/>
      <c r="L1424" s="6"/>
      <c r="M1424" s="6"/>
      <c r="N1424" s="6"/>
      <c r="O1424" s="6"/>
      <c r="P1424" s="6"/>
      <c r="Q1424" s="6"/>
      <c r="R1424" s="6"/>
    </row>
    <row r="1425" spans="1:18" x14ac:dyDescent="0.3">
      <c r="A1425" s="6"/>
      <c r="B1425" s="172" t="s">
        <v>5449</v>
      </c>
      <c r="C1425" s="169"/>
      <c r="D1425" s="6"/>
      <c r="E1425" s="6"/>
      <c r="F1425" s="6"/>
      <c r="G1425" s="6"/>
      <c r="H1425" s="6"/>
      <c r="I1425" s="6"/>
      <c r="J1425" s="6"/>
      <c r="K1425" s="6"/>
      <c r="L1425" s="6"/>
      <c r="M1425" s="6"/>
      <c r="N1425" s="6"/>
      <c r="O1425" s="6"/>
      <c r="P1425" s="6"/>
      <c r="Q1425" s="6"/>
      <c r="R1425" s="6"/>
    </row>
    <row r="1426" spans="1:18" x14ac:dyDescent="0.3">
      <c r="A1426" s="6"/>
      <c r="B1426" s="172" t="s">
        <v>5450</v>
      </c>
      <c r="C1426" s="169"/>
      <c r="D1426" s="6"/>
      <c r="E1426" s="6"/>
      <c r="F1426" s="6"/>
      <c r="G1426" s="6"/>
      <c r="H1426" s="6"/>
      <c r="I1426" s="6"/>
      <c r="J1426" s="6"/>
      <c r="K1426" s="6"/>
      <c r="L1426" s="6"/>
      <c r="M1426" s="6"/>
      <c r="N1426" s="6"/>
      <c r="O1426" s="6"/>
      <c r="P1426" s="6"/>
      <c r="Q1426" s="6"/>
      <c r="R1426" s="6"/>
    </row>
    <row r="1427" spans="1:18" x14ac:dyDescent="0.3">
      <c r="A1427" s="6"/>
      <c r="B1427" s="172" t="s">
        <v>5451</v>
      </c>
      <c r="C1427" s="169"/>
      <c r="D1427" s="6"/>
      <c r="E1427" s="6"/>
      <c r="F1427" s="6"/>
      <c r="G1427" s="6"/>
      <c r="H1427" s="6"/>
      <c r="I1427" s="6"/>
      <c r="J1427" s="6"/>
      <c r="K1427" s="6"/>
      <c r="L1427" s="6"/>
      <c r="M1427" s="6"/>
      <c r="N1427" s="6"/>
      <c r="O1427" s="6"/>
      <c r="P1427" s="6"/>
      <c r="Q1427" s="6"/>
      <c r="R1427" s="6"/>
    </row>
    <row r="1428" spans="1:18" x14ac:dyDescent="0.3">
      <c r="A1428" s="6"/>
      <c r="B1428" s="172" t="s">
        <v>5452</v>
      </c>
      <c r="C1428" s="169"/>
      <c r="D1428" s="6"/>
      <c r="E1428" s="6"/>
      <c r="F1428" s="6"/>
      <c r="G1428" s="6"/>
      <c r="H1428" s="6"/>
      <c r="I1428" s="6"/>
      <c r="J1428" s="6"/>
      <c r="K1428" s="6"/>
      <c r="L1428" s="6"/>
      <c r="M1428" s="6"/>
      <c r="N1428" s="6"/>
      <c r="O1428" s="6"/>
      <c r="P1428" s="6"/>
      <c r="Q1428" s="6"/>
      <c r="R1428" s="6"/>
    </row>
    <row r="1429" spans="1:18" x14ac:dyDescent="0.3">
      <c r="A1429" s="6"/>
      <c r="B1429" s="172" t="s">
        <v>4446</v>
      </c>
      <c r="C1429" s="169"/>
      <c r="D1429" s="6"/>
      <c r="E1429" s="6"/>
      <c r="F1429" s="6"/>
      <c r="G1429" s="6"/>
      <c r="H1429" s="6"/>
      <c r="I1429" s="6"/>
      <c r="J1429" s="6"/>
      <c r="K1429" s="6"/>
      <c r="L1429" s="6"/>
      <c r="M1429" s="6"/>
      <c r="N1429" s="6"/>
      <c r="O1429" s="6"/>
      <c r="P1429" s="6"/>
      <c r="Q1429" s="6"/>
      <c r="R1429" s="6"/>
    </row>
    <row r="1430" spans="1:18" x14ac:dyDescent="0.3">
      <c r="A1430" s="6"/>
      <c r="B1430" s="172" t="s">
        <v>5453</v>
      </c>
      <c r="C1430" s="169"/>
      <c r="D1430" s="6"/>
      <c r="E1430" s="6"/>
      <c r="F1430" s="6"/>
      <c r="G1430" s="6"/>
      <c r="H1430" s="6"/>
      <c r="I1430" s="6"/>
      <c r="J1430" s="6"/>
      <c r="K1430" s="6"/>
      <c r="L1430" s="6"/>
      <c r="M1430" s="6"/>
      <c r="N1430" s="6"/>
      <c r="O1430" s="6"/>
      <c r="P1430" s="6"/>
      <c r="Q1430" s="6"/>
      <c r="R1430" s="6"/>
    </row>
    <row r="1431" spans="1:18" ht="15" thickBot="1" x14ac:dyDescent="0.35">
      <c r="A1431" s="6"/>
      <c r="B1431" s="172"/>
      <c r="C1431" s="169"/>
      <c r="D1431" s="6"/>
      <c r="E1431" s="6"/>
      <c r="F1431" s="6"/>
      <c r="G1431" s="6"/>
      <c r="H1431" s="6"/>
      <c r="I1431" s="6"/>
      <c r="J1431" s="6"/>
      <c r="K1431" s="6"/>
      <c r="L1431" s="6"/>
      <c r="M1431" s="6"/>
      <c r="N1431" s="6"/>
      <c r="O1431" s="6"/>
      <c r="P1431" s="6"/>
      <c r="Q1431" s="6"/>
      <c r="R1431" s="6"/>
    </row>
    <row r="1432" spans="1:18" ht="15.6" thickTop="1" thickBot="1" x14ac:dyDescent="0.35">
      <c r="A1432" s="6"/>
      <c r="B1432" s="170" t="s">
        <v>4447</v>
      </c>
      <c r="C1432" s="169"/>
      <c r="D1432" s="6"/>
      <c r="E1432" s="6"/>
      <c r="F1432" s="6"/>
      <c r="G1432" s="6"/>
      <c r="H1432" s="6"/>
      <c r="I1432" s="6"/>
      <c r="J1432" s="6"/>
      <c r="K1432" s="6"/>
      <c r="L1432" s="6"/>
      <c r="M1432" s="6"/>
      <c r="N1432" s="6"/>
      <c r="O1432" s="6"/>
      <c r="P1432" s="6"/>
      <c r="Q1432" s="6"/>
      <c r="R1432" s="6"/>
    </row>
    <row r="1433" spans="1:18" ht="40.200000000000003" thickTop="1" x14ac:dyDescent="0.3">
      <c r="A1433" s="6"/>
      <c r="B1433" s="172" t="s">
        <v>5454</v>
      </c>
      <c r="C1433" s="169"/>
      <c r="D1433" s="6"/>
      <c r="E1433" s="6"/>
      <c r="F1433" s="6"/>
      <c r="G1433" s="6"/>
      <c r="H1433" s="6"/>
      <c r="I1433" s="6"/>
      <c r="J1433" s="6"/>
      <c r="K1433" s="6"/>
      <c r="L1433" s="6"/>
      <c r="M1433" s="6"/>
      <c r="N1433" s="6"/>
      <c r="O1433" s="6"/>
      <c r="P1433" s="6"/>
      <c r="Q1433" s="6"/>
      <c r="R1433" s="6"/>
    </row>
    <row r="1434" spans="1:18" x14ac:dyDescent="0.3">
      <c r="A1434" s="6"/>
      <c r="B1434" s="172" t="s">
        <v>4320</v>
      </c>
      <c r="C1434" s="169"/>
      <c r="D1434" s="6"/>
      <c r="E1434" s="6"/>
      <c r="F1434" s="6"/>
      <c r="G1434" s="6"/>
      <c r="H1434" s="6"/>
      <c r="I1434" s="6"/>
      <c r="J1434" s="6"/>
      <c r="K1434" s="6"/>
      <c r="L1434" s="6"/>
      <c r="M1434" s="6"/>
      <c r="N1434" s="6"/>
      <c r="O1434" s="6"/>
      <c r="P1434" s="6"/>
      <c r="Q1434" s="6"/>
      <c r="R1434" s="6"/>
    </row>
    <row r="1435" spans="1:18" x14ac:dyDescent="0.3">
      <c r="A1435" s="6"/>
      <c r="B1435" s="172" t="s">
        <v>5455</v>
      </c>
      <c r="C1435" s="169"/>
      <c r="D1435" s="6"/>
      <c r="E1435" s="6"/>
      <c r="F1435" s="6"/>
      <c r="G1435" s="6"/>
      <c r="H1435" s="6"/>
      <c r="I1435" s="6"/>
      <c r="J1435" s="6"/>
      <c r="K1435" s="6"/>
      <c r="L1435" s="6"/>
      <c r="M1435" s="6"/>
      <c r="N1435" s="6"/>
      <c r="O1435" s="6"/>
      <c r="P1435" s="6"/>
      <c r="Q1435" s="6"/>
      <c r="R1435" s="6"/>
    </row>
    <row r="1436" spans="1:18" x14ac:dyDescent="0.3">
      <c r="A1436" s="6"/>
      <c r="B1436" s="172" t="s">
        <v>5456</v>
      </c>
      <c r="C1436" s="169"/>
      <c r="D1436" s="6"/>
      <c r="E1436" s="6"/>
      <c r="F1436" s="6"/>
      <c r="G1436" s="6"/>
      <c r="H1436" s="6"/>
      <c r="I1436" s="6"/>
      <c r="J1436" s="6"/>
      <c r="K1436" s="6"/>
      <c r="L1436" s="6"/>
      <c r="M1436" s="6"/>
      <c r="N1436" s="6"/>
      <c r="O1436" s="6"/>
      <c r="P1436" s="6"/>
      <c r="Q1436" s="6"/>
      <c r="R1436" s="6"/>
    </row>
    <row r="1437" spans="1:18" x14ac:dyDescent="0.3">
      <c r="A1437" s="6"/>
      <c r="B1437" s="172" t="s">
        <v>5457</v>
      </c>
      <c r="C1437" s="169"/>
      <c r="D1437" s="6"/>
      <c r="E1437" s="6"/>
      <c r="F1437" s="6"/>
      <c r="G1437" s="6"/>
      <c r="H1437" s="6"/>
      <c r="I1437" s="6"/>
      <c r="J1437" s="6"/>
      <c r="K1437" s="6"/>
      <c r="L1437" s="6"/>
      <c r="M1437" s="6"/>
      <c r="N1437" s="6"/>
      <c r="O1437" s="6"/>
      <c r="P1437" s="6"/>
      <c r="Q1437" s="6"/>
      <c r="R1437" s="6"/>
    </row>
    <row r="1438" spans="1:18" x14ac:dyDescent="0.3">
      <c r="A1438" s="6"/>
      <c r="B1438" s="172" t="s">
        <v>5458</v>
      </c>
      <c r="C1438" s="169"/>
      <c r="D1438" s="6"/>
      <c r="E1438" s="6"/>
      <c r="F1438" s="6"/>
      <c r="G1438" s="6"/>
      <c r="H1438" s="6"/>
      <c r="I1438" s="6"/>
      <c r="J1438" s="6"/>
      <c r="K1438" s="6"/>
      <c r="L1438" s="6"/>
      <c r="M1438" s="6"/>
      <c r="N1438" s="6"/>
      <c r="O1438" s="6"/>
      <c r="P1438" s="6"/>
      <c r="Q1438" s="6"/>
      <c r="R1438" s="6"/>
    </row>
    <row r="1439" spans="1:18" x14ac:dyDescent="0.3">
      <c r="A1439" s="6"/>
      <c r="B1439" s="172" t="s">
        <v>4321</v>
      </c>
      <c r="C1439" s="169"/>
      <c r="D1439" s="6"/>
      <c r="E1439" s="6"/>
      <c r="F1439" s="6"/>
      <c r="G1439" s="6"/>
      <c r="H1439" s="6"/>
      <c r="I1439" s="6"/>
      <c r="J1439" s="6"/>
      <c r="K1439" s="6"/>
      <c r="L1439" s="6"/>
      <c r="M1439" s="6"/>
      <c r="N1439" s="6"/>
      <c r="O1439" s="6"/>
      <c r="P1439" s="6"/>
      <c r="Q1439" s="6"/>
      <c r="R1439" s="6"/>
    </row>
    <row r="1440" spans="1:18" x14ac:dyDescent="0.3">
      <c r="A1440" s="6"/>
      <c r="B1440" s="172" t="s">
        <v>5459</v>
      </c>
      <c r="C1440" s="169"/>
      <c r="D1440" s="6"/>
      <c r="E1440" s="6"/>
      <c r="F1440" s="6"/>
      <c r="G1440" s="6"/>
      <c r="H1440" s="6"/>
      <c r="I1440" s="6"/>
      <c r="J1440" s="6"/>
      <c r="K1440" s="6"/>
      <c r="L1440" s="6"/>
      <c r="M1440" s="6"/>
      <c r="N1440" s="6"/>
      <c r="O1440" s="6"/>
      <c r="P1440" s="6"/>
      <c r="Q1440" s="6"/>
      <c r="R1440" s="6"/>
    </row>
    <row r="1441" spans="1:18" x14ac:dyDescent="0.3">
      <c r="A1441" s="6"/>
      <c r="B1441" s="172" t="s">
        <v>5460</v>
      </c>
      <c r="C1441" s="169"/>
      <c r="D1441" s="6"/>
      <c r="E1441" s="6"/>
      <c r="F1441" s="6"/>
      <c r="G1441" s="6"/>
      <c r="H1441" s="6"/>
      <c r="I1441" s="6"/>
      <c r="J1441" s="6"/>
      <c r="K1441" s="6"/>
      <c r="L1441" s="6"/>
      <c r="M1441" s="6"/>
      <c r="N1441" s="6"/>
      <c r="O1441" s="6"/>
      <c r="P1441" s="6"/>
      <c r="Q1441" s="6"/>
      <c r="R1441" s="6"/>
    </row>
    <row r="1442" spans="1:18" x14ac:dyDescent="0.3">
      <c r="A1442" s="6"/>
      <c r="B1442" s="172" t="s">
        <v>4448</v>
      </c>
      <c r="C1442" s="169"/>
      <c r="D1442" s="6"/>
      <c r="E1442" s="6"/>
      <c r="F1442" s="6"/>
      <c r="G1442" s="6"/>
      <c r="H1442" s="6"/>
      <c r="I1442" s="6"/>
      <c r="J1442" s="6"/>
      <c r="K1442" s="6"/>
      <c r="L1442" s="6"/>
      <c r="M1442" s="6"/>
      <c r="N1442" s="6"/>
      <c r="O1442" s="6"/>
      <c r="P1442" s="6"/>
      <c r="Q1442" s="6"/>
      <c r="R1442" s="6"/>
    </row>
    <row r="1443" spans="1:18" x14ac:dyDescent="0.3">
      <c r="A1443" s="6"/>
      <c r="B1443" s="172" t="s">
        <v>5461</v>
      </c>
      <c r="C1443" s="169"/>
      <c r="D1443" s="6"/>
      <c r="E1443" s="6"/>
      <c r="F1443" s="6"/>
      <c r="G1443" s="6"/>
      <c r="H1443" s="6"/>
      <c r="I1443" s="6"/>
      <c r="J1443" s="6"/>
      <c r="K1443" s="6"/>
      <c r="L1443" s="6"/>
      <c r="M1443" s="6"/>
      <c r="N1443" s="6"/>
      <c r="O1443" s="6"/>
      <c r="P1443" s="6"/>
      <c r="Q1443" s="6"/>
      <c r="R1443" s="6"/>
    </row>
    <row r="1444" spans="1:18" ht="26.4" x14ac:dyDescent="0.3">
      <c r="A1444" s="6"/>
      <c r="B1444" s="172" t="s">
        <v>5462</v>
      </c>
      <c r="C1444" s="169"/>
      <c r="D1444" s="6"/>
      <c r="E1444" s="6"/>
      <c r="F1444" s="6"/>
      <c r="G1444" s="6"/>
      <c r="H1444" s="6"/>
      <c r="I1444" s="6"/>
      <c r="J1444" s="6"/>
      <c r="K1444" s="6"/>
      <c r="L1444" s="6"/>
      <c r="M1444" s="6"/>
      <c r="N1444" s="6"/>
      <c r="O1444" s="6"/>
      <c r="P1444" s="6"/>
      <c r="Q1444" s="6"/>
      <c r="R1444" s="6"/>
    </row>
    <row r="1445" spans="1:18" ht="26.4" x14ac:dyDescent="0.3">
      <c r="A1445" s="6"/>
      <c r="B1445" s="172" t="s">
        <v>5463</v>
      </c>
      <c r="C1445" s="169"/>
      <c r="D1445" s="6"/>
      <c r="E1445" s="6"/>
      <c r="F1445" s="6"/>
      <c r="G1445" s="6"/>
      <c r="H1445" s="6"/>
      <c r="I1445" s="6"/>
      <c r="J1445" s="6"/>
      <c r="K1445" s="6"/>
      <c r="L1445" s="6"/>
      <c r="M1445" s="6"/>
      <c r="N1445" s="6"/>
      <c r="O1445" s="6"/>
      <c r="P1445" s="6"/>
      <c r="Q1445" s="6"/>
      <c r="R1445" s="6"/>
    </row>
    <row r="1446" spans="1:18" x14ac:dyDescent="0.3">
      <c r="A1446" s="6"/>
      <c r="B1446" s="172" t="s">
        <v>5464</v>
      </c>
      <c r="C1446" s="169"/>
      <c r="D1446" s="6"/>
      <c r="E1446" s="6"/>
      <c r="F1446" s="6"/>
      <c r="G1446" s="6"/>
      <c r="H1446" s="6"/>
      <c r="I1446" s="6"/>
      <c r="J1446" s="6"/>
      <c r="K1446" s="6"/>
      <c r="L1446" s="6"/>
      <c r="M1446" s="6"/>
      <c r="N1446" s="6"/>
      <c r="O1446" s="6"/>
      <c r="P1446" s="6"/>
      <c r="Q1446" s="6"/>
      <c r="R1446" s="6"/>
    </row>
    <row r="1447" spans="1:18" x14ac:dyDescent="0.3">
      <c r="A1447" s="6"/>
      <c r="B1447" s="172" t="s">
        <v>4376</v>
      </c>
      <c r="C1447" s="169"/>
      <c r="D1447" s="6"/>
      <c r="E1447" s="6"/>
      <c r="F1447" s="6"/>
      <c r="G1447" s="6"/>
      <c r="H1447" s="6"/>
      <c r="I1447" s="6"/>
      <c r="J1447" s="6"/>
      <c r="K1447" s="6"/>
      <c r="L1447" s="6"/>
      <c r="M1447" s="6"/>
      <c r="N1447" s="6"/>
      <c r="O1447" s="6"/>
      <c r="P1447" s="6"/>
      <c r="Q1447" s="6"/>
      <c r="R1447" s="6"/>
    </row>
    <row r="1448" spans="1:18" x14ac:dyDescent="0.3">
      <c r="A1448" s="6"/>
      <c r="B1448" s="172" t="s">
        <v>5465</v>
      </c>
      <c r="C1448" s="169"/>
      <c r="D1448" s="6"/>
      <c r="E1448" s="6"/>
      <c r="F1448" s="6"/>
      <c r="G1448" s="6"/>
      <c r="H1448" s="6"/>
      <c r="I1448" s="6"/>
      <c r="J1448" s="6"/>
      <c r="K1448" s="6"/>
      <c r="L1448" s="6"/>
      <c r="M1448" s="6"/>
      <c r="N1448" s="6"/>
      <c r="O1448" s="6"/>
      <c r="P1448" s="6"/>
      <c r="Q1448" s="6"/>
      <c r="R1448" s="6"/>
    </row>
    <row r="1449" spans="1:18" x14ac:dyDescent="0.3">
      <c r="A1449" s="6"/>
      <c r="B1449" s="172" t="s">
        <v>5466</v>
      </c>
      <c r="C1449" s="169"/>
      <c r="D1449" s="6"/>
      <c r="E1449" s="6"/>
      <c r="F1449" s="6"/>
      <c r="G1449" s="6"/>
      <c r="H1449" s="6"/>
      <c r="I1449" s="6"/>
      <c r="J1449" s="6"/>
      <c r="K1449" s="6"/>
      <c r="L1449" s="6"/>
      <c r="M1449" s="6"/>
      <c r="N1449" s="6"/>
      <c r="O1449" s="6"/>
      <c r="P1449" s="6"/>
      <c r="Q1449" s="6"/>
      <c r="R1449" s="6"/>
    </row>
    <row r="1450" spans="1:18" x14ac:dyDescent="0.3">
      <c r="A1450" s="6"/>
      <c r="B1450" s="172" t="s">
        <v>5467</v>
      </c>
      <c r="C1450" s="169"/>
      <c r="D1450" s="6"/>
      <c r="E1450" s="6"/>
      <c r="F1450" s="6"/>
      <c r="G1450" s="6"/>
      <c r="H1450" s="6"/>
      <c r="I1450" s="6"/>
      <c r="J1450" s="6"/>
      <c r="K1450" s="6"/>
      <c r="L1450" s="6"/>
      <c r="M1450" s="6"/>
      <c r="N1450" s="6"/>
      <c r="O1450" s="6"/>
      <c r="P1450" s="6"/>
      <c r="Q1450" s="6"/>
      <c r="R1450" s="6"/>
    </row>
    <row r="1451" spans="1:18" ht="15" thickBot="1" x14ac:dyDescent="0.35">
      <c r="A1451" s="6"/>
      <c r="B1451" s="172"/>
      <c r="C1451" s="169"/>
      <c r="D1451" s="6"/>
      <c r="E1451" s="6"/>
      <c r="F1451" s="6"/>
      <c r="G1451" s="6"/>
      <c r="H1451" s="6"/>
      <c r="I1451" s="6"/>
      <c r="J1451" s="6"/>
      <c r="K1451" s="6"/>
      <c r="L1451" s="6"/>
      <c r="M1451" s="6"/>
      <c r="N1451" s="6"/>
      <c r="O1451" s="6"/>
      <c r="P1451" s="6"/>
      <c r="Q1451" s="6"/>
      <c r="R1451" s="6"/>
    </row>
    <row r="1452" spans="1:18" ht="15.6" thickTop="1" thickBot="1" x14ac:dyDescent="0.35">
      <c r="A1452" s="6"/>
      <c r="B1452" s="170" t="s">
        <v>4449</v>
      </c>
      <c r="C1452" s="169"/>
      <c r="D1452" s="6"/>
      <c r="E1452" s="6"/>
      <c r="F1452" s="6"/>
      <c r="G1452" s="6"/>
      <c r="H1452" s="6"/>
      <c r="I1452" s="6"/>
      <c r="J1452" s="6"/>
      <c r="K1452" s="6"/>
      <c r="L1452" s="6"/>
      <c r="M1452" s="6"/>
      <c r="N1452" s="6"/>
      <c r="O1452" s="6"/>
      <c r="P1452" s="6"/>
      <c r="Q1452" s="6"/>
      <c r="R1452" s="6"/>
    </row>
    <row r="1453" spans="1:18" ht="27" thickTop="1" x14ac:dyDescent="0.3">
      <c r="A1453" s="6"/>
      <c r="B1453" s="172" t="s">
        <v>5468</v>
      </c>
      <c r="C1453" s="169"/>
      <c r="D1453" s="6"/>
      <c r="E1453" s="6"/>
      <c r="F1453" s="6"/>
      <c r="G1453" s="6"/>
      <c r="H1453" s="6"/>
      <c r="I1453" s="6"/>
      <c r="J1453" s="6"/>
      <c r="K1453" s="6"/>
      <c r="L1453" s="6"/>
      <c r="M1453" s="6"/>
      <c r="N1453" s="6"/>
      <c r="O1453" s="6"/>
      <c r="P1453" s="6"/>
      <c r="Q1453" s="6"/>
      <c r="R1453" s="6"/>
    </row>
    <row r="1454" spans="1:18" ht="15" thickBot="1" x14ac:dyDescent="0.35">
      <c r="A1454" s="6"/>
      <c r="B1454" s="172"/>
      <c r="C1454" s="169"/>
      <c r="D1454" s="6"/>
      <c r="E1454" s="6"/>
      <c r="F1454" s="6"/>
      <c r="G1454" s="6"/>
      <c r="H1454" s="6"/>
      <c r="I1454" s="6"/>
      <c r="J1454" s="6"/>
      <c r="K1454" s="6"/>
      <c r="L1454" s="6"/>
      <c r="M1454" s="6"/>
      <c r="N1454" s="6"/>
      <c r="O1454" s="6"/>
      <c r="P1454" s="6"/>
      <c r="Q1454" s="6"/>
      <c r="R1454" s="6"/>
    </row>
    <row r="1455" spans="1:18" ht="15.6" thickTop="1" thickBot="1" x14ac:dyDescent="0.35">
      <c r="A1455" s="6"/>
      <c r="B1455" s="170" t="s">
        <v>4450</v>
      </c>
      <c r="C1455" s="169"/>
      <c r="D1455" s="6"/>
      <c r="E1455" s="6"/>
      <c r="F1455" s="6"/>
      <c r="G1455" s="6"/>
      <c r="H1455" s="6"/>
      <c r="I1455" s="6"/>
      <c r="J1455" s="6"/>
      <c r="K1455" s="6"/>
      <c r="L1455" s="6"/>
      <c r="M1455" s="6"/>
      <c r="N1455" s="6"/>
      <c r="O1455" s="6"/>
      <c r="P1455" s="6"/>
      <c r="Q1455" s="6"/>
      <c r="R1455" s="6"/>
    </row>
    <row r="1456" spans="1:18" ht="27" thickTop="1" x14ac:dyDescent="0.3">
      <c r="A1456" s="6"/>
      <c r="B1456" s="172" t="s">
        <v>5469</v>
      </c>
      <c r="C1456" s="169"/>
      <c r="D1456" s="6"/>
      <c r="E1456" s="6"/>
      <c r="F1456" s="6"/>
      <c r="G1456" s="6"/>
      <c r="H1456" s="6"/>
      <c r="I1456" s="6"/>
      <c r="J1456" s="6"/>
      <c r="K1456" s="6"/>
      <c r="L1456" s="6"/>
      <c r="M1456" s="6"/>
      <c r="N1456" s="6"/>
      <c r="O1456" s="6"/>
      <c r="P1456" s="6"/>
      <c r="Q1456" s="6"/>
      <c r="R1456" s="6"/>
    </row>
    <row r="1457" spans="1:18" ht="15" thickBot="1" x14ac:dyDescent="0.35">
      <c r="A1457" s="6"/>
      <c r="B1457" s="172"/>
      <c r="C1457" s="169"/>
      <c r="D1457" s="6"/>
      <c r="E1457" s="6"/>
      <c r="F1457" s="6"/>
      <c r="G1457" s="6"/>
      <c r="H1457" s="6"/>
      <c r="I1457" s="6"/>
      <c r="J1457" s="6"/>
      <c r="K1457" s="6"/>
      <c r="L1457" s="6"/>
      <c r="M1457" s="6"/>
      <c r="N1457" s="6"/>
      <c r="O1457" s="6"/>
      <c r="P1457" s="6"/>
      <c r="Q1457" s="6"/>
      <c r="R1457" s="6"/>
    </row>
    <row r="1458" spans="1:18" ht="15.6" thickTop="1" thickBot="1" x14ac:dyDescent="0.35">
      <c r="A1458" s="6"/>
      <c r="B1458" s="170" t="s">
        <v>4232</v>
      </c>
      <c r="C1458" s="169"/>
      <c r="D1458" s="6"/>
      <c r="E1458" s="6"/>
      <c r="F1458" s="6"/>
      <c r="G1458" s="6"/>
      <c r="H1458" s="6"/>
      <c r="I1458" s="6"/>
      <c r="J1458" s="6"/>
      <c r="K1458" s="6"/>
      <c r="L1458" s="6"/>
      <c r="M1458" s="6"/>
      <c r="N1458" s="6"/>
      <c r="O1458" s="6"/>
      <c r="P1458" s="6"/>
      <c r="Q1458" s="6"/>
      <c r="R1458" s="6"/>
    </row>
    <row r="1459" spans="1:18" ht="15" thickTop="1" x14ac:dyDescent="0.3">
      <c r="A1459" s="6"/>
      <c r="B1459" s="172" t="s">
        <v>5470</v>
      </c>
      <c r="C1459" s="169"/>
      <c r="D1459" s="6"/>
      <c r="E1459" s="6"/>
      <c r="F1459" s="6"/>
      <c r="G1459" s="6"/>
      <c r="H1459" s="6"/>
      <c r="I1459" s="6"/>
      <c r="J1459" s="6"/>
      <c r="K1459" s="6"/>
      <c r="L1459" s="6"/>
      <c r="M1459" s="6"/>
      <c r="N1459" s="6"/>
      <c r="O1459" s="6"/>
      <c r="P1459" s="6"/>
      <c r="Q1459" s="6"/>
      <c r="R1459" s="6"/>
    </row>
    <row r="1460" spans="1:18" ht="15" thickBot="1" x14ac:dyDescent="0.35">
      <c r="A1460" s="6"/>
      <c r="B1460" s="172"/>
      <c r="C1460" s="169"/>
      <c r="D1460" s="6"/>
      <c r="E1460" s="6"/>
      <c r="F1460" s="6"/>
      <c r="G1460" s="6"/>
      <c r="H1460" s="6"/>
      <c r="I1460" s="6"/>
      <c r="J1460" s="6"/>
      <c r="K1460" s="6"/>
      <c r="L1460" s="6"/>
      <c r="M1460" s="6"/>
      <c r="N1460" s="6"/>
      <c r="O1460" s="6"/>
      <c r="P1460" s="6"/>
      <c r="Q1460" s="6"/>
      <c r="R1460" s="6"/>
    </row>
    <row r="1461" spans="1:18" ht="15.6" thickTop="1" thickBot="1" x14ac:dyDescent="0.35">
      <c r="A1461" s="6"/>
      <c r="B1461" s="170" t="s">
        <v>4451</v>
      </c>
      <c r="C1461" s="169"/>
      <c r="D1461" s="6"/>
      <c r="E1461" s="6"/>
      <c r="F1461" s="6"/>
      <c r="G1461" s="6"/>
      <c r="H1461" s="6"/>
      <c r="I1461" s="6"/>
      <c r="J1461" s="6"/>
      <c r="K1461" s="6"/>
      <c r="L1461" s="6"/>
      <c r="M1461" s="6"/>
      <c r="N1461" s="6"/>
      <c r="O1461" s="6"/>
      <c r="P1461" s="6"/>
      <c r="Q1461" s="6"/>
      <c r="R1461" s="6"/>
    </row>
    <row r="1462" spans="1:18" ht="15" thickTop="1" x14ac:dyDescent="0.3">
      <c r="A1462" s="6"/>
      <c r="B1462" s="172" t="s">
        <v>5471</v>
      </c>
      <c r="C1462" s="169"/>
      <c r="D1462" s="6"/>
      <c r="E1462" s="6"/>
      <c r="F1462" s="6"/>
      <c r="G1462" s="6"/>
      <c r="H1462" s="6"/>
      <c r="I1462" s="6"/>
      <c r="J1462" s="6"/>
      <c r="K1462" s="6"/>
      <c r="L1462" s="6"/>
      <c r="M1462" s="6"/>
      <c r="N1462" s="6"/>
      <c r="O1462" s="6"/>
      <c r="P1462" s="6"/>
      <c r="Q1462" s="6"/>
      <c r="R1462" s="6"/>
    </row>
    <row r="1463" spans="1:18" ht="15" thickBot="1" x14ac:dyDescent="0.35">
      <c r="A1463" s="6"/>
      <c r="B1463" s="172"/>
      <c r="C1463" s="169"/>
      <c r="D1463" s="6"/>
      <c r="E1463" s="6"/>
      <c r="F1463" s="6"/>
      <c r="G1463" s="6"/>
      <c r="H1463" s="6"/>
      <c r="I1463" s="6"/>
      <c r="J1463" s="6"/>
      <c r="K1463" s="6"/>
      <c r="L1463" s="6"/>
      <c r="M1463" s="6"/>
      <c r="N1463" s="6"/>
      <c r="O1463" s="6"/>
      <c r="P1463" s="6"/>
      <c r="Q1463" s="6"/>
      <c r="R1463" s="6"/>
    </row>
    <row r="1464" spans="1:18" ht="15.6" thickTop="1" thickBot="1" x14ac:dyDescent="0.35">
      <c r="A1464" s="6"/>
      <c r="B1464" s="170" t="s">
        <v>4234</v>
      </c>
      <c r="C1464" s="169"/>
      <c r="D1464" s="6"/>
      <c r="E1464" s="6"/>
      <c r="F1464" s="6"/>
      <c r="G1464" s="6"/>
      <c r="H1464" s="6"/>
      <c r="I1464" s="6"/>
      <c r="J1464" s="6"/>
      <c r="K1464" s="6"/>
      <c r="L1464" s="6"/>
      <c r="M1464" s="6"/>
      <c r="N1464" s="6"/>
      <c r="O1464" s="6"/>
      <c r="P1464" s="6"/>
      <c r="Q1464" s="6"/>
      <c r="R1464" s="6"/>
    </row>
    <row r="1465" spans="1:18" ht="27" thickTop="1" x14ac:dyDescent="0.3">
      <c r="A1465" s="6"/>
      <c r="B1465" s="172" t="s">
        <v>5472</v>
      </c>
      <c r="C1465" s="169"/>
      <c r="D1465" s="6"/>
      <c r="E1465" s="6"/>
      <c r="F1465" s="6"/>
      <c r="G1465" s="6"/>
      <c r="H1465" s="6"/>
      <c r="I1465" s="6"/>
      <c r="J1465" s="6"/>
      <c r="K1465" s="6"/>
      <c r="L1465" s="6"/>
      <c r="M1465" s="6"/>
      <c r="N1465" s="6"/>
      <c r="O1465" s="6"/>
      <c r="P1465" s="6"/>
      <c r="Q1465" s="6"/>
      <c r="R1465" s="6"/>
    </row>
    <row r="1466" spans="1:18" ht="15" thickBot="1" x14ac:dyDescent="0.35">
      <c r="A1466" s="6"/>
      <c r="B1466" s="172"/>
      <c r="C1466" s="169"/>
      <c r="D1466" s="6"/>
      <c r="E1466" s="6"/>
      <c r="F1466" s="6"/>
      <c r="G1466" s="6"/>
      <c r="H1466" s="6"/>
      <c r="I1466" s="6"/>
      <c r="J1466" s="6"/>
      <c r="K1466" s="6"/>
      <c r="L1466" s="6"/>
      <c r="M1466" s="6"/>
      <c r="N1466" s="6"/>
      <c r="O1466" s="6"/>
      <c r="P1466" s="6"/>
      <c r="Q1466" s="6"/>
      <c r="R1466" s="6"/>
    </row>
    <row r="1467" spans="1:18" ht="15.6" thickTop="1" thickBot="1" x14ac:dyDescent="0.35">
      <c r="A1467" s="6"/>
      <c r="B1467" s="170" t="s">
        <v>4452</v>
      </c>
      <c r="C1467" s="169"/>
      <c r="D1467" s="6"/>
      <c r="E1467" s="6"/>
      <c r="F1467" s="6"/>
      <c r="G1467" s="6"/>
      <c r="H1467" s="6"/>
      <c r="I1467" s="6"/>
      <c r="J1467" s="6"/>
      <c r="K1467" s="6"/>
      <c r="L1467" s="6"/>
      <c r="M1467" s="6"/>
      <c r="N1467" s="6"/>
      <c r="O1467" s="6"/>
      <c r="P1467" s="6"/>
      <c r="Q1467" s="6"/>
      <c r="R1467" s="6"/>
    </row>
    <row r="1468" spans="1:18" ht="15" thickTop="1" x14ac:dyDescent="0.3">
      <c r="A1468" s="6"/>
      <c r="B1468" s="172" t="s">
        <v>5473</v>
      </c>
      <c r="C1468" s="169"/>
      <c r="D1468" s="6"/>
      <c r="E1468" s="6"/>
      <c r="F1468" s="6"/>
      <c r="G1468" s="6"/>
      <c r="H1468" s="6"/>
      <c r="I1468" s="6"/>
      <c r="J1468" s="6"/>
      <c r="K1468" s="6"/>
      <c r="L1468" s="6"/>
      <c r="M1468" s="6"/>
      <c r="N1468" s="6"/>
      <c r="O1468" s="6"/>
      <c r="P1468" s="6"/>
      <c r="Q1468" s="6"/>
      <c r="R1468" s="6"/>
    </row>
    <row r="1469" spans="1:18" x14ac:dyDescent="0.3">
      <c r="A1469" s="6"/>
      <c r="B1469" s="172" t="s">
        <v>5474</v>
      </c>
      <c r="C1469" s="169"/>
      <c r="D1469" s="6"/>
      <c r="E1469" s="6"/>
      <c r="F1469" s="6"/>
      <c r="G1469" s="6"/>
      <c r="H1469" s="6"/>
      <c r="I1469" s="6"/>
      <c r="J1469" s="6"/>
      <c r="K1469" s="6"/>
      <c r="L1469" s="6"/>
      <c r="M1469" s="6"/>
      <c r="N1469" s="6"/>
      <c r="O1469" s="6"/>
      <c r="P1469" s="6"/>
      <c r="Q1469" s="6"/>
      <c r="R1469" s="6"/>
    </row>
    <row r="1470" spans="1:18" x14ac:dyDescent="0.3">
      <c r="A1470" s="6"/>
      <c r="B1470" s="172" t="s">
        <v>5475</v>
      </c>
      <c r="C1470" s="169"/>
      <c r="D1470" s="6"/>
      <c r="E1470" s="6"/>
      <c r="F1470" s="6"/>
      <c r="G1470" s="6"/>
      <c r="H1470" s="6"/>
      <c r="I1470" s="6"/>
      <c r="J1470" s="6"/>
      <c r="K1470" s="6"/>
      <c r="L1470" s="6"/>
      <c r="M1470" s="6"/>
      <c r="N1470" s="6"/>
      <c r="O1470" s="6"/>
      <c r="P1470" s="6"/>
      <c r="Q1470" s="6"/>
      <c r="R1470" s="6"/>
    </row>
    <row r="1471" spans="1:18" ht="15" thickBot="1" x14ac:dyDescent="0.35">
      <c r="A1471" s="6"/>
      <c r="B1471" s="172"/>
      <c r="C1471" s="169"/>
      <c r="D1471" s="6"/>
      <c r="E1471" s="6"/>
      <c r="F1471" s="6"/>
      <c r="G1471" s="6"/>
      <c r="H1471" s="6"/>
      <c r="I1471" s="6"/>
      <c r="J1471" s="6"/>
      <c r="K1471" s="6"/>
      <c r="L1471" s="6"/>
      <c r="M1471" s="6"/>
      <c r="N1471" s="6"/>
      <c r="O1471" s="6"/>
      <c r="P1471" s="6"/>
      <c r="Q1471" s="6"/>
      <c r="R1471" s="6"/>
    </row>
    <row r="1472" spans="1:18" ht="15.6" thickTop="1" thickBot="1" x14ac:dyDescent="0.35">
      <c r="A1472" s="6"/>
      <c r="B1472" s="170" t="s">
        <v>4453</v>
      </c>
      <c r="C1472" s="169"/>
      <c r="D1472" s="6"/>
      <c r="E1472" s="6"/>
      <c r="F1472" s="6"/>
      <c r="G1472" s="6"/>
      <c r="H1472" s="6"/>
      <c r="I1472" s="6"/>
      <c r="J1472" s="6"/>
      <c r="K1472" s="6"/>
      <c r="L1472" s="6"/>
      <c r="M1472" s="6"/>
      <c r="N1472" s="6"/>
      <c r="O1472" s="6"/>
      <c r="P1472" s="6"/>
      <c r="Q1472" s="6"/>
      <c r="R1472" s="6"/>
    </row>
    <row r="1473" spans="1:18" ht="27" thickTop="1" x14ac:dyDescent="0.3">
      <c r="A1473" s="6"/>
      <c r="B1473" s="172" t="s">
        <v>5476</v>
      </c>
      <c r="C1473" s="169"/>
      <c r="D1473" s="6"/>
      <c r="E1473" s="6"/>
      <c r="F1473" s="6"/>
      <c r="G1473" s="6"/>
      <c r="H1473" s="6"/>
      <c r="I1473" s="6"/>
      <c r="J1473" s="6"/>
      <c r="K1473" s="6"/>
      <c r="L1473" s="6"/>
      <c r="M1473" s="6"/>
      <c r="N1473" s="6"/>
      <c r="O1473" s="6"/>
      <c r="P1473" s="6"/>
      <c r="Q1473" s="6"/>
      <c r="R1473" s="6"/>
    </row>
    <row r="1474" spans="1:18" ht="15" thickBot="1" x14ac:dyDescent="0.35">
      <c r="A1474" s="6"/>
      <c r="B1474" s="172"/>
      <c r="C1474" s="169"/>
      <c r="D1474" s="6"/>
      <c r="E1474" s="6"/>
      <c r="F1474" s="6"/>
      <c r="G1474" s="6"/>
      <c r="H1474" s="6"/>
      <c r="I1474" s="6"/>
      <c r="J1474" s="6"/>
      <c r="K1474" s="6"/>
      <c r="L1474" s="6"/>
      <c r="M1474" s="6"/>
      <c r="N1474" s="6"/>
      <c r="O1474" s="6"/>
      <c r="P1474" s="6"/>
      <c r="Q1474" s="6"/>
      <c r="R1474" s="6"/>
    </row>
    <row r="1475" spans="1:18" ht="15.6" thickTop="1" thickBot="1" x14ac:dyDescent="0.35">
      <c r="A1475" s="6"/>
      <c r="B1475" s="170" t="s">
        <v>4454</v>
      </c>
      <c r="C1475" s="169"/>
      <c r="D1475" s="6"/>
      <c r="E1475" s="6"/>
      <c r="F1475" s="6"/>
      <c r="G1475" s="6"/>
      <c r="H1475" s="6"/>
      <c r="I1475" s="6"/>
      <c r="J1475" s="6"/>
      <c r="K1475" s="6"/>
      <c r="L1475" s="6"/>
      <c r="M1475" s="6"/>
      <c r="N1475" s="6"/>
      <c r="O1475" s="6"/>
      <c r="P1475" s="6"/>
      <c r="Q1475" s="6"/>
      <c r="R1475" s="6"/>
    </row>
    <row r="1476" spans="1:18" ht="27" thickTop="1" x14ac:dyDescent="0.3">
      <c r="A1476" s="6"/>
      <c r="B1476" s="172" t="s">
        <v>5476</v>
      </c>
      <c r="C1476" s="169"/>
      <c r="D1476" s="6"/>
      <c r="E1476" s="6"/>
      <c r="F1476" s="6"/>
      <c r="G1476" s="6"/>
      <c r="H1476" s="6"/>
      <c r="I1476" s="6"/>
      <c r="J1476" s="6"/>
      <c r="K1476" s="6"/>
      <c r="L1476" s="6"/>
      <c r="M1476" s="6"/>
      <c r="N1476" s="6"/>
      <c r="O1476" s="6"/>
      <c r="P1476" s="6"/>
      <c r="Q1476" s="6"/>
      <c r="R1476" s="6"/>
    </row>
    <row r="1477" spans="1:18" ht="15" thickBot="1" x14ac:dyDescent="0.35">
      <c r="A1477" s="6"/>
      <c r="B1477" s="172"/>
      <c r="C1477" s="169"/>
      <c r="D1477" s="6"/>
      <c r="E1477" s="6"/>
      <c r="F1477" s="6"/>
      <c r="G1477" s="6"/>
      <c r="H1477" s="6"/>
      <c r="I1477" s="6"/>
      <c r="J1477" s="6"/>
      <c r="K1477" s="6"/>
      <c r="L1477" s="6"/>
      <c r="M1477" s="6"/>
      <c r="N1477" s="6"/>
      <c r="O1477" s="6"/>
      <c r="P1477" s="6"/>
      <c r="Q1477" s="6"/>
      <c r="R1477" s="6"/>
    </row>
    <row r="1478" spans="1:18" ht="15.6" thickTop="1" thickBot="1" x14ac:dyDescent="0.35">
      <c r="A1478" s="6"/>
      <c r="B1478" s="170" t="s">
        <v>4238</v>
      </c>
      <c r="C1478" s="169"/>
      <c r="D1478" s="6"/>
      <c r="E1478" s="6"/>
      <c r="F1478" s="6"/>
      <c r="G1478" s="6"/>
      <c r="H1478" s="6"/>
      <c r="I1478" s="6"/>
      <c r="J1478" s="6"/>
      <c r="K1478" s="6"/>
      <c r="L1478" s="6"/>
      <c r="M1478" s="6"/>
      <c r="N1478" s="6"/>
      <c r="O1478" s="6"/>
      <c r="P1478" s="6"/>
      <c r="Q1478" s="6"/>
      <c r="R1478" s="6"/>
    </row>
    <row r="1479" spans="1:18" ht="27" thickTop="1" x14ac:dyDescent="0.3">
      <c r="A1479" s="6"/>
      <c r="B1479" s="172" t="s">
        <v>5477</v>
      </c>
      <c r="C1479" s="169"/>
      <c r="D1479" s="6"/>
      <c r="E1479" s="6"/>
      <c r="F1479" s="6"/>
      <c r="G1479" s="6"/>
      <c r="H1479" s="6"/>
      <c r="I1479" s="6"/>
      <c r="J1479" s="6"/>
      <c r="K1479" s="6"/>
      <c r="L1479" s="6"/>
      <c r="M1479" s="6"/>
      <c r="N1479" s="6"/>
      <c r="O1479" s="6"/>
      <c r="P1479" s="6"/>
      <c r="Q1479" s="6"/>
      <c r="R1479" s="6"/>
    </row>
    <row r="1480" spans="1:18" ht="15" thickBot="1" x14ac:dyDescent="0.35">
      <c r="A1480" s="6"/>
      <c r="B1480" s="172"/>
      <c r="C1480" s="169"/>
      <c r="D1480" s="6"/>
      <c r="E1480" s="6"/>
      <c r="F1480" s="6"/>
      <c r="G1480" s="6"/>
      <c r="H1480" s="6"/>
      <c r="I1480" s="6"/>
      <c r="J1480" s="6"/>
      <c r="K1480" s="6"/>
      <c r="L1480" s="6"/>
      <c r="M1480" s="6"/>
      <c r="N1480" s="6"/>
      <c r="O1480" s="6"/>
      <c r="P1480" s="6"/>
      <c r="Q1480" s="6"/>
      <c r="R1480" s="6"/>
    </row>
    <row r="1481" spans="1:18" ht="15.6" thickTop="1" thickBot="1" x14ac:dyDescent="0.35">
      <c r="A1481" s="6"/>
      <c r="B1481" s="170" t="s">
        <v>4455</v>
      </c>
      <c r="C1481" s="169"/>
      <c r="D1481" s="6"/>
      <c r="E1481" s="6"/>
      <c r="F1481" s="6"/>
      <c r="G1481" s="6"/>
      <c r="H1481" s="6"/>
      <c r="I1481" s="6"/>
      <c r="J1481" s="6"/>
      <c r="K1481" s="6"/>
      <c r="L1481" s="6"/>
      <c r="M1481" s="6"/>
      <c r="N1481" s="6"/>
      <c r="O1481" s="6"/>
      <c r="P1481" s="6"/>
      <c r="Q1481" s="6"/>
      <c r="R1481" s="6"/>
    </row>
    <row r="1482" spans="1:18" ht="27" thickTop="1" x14ac:dyDescent="0.3">
      <c r="A1482" s="6"/>
      <c r="B1482" s="172" t="s">
        <v>5477</v>
      </c>
      <c r="C1482" s="169"/>
      <c r="D1482" s="6"/>
      <c r="E1482" s="6"/>
      <c r="F1482" s="6"/>
      <c r="G1482" s="6"/>
      <c r="H1482" s="6"/>
      <c r="I1482" s="6"/>
      <c r="J1482" s="6"/>
      <c r="K1482" s="6"/>
      <c r="L1482" s="6"/>
      <c r="M1482" s="6"/>
      <c r="N1482" s="6"/>
      <c r="O1482" s="6"/>
      <c r="P1482" s="6"/>
      <c r="Q1482" s="6"/>
      <c r="R1482" s="6"/>
    </row>
    <row r="1483" spans="1:18" ht="15" thickBot="1" x14ac:dyDescent="0.35">
      <c r="A1483" s="6"/>
      <c r="B1483" s="172"/>
      <c r="C1483" s="169"/>
      <c r="D1483" s="6"/>
      <c r="E1483" s="6"/>
      <c r="F1483" s="6"/>
      <c r="G1483" s="6"/>
      <c r="H1483" s="6"/>
      <c r="I1483" s="6"/>
      <c r="J1483" s="6"/>
      <c r="K1483" s="6"/>
      <c r="L1483" s="6"/>
      <c r="M1483" s="6"/>
      <c r="N1483" s="6"/>
      <c r="O1483" s="6"/>
      <c r="P1483" s="6"/>
      <c r="Q1483" s="6"/>
      <c r="R1483" s="6"/>
    </row>
    <row r="1484" spans="1:18" ht="15.6" thickTop="1" thickBot="1" x14ac:dyDescent="0.35">
      <c r="A1484" s="6"/>
      <c r="B1484" s="170" t="s">
        <v>4456</v>
      </c>
      <c r="C1484" s="169"/>
      <c r="D1484" s="6"/>
      <c r="E1484" s="6"/>
      <c r="F1484" s="6"/>
      <c r="G1484" s="6"/>
      <c r="H1484" s="6"/>
      <c r="I1484" s="6"/>
      <c r="J1484" s="6"/>
      <c r="K1484" s="6"/>
      <c r="L1484" s="6"/>
      <c r="M1484" s="6"/>
      <c r="N1484" s="6"/>
      <c r="O1484" s="6"/>
      <c r="P1484" s="6"/>
      <c r="Q1484" s="6"/>
      <c r="R1484" s="6"/>
    </row>
    <row r="1485" spans="1:18" ht="27" thickTop="1" x14ac:dyDescent="0.3">
      <c r="A1485" s="6"/>
      <c r="B1485" s="172" t="s">
        <v>5476</v>
      </c>
      <c r="C1485" s="169"/>
      <c r="D1485" s="6"/>
      <c r="E1485" s="6"/>
      <c r="F1485" s="6"/>
      <c r="G1485" s="6"/>
      <c r="H1485" s="6"/>
      <c r="I1485" s="6"/>
      <c r="J1485" s="6"/>
      <c r="K1485" s="6"/>
      <c r="L1485" s="6"/>
      <c r="M1485" s="6"/>
      <c r="N1485" s="6"/>
      <c r="O1485" s="6"/>
      <c r="P1485" s="6"/>
      <c r="Q1485" s="6"/>
      <c r="R1485" s="6"/>
    </row>
    <row r="1486" spans="1:18" ht="15" thickBot="1" x14ac:dyDescent="0.35">
      <c r="A1486" s="6"/>
      <c r="B1486" s="172"/>
      <c r="C1486" s="169"/>
      <c r="D1486" s="6"/>
      <c r="E1486" s="6"/>
      <c r="F1486" s="6"/>
      <c r="G1486" s="6"/>
      <c r="H1486" s="6"/>
      <c r="I1486" s="6"/>
      <c r="J1486" s="6"/>
      <c r="K1486" s="6"/>
      <c r="L1486" s="6"/>
      <c r="M1486" s="6"/>
      <c r="N1486" s="6"/>
      <c r="O1486" s="6"/>
      <c r="P1486" s="6"/>
      <c r="Q1486" s="6"/>
      <c r="R1486" s="6"/>
    </row>
    <row r="1487" spans="1:18" ht="15.6" thickTop="1" thickBot="1" x14ac:dyDescent="0.35">
      <c r="A1487" s="6"/>
      <c r="B1487" s="170" t="s">
        <v>4457</v>
      </c>
      <c r="C1487" s="169"/>
      <c r="D1487" s="6"/>
      <c r="E1487" s="6"/>
      <c r="F1487" s="6"/>
      <c r="G1487" s="6"/>
      <c r="H1487" s="6"/>
      <c r="I1487" s="6"/>
      <c r="J1487" s="6"/>
      <c r="K1487" s="6"/>
      <c r="L1487" s="6"/>
      <c r="M1487" s="6"/>
      <c r="N1487" s="6"/>
      <c r="O1487" s="6"/>
      <c r="P1487" s="6"/>
      <c r="Q1487" s="6"/>
      <c r="R1487" s="6"/>
    </row>
    <row r="1488" spans="1:18" ht="27" thickTop="1" x14ac:dyDescent="0.3">
      <c r="A1488" s="6"/>
      <c r="B1488" s="172" t="s">
        <v>5478</v>
      </c>
      <c r="C1488" s="169"/>
      <c r="D1488" s="6"/>
      <c r="E1488" s="6"/>
      <c r="F1488" s="6"/>
      <c r="G1488" s="6"/>
      <c r="H1488" s="6"/>
      <c r="I1488" s="6"/>
      <c r="J1488" s="6"/>
      <c r="K1488" s="6"/>
      <c r="L1488" s="6"/>
      <c r="M1488" s="6"/>
      <c r="N1488" s="6"/>
      <c r="O1488" s="6"/>
      <c r="P1488" s="6"/>
      <c r="Q1488" s="6"/>
      <c r="R1488" s="6"/>
    </row>
    <row r="1489" spans="1:18" ht="15" thickBot="1" x14ac:dyDescent="0.35">
      <c r="A1489" s="6"/>
      <c r="B1489" s="172"/>
      <c r="C1489" s="169"/>
      <c r="D1489" s="6"/>
      <c r="E1489" s="6"/>
      <c r="F1489" s="6"/>
      <c r="G1489" s="6"/>
      <c r="H1489" s="6"/>
      <c r="I1489" s="6"/>
      <c r="J1489" s="6"/>
      <c r="K1489" s="6"/>
      <c r="L1489" s="6"/>
      <c r="M1489" s="6"/>
      <c r="N1489" s="6"/>
      <c r="O1489" s="6"/>
      <c r="P1489" s="6"/>
      <c r="Q1489" s="6"/>
      <c r="R1489" s="6"/>
    </row>
    <row r="1490" spans="1:18" ht="15.6" thickTop="1" thickBot="1" x14ac:dyDescent="0.35">
      <c r="A1490" s="6"/>
      <c r="B1490" s="170" t="s">
        <v>4242</v>
      </c>
      <c r="C1490" s="169"/>
      <c r="D1490" s="6"/>
      <c r="E1490" s="6"/>
      <c r="F1490" s="6"/>
      <c r="G1490" s="6"/>
      <c r="H1490" s="6"/>
      <c r="I1490" s="6"/>
      <c r="J1490" s="6"/>
      <c r="K1490" s="6"/>
      <c r="L1490" s="6"/>
      <c r="M1490" s="6"/>
      <c r="N1490" s="6"/>
      <c r="O1490" s="6"/>
      <c r="P1490" s="6"/>
      <c r="Q1490" s="6"/>
      <c r="R1490" s="6"/>
    </row>
    <row r="1491" spans="1:18" ht="27" thickTop="1" x14ac:dyDescent="0.3">
      <c r="A1491" s="6"/>
      <c r="B1491" s="172" t="s">
        <v>5476</v>
      </c>
      <c r="C1491" s="169"/>
      <c r="D1491" s="6"/>
      <c r="E1491" s="6"/>
      <c r="F1491" s="6"/>
      <c r="G1491" s="6"/>
      <c r="H1491" s="6"/>
      <c r="I1491" s="6"/>
      <c r="J1491" s="6"/>
      <c r="K1491" s="6"/>
      <c r="L1491" s="6"/>
      <c r="M1491" s="6"/>
      <c r="N1491" s="6"/>
      <c r="O1491" s="6"/>
      <c r="P1491" s="6"/>
      <c r="Q1491" s="6"/>
      <c r="R1491" s="6"/>
    </row>
    <row r="1492" spans="1:18" ht="15" thickBot="1" x14ac:dyDescent="0.35">
      <c r="A1492" s="6"/>
      <c r="B1492" s="172"/>
      <c r="C1492" s="169"/>
      <c r="D1492" s="6"/>
      <c r="E1492" s="6"/>
      <c r="F1492" s="6"/>
      <c r="G1492" s="6"/>
      <c r="H1492" s="6"/>
      <c r="I1492" s="6"/>
      <c r="J1492" s="6"/>
      <c r="K1492" s="6"/>
      <c r="L1492" s="6"/>
      <c r="M1492" s="6"/>
      <c r="N1492" s="6"/>
      <c r="O1492" s="6"/>
      <c r="P1492" s="6"/>
      <c r="Q1492" s="6"/>
      <c r="R1492" s="6"/>
    </row>
    <row r="1493" spans="1:18" ht="30" thickTop="1" thickBot="1" x14ac:dyDescent="0.35">
      <c r="A1493" s="6"/>
      <c r="B1493" s="170" t="s">
        <v>4458</v>
      </c>
      <c r="C1493" s="169"/>
      <c r="D1493" s="6"/>
      <c r="E1493" s="6"/>
      <c r="F1493" s="6"/>
      <c r="G1493" s="6"/>
      <c r="H1493" s="6"/>
      <c r="I1493" s="6"/>
      <c r="J1493" s="6"/>
      <c r="K1493" s="6"/>
      <c r="L1493" s="6"/>
      <c r="M1493" s="6"/>
      <c r="N1493" s="6"/>
      <c r="O1493" s="6"/>
      <c r="P1493" s="6"/>
      <c r="Q1493" s="6"/>
      <c r="R1493" s="6"/>
    </row>
    <row r="1494" spans="1:18" ht="27" thickTop="1" x14ac:dyDescent="0.3">
      <c r="A1494" s="6"/>
      <c r="B1494" s="172" t="s">
        <v>5476</v>
      </c>
      <c r="C1494" s="169"/>
      <c r="D1494" s="6"/>
      <c r="E1494" s="6"/>
      <c r="F1494" s="6"/>
      <c r="G1494" s="6"/>
      <c r="H1494" s="6"/>
      <c r="I1494" s="6"/>
      <c r="J1494" s="6"/>
      <c r="K1494" s="6"/>
      <c r="L1494" s="6"/>
      <c r="M1494" s="6"/>
      <c r="N1494" s="6"/>
      <c r="O1494" s="6"/>
      <c r="P1494" s="6"/>
      <c r="Q1494" s="6"/>
      <c r="R1494" s="6"/>
    </row>
    <row r="1495" spans="1:18" ht="15" thickBot="1" x14ac:dyDescent="0.35">
      <c r="A1495" s="6"/>
      <c r="B1495" s="172"/>
      <c r="C1495" s="169"/>
      <c r="D1495" s="6"/>
      <c r="E1495" s="6"/>
      <c r="F1495" s="6"/>
      <c r="G1495" s="6"/>
      <c r="H1495" s="6"/>
      <c r="I1495" s="6"/>
      <c r="J1495" s="6"/>
      <c r="K1495" s="6"/>
      <c r="L1495" s="6"/>
      <c r="M1495" s="6"/>
      <c r="N1495" s="6"/>
      <c r="O1495" s="6"/>
      <c r="P1495" s="6"/>
      <c r="Q1495" s="6"/>
      <c r="R1495" s="6"/>
    </row>
    <row r="1496" spans="1:18" ht="15.6" thickTop="1" thickBot="1" x14ac:dyDescent="0.35">
      <c r="A1496" s="6"/>
      <c r="B1496" s="170" t="s">
        <v>4459</v>
      </c>
      <c r="C1496" s="169"/>
      <c r="D1496" s="6"/>
      <c r="E1496" s="6"/>
      <c r="F1496" s="6"/>
      <c r="G1496" s="6"/>
      <c r="H1496" s="6"/>
      <c r="I1496" s="6"/>
      <c r="J1496" s="6"/>
      <c r="K1496" s="6"/>
      <c r="L1496" s="6"/>
      <c r="M1496" s="6"/>
      <c r="N1496" s="6"/>
      <c r="O1496" s="6"/>
      <c r="P1496" s="6"/>
      <c r="Q1496" s="6"/>
      <c r="R1496" s="6"/>
    </row>
    <row r="1497" spans="1:18" ht="15" thickTop="1" x14ac:dyDescent="0.3">
      <c r="A1497" s="6"/>
      <c r="B1497" s="172" t="s">
        <v>5473</v>
      </c>
      <c r="C1497" s="169"/>
      <c r="D1497" s="6"/>
      <c r="E1497" s="6"/>
      <c r="F1497" s="6"/>
      <c r="G1497" s="6"/>
      <c r="H1497" s="6"/>
      <c r="I1497" s="6"/>
      <c r="J1497" s="6"/>
      <c r="K1497" s="6"/>
      <c r="L1497" s="6"/>
      <c r="M1497" s="6"/>
      <c r="N1497" s="6"/>
      <c r="O1497" s="6"/>
      <c r="P1497" s="6"/>
      <c r="Q1497" s="6"/>
      <c r="R1497" s="6"/>
    </row>
    <row r="1498" spans="1:18" x14ac:dyDescent="0.3">
      <c r="A1498" s="6"/>
      <c r="B1498" s="172" t="s">
        <v>5479</v>
      </c>
      <c r="C1498" s="169"/>
      <c r="D1498" s="6"/>
      <c r="E1498" s="6"/>
      <c r="F1498" s="6"/>
      <c r="G1498" s="6"/>
      <c r="H1498" s="6"/>
      <c r="I1498" s="6"/>
      <c r="J1498" s="6"/>
      <c r="K1498" s="6"/>
      <c r="L1498" s="6"/>
      <c r="M1498" s="6"/>
      <c r="N1498" s="6"/>
      <c r="O1498" s="6"/>
      <c r="P1498" s="6"/>
      <c r="Q1498" s="6"/>
      <c r="R1498" s="6"/>
    </row>
    <row r="1499" spans="1:18" x14ac:dyDescent="0.3">
      <c r="A1499" s="6"/>
      <c r="B1499" s="172" t="s">
        <v>5480</v>
      </c>
      <c r="C1499" s="169"/>
      <c r="D1499" s="6"/>
      <c r="E1499" s="6"/>
      <c r="F1499" s="6"/>
      <c r="G1499" s="6"/>
      <c r="H1499" s="6"/>
      <c r="I1499" s="6"/>
      <c r="J1499" s="6"/>
      <c r="K1499" s="6"/>
      <c r="L1499" s="6"/>
      <c r="M1499" s="6"/>
      <c r="N1499" s="6"/>
      <c r="O1499" s="6"/>
      <c r="P1499" s="6"/>
      <c r="Q1499" s="6"/>
      <c r="R1499" s="6"/>
    </row>
    <row r="1500" spans="1:18" ht="15" thickBot="1" x14ac:dyDescent="0.35">
      <c r="A1500" s="6"/>
      <c r="B1500" s="172"/>
      <c r="C1500" s="169"/>
      <c r="D1500" s="6"/>
      <c r="E1500" s="6"/>
      <c r="F1500" s="6"/>
      <c r="G1500" s="6"/>
      <c r="H1500" s="6"/>
      <c r="I1500" s="6"/>
      <c r="J1500" s="6"/>
      <c r="K1500" s="6"/>
      <c r="L1500" s="6"/>
      <c r="M1500" s="6"/>
      <c r="N1500" s="6"/>
      <c r="O1500" s="6"/>
      <c r="P1500" s="6"/>
      <c r="Q1500" s="6"/>
      <c r="R1500" s="6"/>
    </row>
    <row r="1501" spans="1:18" ht="15.6" thickTop="1" thickBot="1" x14ac:dyDescent="0.35">
      <c r="A1501" s="6"/>
      <c r="B1501" s="170" t="s">
        <v>4246</v>
      </c>
      <c r="C1501" s="169"/>
      <c r="D1501" s="6"/>
      <c r="E1501" s="6"/>
      <c r="F1501" s="6"/>
      <c r="G1501" s="6"/>
      <c r="H1501" s="6"/>
      <c r="I1501" s="6"/>
      <c r="J1501" s="6"/>
      <c r="K1501" s="6"/>
      <c r="L1501" s="6"/>
      <c r="M1501" s="6"/>
      <c r="N1501" s="6"/>
      <c r="O1501" s="6"/>
      <c r="P1501" s="6"/>
      <c r="Q1501" s="6"/>
      <c r="R1501" s="6"/>
    </row>
    <row r="1502" spans="1:18" ht="27" thickTop="1" x14ac:dyDescent="0.3">
      <c r="A1502" s="6"/>
      <c r="B1502" s="172" t="s">
        <v>5481</v>
      </c>
      <c r="C1502" s="169"/>
      <c r="D1502" s="6"/>
      <c r="E1502" s="6"/>
      <c r="F1502" s="6"/>
      <c r="G1502" s="6"/>
      <c r="H1502" s="6"/>
      <c r="I1502" s="6"/>
      <c r="J1502" s="6"/>
      <c r="K1502" s="6"/>
      <c r="L1502" s="6"/>
      <c r="M1502" s="6"/>
      <c r="N1502" s="6"/>
      <c r="O1502" s="6"/>
      <c r="P1502" s="6"/>
      <c r="Q1502" s="6"/>
      <c r="R1502" s="6"/>
    </row>
    <row r="1503" spans="1:18" ht="15" thickBot="1" x14ac:dyDescent="0.35">
      <c r="A1503" s="6"/>
      <c r="B1503" s="172"/>
      <c r="C1503" s="169"/>
      <c r="D1503" s="6"/>
      <c r="E1503" s="6"/>
      <c r="F1503" s="6"/>
      <c r="G1503" s="6"/>
      <c r="H1503" s="6"/>
      <c r="I1503" s="6"/>
      <c r="J1503" s="6"/>
      <c r="K1503" s="6"/>
      <c r="L1503" s="6"/>
      <c r="M1503" s="6"/>
      <c r="N1503" s="6"/>
      <c r="O1503" s="6"/>
      <c r="P1503" s="6"/>
      <c r="Q1503" s="6"/>
      <c r="R1503" s="6"/>
    </row>
    <row r="1504" spans="1:18" ht="15.6" thickTop="1" thickBot="1" x14ac:dyDescent="0.35">
      <c r="A1504" s="6"/>
      <c r="B1504" s="170" t="s">
        <v>4460</v>
      </c>
      <c r="C1504" s="169"/>
      <c r="D1504" s="6"/>
      <c r="E1504" s="6"/>
      <c r="F1504" s="6"/>
      <c r="G1504" s="6"/>
      <c r="H1504" s="6"/>
      <c r="I1504" s="6"/>
      <c r="J1504" s="6"/>
      <c r="K1504" s="6"/>
      <c r="L1504" s="6"/>
      <c r="M1504" s="6"/>
      <c r="N1504" s="6"/>
      <c r="O1504" s="6"/>
      <c r="P1504" s="6"/>
      <c r="Q1504" s="6"/>
      <c r="R1504" s="6"/>
    </row>
    <row r="1505" spans="1:18" ht="27" thickTop="1" x14ac:dyDescent="0.3">
      <c r="A1505" s="6"/>
      <c r="B1505" s="172" t="s">
        <v>5482</v>
      </c>
      <c r="C1505" s="169"/>
      <c r="D1505" s="6"/>
      <c r="E1505" s="6"/>
      <c r="F1505" s="6"/>
      <c r="G1505" s="6"/>
      <c r="H1505" s="6"/>
      <c r="I1505" s="6"/>
      <c r="J1505" s="6"/>
      <c r="K1505" s="6"/>
      <c r="L1505" s="6"/>
      <c r="M1505" s="6"/>
      <c r="N1505" s="6"/>
      <c r="O1505" s="6"/>
      <c r="P1505" s="6"/>
      <c r="Q1505" s="6"/>
      <c r="R1505" s="6"/>
    </row>
    <row r="1506" spans="1:18" ht="15" thickBot="1" x14ac:dyDescent="0.35">
      <c r="A1506" s="6"/>
      <c r="B1506" s="172"/>
      <c r="C1506" s="169"/>
      <c r="D1506" s="6"/>
      <c r="E1506" s="6"/>
      <c r="F1506" s="6"/>
      <c r="G1506" s="6"/>
      <c r="H1506" s="6"/>
      <c r="I1506" s="6"/>
      <c r="J1506" s="6"/>
      <c r="K1506" s="6"/>
      <c r="L1506" s="6"/>
      <c r="M1506" s="6"/>
      <c r="N1506" s="6"/>
      <c r="O1506" s="6"/>
      <c r="P1506" s="6"/>
      <c r="Q1506" s="6"/>
      <c r="R1506" s="6"/>
    </row>
    <row r="1507" spans="1:18" ht="15.6" thickTop="1" thickBot="1" x14ac:dyDescent="0.35">
      <c r="A1507" s="6"/>
      <c r="B1507" s="170" t="s">
        <v>4461</v>
      </c>
      <c r="C1507" s="169"/>
      <c r="D1507" s="6"/>
      <c r="E1507" s="6"/>
      <c r="F1507" s="6"/>
      <c r="G1507" s="6"/>
      <c r="H1507" s="6"/>
      <c r="I1507" s="6"/>
      <c r="J1507" s="6"/>
      <c r="K1507" s="6"/>
      <c r="L1507" s="6"/>
      <c r="M1507" s="6"/>
      <c r="N1507" s="6"/>
      <c r="O1507" s="6"/>
      <c r="P1507" s="6"/>
      <c r="Q1507" s="6"/>
      <c r="R1507" s="6"/>
    </row>
    <row r="1508" spans="1:18" ht="27" thickTop="1" x14ac:dyDescent="0.3">
      <c r="A1508" s="6"/>
      <c r="B1508" s="172" t="s">
        <v>5483</v>
      </c>
      <c r="C1508" s="169"/>
      <c r="D1508" s="6"/>
      <c r="E1508" s="6"/>
      <c r="F1508" s="6"/>
      <c r="G1508" s="6"/>
      <c r="H1508" s="6"/>
      <c r="I1508" s="6"/>
      <c r="J1508" s="6"/>
      <c r="K1508" s="6"/>
      <c r="L1508" s="6"/>
      <c r="M1508" s="6"/>
      <c r="N1508" s="6"/>
      <c r="O1508" s="6"/>
      <c r="P1508" s="6"/>
      <c r="Q1508" s="6"/>
      <c r="R1508" s="6"/>
    </row>
    <row r="1509" spans="1:18" ht="15" thickBot="1" x14ac:dyDescent="0.35">
      <c r="A1509" s="6"/>
      <c r="B1509" s="172"/>
      <c r="C1509" s="169"/>
      <c r="D1509" s="6"/>
      <c r="E1509" s="6"/>
      <c r="F1509" s="6"/>
      <c r="G1509" s="6"/>
      <c r="H1509" s="6"/>
      <c r="I1509" s="6"/>
      <c r="J1509" s="6"/>
      <c r="K1509" s="6"/>
      <c r="L1509" s="6"/>
      <c r="M1509" s="6"/>
      <c r="N1509" s="6"/>
      <c r="O1509" s="6"/>
      <c r="P1509" s="6"/>
      <c r="Q1509" s="6"/>
      <c r="R1509" s="6"/>
    </row>
    <row r="1510" spans="1:18" ht="15.6" thickTop="1" thickBot="1" x14ac:dyDescent="0.35">
      <c r="A1510" s="6"/>
      <c r="B1510" s="170" t="s">
        <v>4462</v>
      </c>
      <c r="C1510" s="169"/>
      <c r="D1510" s="6"/>
      <c r="E1510" s="6"/>
      <c r="F1510" s="6"/>
      <c r="G1510" s="6"/>
      <c r="H1510" s="6"/>
      <c r="I1510" s="6"/>
      <c r="J1510" s="6"/>
      <c r="K1510" s="6"/>
      <c r="L1510" s="6"/>
      <c r="M1510" s="6"/>
      <c r="N1510" s="6"/>
      <c r="O1510" s="6"/>
      <c r="P1510" s="6"/>
      <c r="Q1510" s="6"/>
      <c r="R1510" s="6"/>
    </row>
    <row r="1511" spans="1:18" ht="27" thickTop="1" x14ac:dyDescent="0.3">
      <c r="A1511" s="6"/>
      <c r="B1511" s="172" t="s">
        <v>5484</v>
      </c>
      <c r="C1511" s="169"/>
      <c r="D1511" s="6"/>
      <c r="E1511" s="6"/>
      <c r="F1511" s="6"/>
      <c r="G1511" s="6"/>
      <c r="H1511" s="6"/>
      <c r="I1511" s="6"/>
      <c r="J1511" s="6"/>
      <c r="K1511" s="6"/>
      <c r="L1511" s="6"/>
      <c r="M1511" s="6"/>
      <c r="N1511" s="6"/>
      <c r="O1511" s="6"/>
      <c r="P1511" s="6"/>
      <c r="Q1511" s="6"/>
      <c r="R1511" s="6"/>
    </row>
    <row r="1512" spans="1:18" ht="15" thickBot="1" x14ac:dyDescent="0.35">
      <c r="A1512" s="6"/>
      <c r="B1512" s="172"/>
      <c r="C1512" s="169"/>
      <c r="D1512" s="6"/>
      <c r="E1512" s="6"/>
      <c r="F1512" s="6"/>
      <c r="G1512" s="6"/>
      <c r="H1512" s="6"/>
      <c r="I1512" s="6"/>
      <c r="J1512" s="6"/>
      <c r="K1512" s="6"/>
      <c r="L1512" s="6"/>
      <c r="M1512" s="6"/>
      <c r="N1512" s="6"/>
      <c r="O1512" s="6"/>
      <c r="P1512" s="6"/>
      <c r="Q1512" s="6"/>
      <c r="R1512" s="6"/>
    </row>
    <row r="1513" spans="1:18" ht="15.6" thickTop="1" thickBot="1" x14ac:dyDescent="0.35">
      <c r="A1513" s="6"/>
      <c r="B1513" s="170" t="s">
        <v>4463</v>
      </c>
      <c r="C1513" s="169"/>
      <c r="D1513" s="6"/>
      <c r="E1513" s="6"/>
      <c r="F1513" s="6"/>
      <c r="G1513" s="6"/>
      <c r="H1513" s="6"/>
      <c r="I1513" s="6"/>
      <c r="J1513" s="6"/>
      <c r="K1513" s="6"/>
      <c r="L1513" s="6"/>
      <c r="M1513" s="6"/>
      <c r="N1513" s="6"/>
      <c r="O1513" s="6"/>
      <c r="P1513" s="6"/>
      <c r="Q1513" s="6"/>
      <c r="R1513" s="6"/>
    </row>
    <row r="1514" spans="1:18" ht="15" thickTop="1" x14ac:dyDescent="0.3">
      <c r="A1514" s="6"/>
      <c r="B1514" s="172" t="s">
        <v>5485</v>
      </c>
      <c r="C1514" s="169"/>
      <c r="D1514" s="6"/>
      <c r="E1514" s="6"/>
      <c r="F1514" s="6"/>
      <c r="G1514" s="6"/>
      <c r="H1514" s="6"/>
      <c r="I1514" s="6"/>
      <c r="J1514" s="6"/>
      <c r="K1514" s="6"/>
      <c r="L1514" s="6"/>
      <c r="M1514" s="6"/>
      <c r="N1514" s="6"/>
      <c r="O1514" s="6"/>
      <c r="P1514" s="6"/>
      <c r="Q1514" s="6"/>
      <c r="R1514" s="6"/>
    </row>
    <row r="1515" spans="1:18" ht="15" thickBot="1" x14ac:dyDescent="0.35">
      <c r="A1515" s="6"/>
      <c r="B1515" s="172"/>
      <c r="C1515" s="169"/>
      <c r="D1515" s="6"/>
      <c r="E1515" s="6"/>
      <c r="F1515" s="6"/>
      <c r="G1515" s="6"/>
      <c r="H1515" s="6"/>
      <c r="I1515" s="6"/>
      <c r="J1515" s="6"/>
      <c r="K1515" s="6"/>
      <c r="L1515" s="6"/>
      <c r="M1515" s="6"/>
      <c r="N1515" s="6"/>
      <c r="O1515" s="6"/>
      <c r="P1515" s="6"/>
      <c r="Q1515" s="6"/>
      <c r="R1515" s="6"/>
    </row>
    <row r="1516" spans="1:18" ht="15.6" thickTop="1" thickBot="1" x14ac:dyDescent="0.35">
      <c r="A1516" s="6"/>
      <c r="B1516" s="170" t="s">
        <v>4251</v>
      </c>
      <c r="C1516" s="169"/>
      <c r="D1516" s="6"/>
      <c r="E1516" s="6"/>
      <c r="F1516" s="6"/>
      <c r="G1516" s="6"/>
      <c r="H1516" s="6"/>
      <c r="I1516" s="6"/>
      <c r="J1516" s="6"/>
      <c r="K1516" s="6"/>
      <c r="L1516" s="6"/>
      <c r="M1516" s="6"/>
      <c r="N1516" s="6"/>
      <c r="O1516" s="6"/>
      <c r="P1516" s="6"/>
      <c r="Q1516" s="6"/>
      <c r="R1516" s="6"/>
    </row>
    <row r="1517" spans="1:18" ht="27" thickTop="1" x14ac:dyDescent="0.3">
      <c r="A1517" s="6"/>
      <c r="B1517" s="172" t="s">
        <v>5486</v>
      </c>
      <c r="C1517" s="169"/>
      <c r="D1517" s="6"/>
      <c r="E1517" s="6"/>
      <c r="F1517" s="6"/>
      <c r="G1517" s="6"/>
      <c r="H1517" s="6"/>
      <c r="I1517" s="6"/>
      <c r="J1517" s="6"/>
      <c r="K1517" s="6"/>
      <c r="L1517" s="6"/>
      <c r="M1517" s="6"/>
      <c r="N1517" s="6"/>
      <c r="O1517" s="6"/>
      <c r="P1517" s="6"/>
      <c r="Q1517" s="6"/>
      <c r="R1517" s="6"/>
    </row>
    <row r="1518" spans="1:18" x14ac:dyDescent="0.3">
      <c r="A1518" s="6"/>
      <c r="B1518" s="172" t="s">
        <v>5487</v>
      </c>
      <c r="C1518" s="169"/>
      <c r="D1518" s="6"/>
      <c r="E1518" s="6"/>
      <c r="F1518" s="6"/>
      <c r="G1518" s="6"/>
      <c r="H1518" s="6"/>
      <c r="I1518" s="6"/>
      <c r="J1518" s="6"/>
      <c r="K1518" s="6"/>
      <c r="L1518" s="6"/>
      <c r="M1518" s="6"/>
      <c r="N1518" s="6"/>
      <c r="O1518" s="6"/>
      <c r="P1518" s="6"/>
      <c r="Q1518" s="6"/>
      <c r="R1518" s="6"/>
    </row>
    <row r="1519" spans="1:18" x14ac:dyDescent="0.3">
      <c r="A1519" s="6"/>
      <c r="B1519" s="172" t="s">
        <v>5488</v>
      </c>
      <c r="C1519" s="169"/>
      <c r="D1519" s="6"/>
      <c r="E1519" s="6"/>
      <c r="F1519" s="6"/>
      <c r="G1519" s="6"/>
      <c r="H1519" s="6"/>
      <c r="I1519" s="6"/>
      <c r="J1519" s="6"/>
      <c r="K1519" s="6"/>
      <c r="L1519" s="6"/>
      <c r="M1519" s="6"/>
      <c r="N1519" s="6"/>
      <c r="O1519" s="6"/>
      <c r="P1519" s="6"/>
      <c r="Q1519" s="6"/>
      <c r="R1519" s="6"/>
    </row>
    <row r="1520" spans="1:18" ht="15" thickBot="1" x14ac:dyDescent="0.35">
      <c r="A1520" s="6"/>
      <c r="B1520" s="172"/>
      <c r="C1520" s="169"/>
      <c r="D1520" s="6"/>
      <c r="E1520" s="6"/>
      <c r="F1520" s="6"/>
      <c r="G1520" s="6"/>
      <c r="H1520" s="6"/>
      <c r="I1520" s="6"/>
      <c r="J1520" s="6"/>
      <c r="K1520" s="6"/>
      <c r="L1520" s="6"/>
      <c r="M1520" s="6"/>
      <c r="N1520" s="6"/>
      <c r="O1520" s="6"/>
      <c r="P1520" s="6"/>
      <c r="Q1520" s="6"/>
      <c r="R1520" s="6"/>
    </row>
    <row r="1521" spans="1:18" ht="15.6" thickTop="1" thickBot="1" x14ac:dyDescent="0.35">
      <c r="A1521" s="6"/>
      <c r="B1521" s="170" t="s">
        <v>4464</v>
      </c>
      <c r="C1521" s="169"/>
      <c r="D1521" s="6"/>
      <c r="E1521" s="6"/>
      <c r="F1521" s="6"/>
      <c r="G1521" s="6"/>
      <c r="H1521" s="6"/>
      <c r="I1521" s="6"/>
      <c r="J1521" s="6"/>
      <c r="K1521" s="6"/>
      <c r="L1521" s="6"/>
      <c r="M1521" s="6"/>
      <c r="N1521" s="6"/>
      <c r="O1521" s="6"/>
      <c r="P1521" s="6"/>
      <c r="Q1521" s="6"/>
      <c r="R1521" s="6"/>
    </row>
    <row r="1522" spans="1:18" ht="27" thickTop="1" x14ac:dyDescent="0.3">
      <c r="A1522" s="6"/>
      <c r="B1522" s="172" t="s">
        <v>5489</v>
      </c>
      <c r="C1522" s="169"/>
      <c r="D1522" s="6"/>
      <c r="E1522" s="6"/>
      <c r="F1522" s="6"/>
      <c r="G1522" s="6"/>
      <c r="H1522" s="6"/>
      <c r="I1522" s="6"/>
      <c r="J1522" s="6"/>
      <c r="K1522" s="6"/>
      <c r="L1522" s="6"/>
      <c r="M1522" s="6"/>
      <c r="N1522" s="6"/>
      <c r="O1522" s="6"/>
      <c r="P1522" s="6"/>
      <c r="Q1522" s="6"/>
      <c r="R1522" s="6"/>
    </row>
    <row r="1523" spans="1:18" ht="15" thickBot="1" x14ac:dyDescent="0.35">
      <c r="A1523" s="6"/>
      <c r="B1523" s="172"/>
      <c r="C1523" s="169"/>
      <c r="D1523" s="6"/>
      <c r="E1523" s="6"/>
      <c r="F1523" s="6"/>
      <c r="G1523" s="6"/>
      <c r="H1523" s="6"/>
      <c r="I1523" s="6"/>
      <c r="J1523" s="6"/>
      <c r="K1523" s="6"/>
      <c r="L1523" s="6"/>
      <c r="M1523" s="6"/>
      <c r="N1523" s="6"/>
      <c r="O1523" s="6"/>
      <c r="P1523" s="6"/>
      <c r="Q1523" s="6"/>
      <c r="R1523" s="6"/>
    </row>
    <row r="1524" spans="1:18" ht="15.6" thickTop="1" thickBot="1" x14ac:dyDescent="0.35">
      <c r="A1524" s="6"/>
      <c r="B1524" s="170" t="s">
        <v>4465</v>
      </c>
      <c r="C1524" s="169"/>
      <c r="D1524" s="6"/>
      <c r="E1524" s="6"/>
      <c r="F1524" s="6"/>
      <c r="G1524" s="6"/>
      <c r="H1524" s="6"/>
      <c r="I1524" s="6"/>
      <c r="J1524" s="6"/>
      <c r="K1524" s="6"/>
      <c r="L1524" s="6"/>
      <c r="M1524" s="6"/>
      <c r="N1524" s="6"/>
      <c r="O1524" s="6"/>
      <c r="P1524" s="6"/>
      <c r="Q1524" s="6"/>
      <c r="R1524" s="6"/>
    </row>
    <row r="1525" spans="1:18" ht="27" thickTop="1" x14ac:dyDescent="0.3">
      <c r="A1525" s="6"/>
      <c r="B1525" s="172" t="s">
        <v>5490</v>
      </c>
      <c r="C1525" s="169"/>
      <c r="D1525" s="6"/>
      <c r="E1525" s="6"/>
      <c r="F1525" s="6"/>
      <c r="G1525" s="6"/>
      <c r="H1525" s="6"/>
      <c r="I1525" s="6"/>
      <c r="J1525" s="6"/>
      <c r="K1525" s="6"/>
      <c r="L1525" s="6"/>
      <c r="M1525" s="6"/>
      <c r="N1525" s="6"/>
      <c r="O1525" s="6"/>
      <c r="P1525" s="6"/>
      <c r="Q1525" s="6"/>
      <c r="R1525" s="6"/>
    </row>
    <row r="1526" spans="1:18" ht="15" thickBot="1" x14ac:dyDescent="0.35">
      <c r="A1526" s="6"/>
      <c r="B1526" s="172"/>
      <c r="C1526" s="169"/>
      <c r="D1526" s="6"/>
      <c r="E1526" s="6"/>
      <c r="F1526" s="6"/>
      <c r="G1526" s="6"/>
      <c r="H1526" s="6"/>
      <c r="I1526" s="6"/>
      <c r="J1526" s="6"/>
      <c r="K1526" s="6"/>
      <c r="L1526" s="6"/>
      <c r="M1526" s="6"/>
      <c r="N1526" s="6"/>
      <c r="O1526" s="6"/>
      <c r="P1526" s="6"/>
      <c r="Q1526" s="6"/>
      <c r="R1526" s="6"/>
    </row>
    <row r="1527" spans="1:18" ht="15.6" thickTop="1" thickBot="1" x14ac:dyDescent="0.35">
      <c r="A1527" s="6"/>
      <c r="B1527" s="170" t="s">
        <v>4466</v>
      </c>
      <c r="C1527" s="169"/>
      <c r="D1527" s="6"/>
      <c r="E1527" s="6"/>
      <c r="F1527" s="6"/>
      <c r="G1527" s="6"/>
      <c r="H1527" s="6"/>
      <c r="I1527" s="6"/>
      <c r="J1527" s="6"/>
      <c r="K1527" s="6"/>
      <c r="L1527" s="6"/>
      <c r="M1527" s="6"/>
      <c r="N1527" s="6"/>
      <c r="O1527" s="6"/>
      <c r="P1527" s="6"/>
      <c r="Q1527" s="6"/>
      <c r="R1527" s="6"/>
    </row>
    <row r="1528" spans="1:18" ht="27" thickTop="1" x14ac:dyDescent="0.3">
      <c r="A1528" s="6"/>
      <c r="B1528" s="172" t="s">
        <v>5476</v>
      </c>
      <c r="C1528" s="169"/>
      <c r="D1528" s="6"/>
      <c r="E1528" s="6"/>
      <c r="F1528" s="6"/>
      <c r="G1528" s="6"/>
      <c r="H1528" s="6"/>
      <c r="I1528" s="6"/>
      <c r="J1528" s="6"/>
      <c r="K1528" s="6"/>
      <c r="L1528" s="6"/>
      <c r="M1528" s="6"/>
      <c r="N1528" s="6"/>
      <c r="O1528" s="6"/>
      <c r="P1528" s="6"/>
      <c r="Q1528" s="6"/>
      <c r="R1528" s="6"/>
    </row>
    <row r="1529" spans="1:18" ht="15" thickBot="1" x14ac:dyDescent="0.35">
      <c r="A1529" s="6"/>
      <c r="B1529" s="172"/>
      <c r="C1529" s="169"/>
      <c r="D1529" s="6"/>
      <c r="E1529" s="6"/>
      <c r="F1529" s="6"/>
      <c r="G1529" s="6"/>
      <c r="H1529" s="6"/>
      <c r="I1529" s="6"/>
      <c r="J1529" s="6"/>
      <c r="K1529" s="6"/>
      <c r="L1529" s="6"/>
      <c r="M1529" s="6"/>
      <c r="N1529" s="6"/>
      <c r="O1529" s="6"/>
      <c r="P1529" s="6"/>
      <c r="Q1529" s="6"/>
      <c r="R1529" s="6"/>
    </row>
    <row r="1530" spans="1:18" ht="30" thickTop="1" thickBot="1" x14ac:dyDescent="0.35">
      <c r="A1530" s="6"/>
      <c r="B1530" s="170" t="s">
        <v>4467</v>
      </c>
      <c r="C1530" s="169"/>
      <c r="D1530" s="6"/>
      <c r="E1530" s="6"/>
      <c r="F1530" s="6"/>
      <c r="G1530" s="6"/>
      <c r="H1530" s="6"/>
      <c r="I1530" s="6"/>
      <c r="J1530" s="6"/>
      <c r="K1530" s="6"/>
      <c r="L1530" s="6"/>
      <c r="M1530" s="6"/>
      <c r="N1530" s="6"/>
      <c r="O1530" s="6"/>
      <c r="P1530" s="6"/>
      <c r="Q1530" s="6"/>
      <c r="R1530" s="6"/>
    </row>
    <row r="1531" spans="1:18" ht="27" thickTop="1" x14ac:dyDescent="0.3">
      <c r="A1531" s="6"/>
      <c r="B1531" s="172" t="s">
        <v>5476</v>
      </c>
      <c r="C1531" s="169"/>
      <c r="D1531" s="6"/>
      <c r="E1531" s="6"/>
      <c r="F1531" s="6"/>
      <c r="G1531" s="6"/>
      <c r="H1531" s="6"/>
      <c r="I1531" s="6"/>
      <c r="J1531" s="6"/>
      <c r="K1531" s="6"/>
      <c r="L1531" s="6"/>
      <c r="M1531" s="6"/>
      <c r="N1531" s="6"/>
      <c r="O1531" s="6"/>
      <c r="P1531" s="6"/>
      <c r="Q1531" s="6"/>
      <c r="R1531" s="6"/>
    </row>
    <row r="1532" spans="1:18" ht="15" thickBot="1" x14ac:dyDescent="0.35">
      <c r="A1532" s="6"/>
      <c r="B1532" s="172"/>
      <c r="C1532" s="169"/>
      <c r="D1532" s="6"/>
      <c r="E1532" s="6"/>
      <c r="F1532" s="6"/>
      <c r="G1532" s="6"/>
      <c r="H1532" s="6"/>
      <c r="I1532" s="6"/>
      <c r="J1532" s="6"/>
      <c r="K1532" s="6"/>
      <c r="L1532" s="6"/>
      <c r="M1532" s="6"/>
      <c r="N1532" s="6"/>
      <c r="O1532" s="6"/>
      <c r="P1532" s="6"/>
      <c r="Q1532" s="6"/>
      <c r="R1532" s="6"/>
    </row>
    <row r="1533" spans="1:18" ht="15.6" thickTop="1" thickBot="1" x14ac:dyDescent="0.35">
      <c r="A1533" s="6"/>
      <c r="B1533" s="170" t="s">
        <v>4257</v>
      </c>
      <c r="C1533" s="169"/>
      <c r="D1533" s="6"/>
      <c r="E1533" s="6"/>
      <c r="F1533" s="6"/>
      <c r="G1533" s="6"/>
      <c r="H1533" s="6"/>
      <c r="I1533" s="6"/>
      <c r="J1533" s="6"/>
      <c r="K1533" s="6"/>
      <c r="L1533" s="6"/>
      <c r="M1533" s="6"/>
      <c r="N1533" s="6"/>
      <c r="O1533" s="6"/>
      <c r="P1533" s="6"/>
      <c r="Q1533" s="6"/>
      <c r="R1533" s="6"/>
    </row>
    <row r="1534" spans="1:18" ht="15" thickTop="1" x14ac:dyDescent="0.3">
      <c r="A1534" s="6"/>
      <c r="B1534" s="172" t="s">
        <v>5473</v>
      </c>
      <c r="C1534" s="169"/>
      <c r="D1534" s="6"/>
      <c r="E1534" s="6"/>
      <c r="F1534" s="6"/>
      <c r="G1534" s="6"/>
      <c r="H1534" s="6"/>
      <c r="I1534" s="6"/>
      <c r="J1534" s="6"/>
      <c r="K1534" s="6"/>
      <c r="L1534" s="6"/>
      <c r="M1534" s="6"/>
      <c r="N1534" s="6"/>
      <c r="O1534" s="6"/>
      <c r="P1534" s="6"/>
      <c r="Q1534" s="6"/>
      <c r="R1534" s="6"/>
    </row>
    <row r="1535" spans="1:18" x14ac:dyDescent="0.3">
      <c r="A1535" s="6"/>
      <c r="B1535" s="172" t="s">
        <v>5491</v>
      </c>
      <c r="C1535" s="169"/>
      <c r="D1535" s="6"/>
      <c r="E1535" s="6"/>
      <c r="F1535" s="6"/>
      <c r="G1535" s="6"/>
      <c r="H1535" s="6"/>
      <c r="I1535" s="6"/>
      <c r="J1535" s="6"/>
      <c r="K1535" s="6"/>
      <c r="L1535" s="6"/>
      <c r="M1535" s="6"/>
      <c r="N1535" s="6"/>
      <c r="O1535" s="6"/>
      <c r="P1535" s="6"/>
      <c r="Q1535" s="6"/>
      <c r="R1535" s="6"/>
    </row>
    <row r="1536" spans="1:18" x14ac:dyDescent="0.3">
      <c r="A1536" s="6"/>
      <c r="B1536" s="172" t="s">
        <v>5492</v>
      </c>
      <c r="C1536" s="169"/>
      <c r="D1536" s="6"/>
      <c r="E1536" s="6"/>
      <c r="F1536" s="6"/>
      <c r="G1536" s="6"/>
      <c r="H1536" s="6"/>
      <c r="I1536" s="6"/>
      <c r="J1536" s="6"/>
      <c r="K1536" s="6"/>
      <c r="L1536" s="6"/>
      <c r="M1536" s="6"/>
      <c r="N1536" s="6"/>
      <c r="O1536" s="6"/>
      <c r="P1536" s="6"/>
      <c r="Q1536" s="6"/>
      <c r="R1536" s="6"/>
    </row>
    <row r="1537" spans="1:18" ht="15" thickBot="1" x14ac:dyDescent="0.35">
      <c r="A1537" s="6"/>
      <c r="B1537" s="172"/>
      <c r="C1537" s="169"/>
      <c r="D1537" s="6"/>
      <c r="E1537" s="6"/>
      <c r="F1537" s="6"/>
      <c r="G1537" s="6"/>
      <c r="H1537" s="6"/>
      <c r="I1537" s="6"/>
      <c r="J1537" s="6"/>
      <c r="K1537" s="6"/>
      <c r="L1537" s="6"/>
      <c r="M1537" s="6"/>
      <c r="N1537" s="6"/>
      <c r="O1537" s="6"/>
      <c r="P1537" s="6"/>
      <c r="Q1537" s="6"/>
      <c r="R1537" s="6"/>
    </row>
    <row r="1538" spans="1:18" ht="15.6" thickTop="1" thickBot="1" x14ac:dyDescent="0.35">
      <c r="A1538" s="6"/>
      <c r="B1538" s="170" t="s">
        <v>4258</v>
      </c>
      <c r="C1538" s="169"/>
      <c r="D1538" s="6"/>
      <c r="E1538" s="6"/>
      <c r="F1538" s="6"/>
      <c r="G1538" s="6"/>
      <c r="H1538" s="6"/>
      <c r="I1538" s="6"/>
      <c r="J1538" s="6"/>
      <c r="K1538" s="6"/>
      <c r="L1538" s="6"/>
      <c r="M1538" s="6"/>
      <c r="N1538" s="6"/>
      <c r="O1538" s="6"/>
      <c r="P1538" s="6"/>
      <c r="Q1538" s="6"/>
      <c r="R1538" s="6"/>
    </row>
    <row r="1539" spans="1:18" ht="15" thickTop="1" x14ac:dyDescent="0.3">
      <c r="A1539" s="6"/>
      <c r="B1539" s="172" t="s">
        <v>5493</v>
      </c>
      <c r="C1539" s="169"/>
      <c r="D1539" s="6"/>
      <c r="E1539" s="6"/>
      <c r="F1539" s="6"/>
      <c r="G1539" s="6"/>
      <c r="H1539" s="6"/>
      <c r="I1539" s="6"/>
      <c r="J1539" s="6"/>
      <c r="K1539" s="6"/>
      <c r="L1539" s="6"/>
      <c r="M1539" s="6"/>
      <c r="N1539" s="6"/>
      <c r="O1539" s="6"/>
      <c r="P1539" s="6"/>
      <c r="Q1539" s="6"/>
      <c r="R1539" s="6"/>
    </row>
    <row r="1540" spans="1:18" ht="15" thickBot="1" x14ac:dyDescent="0.35">
      <c r="A1540" s="6"/>
      <c r="B1540" s="172"/>
      <c r="C1540" s="169"/>
      <c r="D1540" s="6"/>
      <c r="E1540" s="6"/>
      <c r="F1540" s="6"/>
      <c r="G1540" s="6"/>
      <c r="H1540" s="6"/>
      <c r="I1540" s="6"/>
      <c r="J1540" s="6"/>
      <c r="K1540" s="6"/>
      <c r="L1540" s="6"/>
      <c r="M1540" s="6"/>
      <c r="N1540" s="6"/>
      <c r="O1540" s="6"/>
      <c r="P1540" s="6"/>
      <c r="Q1540" s="6"/>
      <c r="R1540" s="6"/>
    </row>
    <row r="1541" spans="1:18" ht="15.6" thickTop="1" thickBot="1" x14ac:dyDescent="0.35">
      <c r="A1541" s="6"/>
      <c r="B1541" s="170" t="s">
        <v>4468</v>
      </c>
      <c r="C1541" s="169"/>
      <c r="D1541" s="6"/>
      <c r="E1541" s="6"/>
      <c r="F1541" s="6"/>
      <c r="G1541" s="6"/>
      <c r="H1541" s="6"/>
      <c r="I1541" s="6"/>
      <c r="J1541" s="6"/>
      <c r="K1541" s="6"/>
      <c r="L1541" s="6"/>
      <c r="M1541" s="6"/>
      <c r="N1541" s="6"/>
      <c r="O1541" s="6"/>
      <c r="P1541" s="6"/>
      <c r="Q1541" s="6"/>
      <c r="R1541" s="6"/>
    </row>
    <row r="1542" spans="1:18" ht="27" thickTop="1" x14ac:dyDescent="0.3">
      <c r="A1542" s="6"/>
      <c r="B1542" s="172" t="s">
        <v>5494</v>
      </c>
      <c r="C1542" s="169"/>
      <c r="D1542" s="6"/>
      <c r="E1542" s="6"/>
      <c r="F1542" s="6"/>
      <c r="G1542" s="6"/>
      <c r="H1542" s="6"/>
      <c r="I1542" s="6"/>
      <c r="J1542" s="6"/>
      <c r="K1542" s="6"/>
      <c r="L1542" s="6"/>
      <c r="M1542" s="6"/>
      <c r="N1542" s="6"/>
      <c r="O1542" s="6"/>
      <c r="P1542" s="6"/>
      <c r="Q1542" s="6"/>
      <c r="R1542" s="6"/>
    </row>
    <row r="1543" spans="1:18" ht="15" thickBot="1" x14ac:dyDescent="0.35">
      <c r="A1543" s="6"/>
      <c r="B1543" s="172"/>
      <c r="C1543" s="169"/>
      <c r="D1543" s="6"/>
      <c r="E1543" s="6"/>
      <c r="F1543" s="6"/>
      <c r="G1543" s="6"/>
      <c r="H1543" s="6"/>
      <c r="I1543" s="6"/>
      <c r="J1543" s="6"/>
      <c r="K1543" s="6"/>
      <c r="L1543" s="6"/>
      <c r="M1543" s="6"/>
      <c r="N1543" s="6"/>
      <c r="O1543" s="6"/>
      <c r="P1543" s="6"/>
      <c r="Q1543" s="6"/>
      <c r="R1543" s="6"/>
    </row>
    <row r="1544" spans="1:18" ht="15.6" thickTop="1" thickBot="1" x14ac:dyDescent="0.35">
      <c r="A1544" s="6"/>
      <c r="B1544" s="170" t="s">
        <v>4469</v>
      </c>
      <c r="C1544" s="169"/>
      <c r="D1544" s="6"/>
      <c r="E1544" s="6"/>
      <c r="F1544" s="6"/>
      <c r="G1544" s="6"/>
      <c r="H1544" s="6"/>
      <c r="I1544" s="6"/>
      <c r="J1544" s="6"/>
      <c r="K1544" s="6"/>
      <c r="L1544" s="6"/>
      <c r="M1544" s="6"/>
      <c r="N1544" s="6"/>
      <c r="O1544" s="6"/>
      <c r="P1544" s="6"/>
      <c r="Q1544" s="6"/>
      <c r="R1544" s="6"/>
    </row>
    <row r="1545" spans="1:18" ht="15" thickTop="1" x14ac:dyDescent="0.3">
      <c r="A1545" s="6"/>
      <c r="B1545" s="172" t="s">
        <v>5495</v>
      </c>
      <c r="C1545" s="169"/>
      <c r="D1545" s="6"/>
      <c r="E1545" s="6"/>
      <c r="F1545" s="6"/>
      <c r="G1545" s="6"/>
      <c r="H1545" s="6"/>
      <c r="I1545" s="6"/>
      <c r="J1545" s="6"/>
      <c r="K1545" s="6"/>
      <c r="L1545" s="6"/>
      <c r="M1545" s="6"/>
      <c r="N1545" s="6"/>
      <c r="O1545" s="6"/>
      <c r="P1545" s="6"/>
      <c r="Q1545" s="6"/>
      <c r="R1545" s="6"/>
    </row>
    <row r="1546" spans="1:18" x14ac:dyDescent="0.3">
      <c r="A1546" s="6"/>
      <c r="B1546" s="172" t="s">
        <v>5496</v>
      </c>
      <c r="C1546" s="169"/>
      <c r="D1546" s="6"/>
      <c r="E1546" s="6"/>
      <c r="F1546" s="6"/>
      <c r="G1546" s="6"/>
      <c r="H1546" s="6"/>
      <c r="I1546" s="6"/>
      <c r="J1546" s="6"/>
      <c r="K1546" s="6"/>
      <c r="L1546" s="6"/>
      <c r="M1546" s="6"/>
      <c r="N1546" s="6"/>
      <c r="O1546" s="6"/>
      <c r="P1546" s="6"/>
      <c r="Q1546" s="6"/>
      <c r="R1546" s="6"/>
    </row>
    <row r="1547" spans="1:18" x14ac:dyDescent="0.3">
      <c r="A1547" s="6"/>
      <c r="B1547" s="172" t="s">
        <v>5497</v>
      </c>
      <c r="C1547" s="169"/>
      <c r="D1547" s="6"/>
      <c r="E1547" s="6"/>
      <c r="F1547" s="6"/>
      <c r="G1547" s="6"/>
      <c r="H1547" s="6"/>
      <c r="I1547" s="6"/>
      <c r="J1547" s="6"/>
      <c r="K1547" s="6"/>
      <c r="L1547" s="6"/>
      <c r="M1547" s="6"/>
      <c r="N1547" s="6"/>
      <c r="O1547" s="6"/>
      <c r="P1547" s="6"/>
      <c r="Q1547" s="6"/>
      <c r="R1547" s="6"/>
    </row>
    <row r="1548" spans="1:18" x14ac:dyDescent="0.3">
      <c r="A1548" s="6"/>
      <c r="B1548" s="172" t="s">
        <v>5498</v>
      </c>
      <c r="C1548" s="169"/>
      <c r="D1548" s="6"/>
      <c r="E1548" s="6"/>
      <c r="F1548" s="6"/>
      <c r="G1548" s="6"/>
      <c r="H1548" s="6"/>
      <c r="I1548" s="6"/>
      <c r="J1548" s="6"/>
      <c r="K1548" s="6"/>
      <c r="L1548" s="6"/>
      <c r="M1548" s="6"/>
      <c r="N1548" s="6"/>
      <c r="O1548" s="6"/>
      <c r="P1548" s="6"/>
      <c r="Q1548" s="6"/>
      <c r="R1548" s="6"/>
    </row>
    <row r="1549" spans="1:18" x14ac:dyDescent="0.3">
      <c r="A1549" s="6"/>
      <c r="B1549" s="172" t="s">
        <v>5499</v>
      </c>
      <c r="C1549" s="169"/>
      <c r="D1549" s="6"/>
      <c r="E1549" s="6"/>
      <c r="F1549" s="6"/>
      <c r="G1549" s="6"/>
      <c r="H1549" s="6"/>
      <c r="I1549" s="6"/>
      <c r="J1549" s="6"/>
      <c r="K1549" s="6"/>
      <c r="L1549" s="6"/>
      <c r="M1549" s="6"/>
      <c r="N1549" s="6"/>
      <c r="O1549" s="6"/>
      <c r="P1549" s="6"/>
      <c r="Q1549" s="6"/>
      <c r="R1549" s="6"/>
    </row>
    <row r="1550" spans="1:18" x14ac:dyDescent="0.3">
      <c r="A1550" s="6"/>
      <c r="B1550" s="172" t="s">
        <v>5500</v>
      </c>
      <c r="C1550" s="169"/>
      <c r="D1550" s="6"/>
      <c r="E1550" s="6"/>
      <c r="F1550" s="6"/>
      <c r="G1550" s="6"/>
      <c r="H1550" s="6"/>
      <c r="I1550" s="6"/>
      <c r="J1550" s="6"/>
      <c r="K1550" s="6"/>
      <c r="L1550" s="6"/>
      <c r="M1550" s="6"/>
      <c r="N1550" s="6"/>
      <c r="O1550" s="6"/>
      <c r="P1550" s="6"/>
      <c r="Q1550" s="6"/>
      <c r="R1550" s="6"/>
    </row>
    <row r="1551" spans="1:18" x14ac:dyDescent="0.3">
      <c r="A1551" s="6"/>
      <c r="B1551" s="172" t="s">
        <v>5501</v>
      </c>
      <c r="C1551" s="169"/>
      <c r="D1551" s="6"/>
      <c r="E1551" s="6"/>
      <c r="F1551" s="6"/>
      <c r="G1551" s="6"/>
      <c r="H1551" s="6"/>
      <c r="I1551" s="6"/>
      <c r="J1551" s="6"/>
      <c r="K1551" s="6"/>
      <c r="L1551" s="6"/>
      <c r="M1551" s="6"/>
      <c r="N1551" s="6"/>
      <c r="O1551" s="6"/>
      <c r="P1551" s="6"/>
      <c r="Q1551" s="6"/>
      <c r="R1551" s="6"/>
    </row>
    <row r="1552" spans="1:18" x14ac:dyDescent="0.3">
      <c r="A1552" s="6"/>
      <c r="B1552" s="172" t="s">
        <v>5502</v>
      </c>
      <c r="C1552" s="169"/>
      <c r="D1552" s="6"/>
      <c r="E1552" s="6"/>
      <c r="F1552" s="6"/>
      <c r="G1552" s="6"/>
      <c r="H1552" s="6"/>
      <c r="I1552" s="6"/>
      <c r="J1552" s="6"/>
      <c r="K1552" s="6"/>
      <c r="L1552" s="6"/>
      <c r="M1552" s="6"/>
      <c r="N1552" s="6"/>
      <c r="O1552" s="6"/>
      <c r="P1552" s="6"/>
      <c r="Q1552" s="6"/>
      <c r="R1552" s="6"/>
    </row>
    <row r="1553" spans="1:18" ht="26.4" x14ac:dyDescent="0.3">
      <c r="A1553" s="6"/>
      <c r="B1553" s="172" t="s">
        <v>5503</v>
      </c>
      <c r="C1553" s="169"/>
      <c r="D1553" s="6"/>
      <c r="E1553" s="6"/>
      <c r="F1553" s="6"/>
      <c r="G1553" s="6"/>
      <c r="H1553" s="6"/>
      <c r="I1553" s="6"/>
      <c r="J1553" s="6"/>
      <c r="K1553" s="6"/>
      <c r="L1553" s="6"/>
      <c r="M1553" s="6"/>
      <c r="N1553" s="6"/>
      <c r="O1553" s="6"/>
      <c r="P1553" s="6"/>
      <c r="Q1553" s="6"/>
      <c r="R1553" s="6"/>
    </row>
    <row r="1554" spans="1:18" x14ac:dyDescent="0.3">
      <c r="A1554" s="6"/>
      <c r="B1554" s="172" t="s">
        <v>5504</v>
      </c>
      <c r="C1554" s="169"/>
      <c r="D1554" s="6"/>
      <c r="E1554" s="6"/>
      <c r="F1554" s="6"/>
      <c r="G1554" s="6"/>
      <c r="H1554" s="6"/>
      <c r="I1554" s="6"/>
      <c r="J1554" s="6"/>
      <c r="K1554" s="6"/>
      <c r="L1554" s="6"/>
      <c r="M1554" s="6"/>
      <c r="N1554" s="6"/>
      <c r="O1554" s="6"/>
      <c r="P1554" s="6"/>
      <c r="Q1554" s="6"/>
      <c r="R1554" s="6"/>
    </row>
    <row r="1555" spans="1:18" ht="15" thickBot="1" x14ac:dyDescent="0.35">
      <c r="A1555" s="6"/>
      <c r="B1555" s="172"/>
      <c r="C1555" s="169"/>
      <c r="D1555" s="6"/>
      <c r="E1555" s="6"/>
      <c r="F1555" s="6"/>
      <c r="G1555" s="6"/>
      <c r="H1555" s="6"/>
      <c r="I1555" s="6"/>
      <c r="J1555" s="6"/>
      <c r="K1555" s="6"/>
      <c r="L1555" s="6"/>
      <c r="M1555" s="6"/>
      <c r="N1555" s="6"/>
      <c r="O1555" s="6"/>
      <c r="P1555" s="6"/>
      <c r="Q1555" s="6"/>
      <c r="R1555" s="6"/>
    </row>
    <row r="1556" spans="1:18" ht="15.6" thickTop="1" thickBot="1" x14ac:dyDescent="0.35">
      <c r="A1556" s="6"/>
      <c r="B1556" s="170" t="s">
        <v>4470</v>
      </c>
      <c r="C1556" s="169"/>
      <c r="D1556" s="6"/>
      <c r="E1556" s="6"/>
      <c r="F1556" s="6"/>
      <c r="G1556" s="6"/>
      <c r="H1556" s="6"/>
      <c r="I1556" s="6"/>
      <c r="J1556" s="6"/>
      <c r="K1556" s="6"/>
      <c r="L1556" s="6"/>
      <c r="M1556" s="6"/>
      <c r="N1556" s="6"/>
      <c r="O1556" s="6"/>
      <c r="P1556" s="6"/>
      <c r="Q1556" s="6"/>
      <c r="R1556" s="6"/>
    </row>
    <row r="1557" spans="1:18" ht="15" thickTop="1" x14ac:dyDescent="0.3">
      <c r="A1557" s="6"/>
      <c r="B1557" s="172" t="s">
        <v>5505</v>
      </c>
      <c r="C1557" s="169"/>
      <c r="D1557" s="6"/>
      <c r="E1557" s="6"/>
      <c r="F1557" s="6"/>
      <c r="G1557" s="6"/>
      <c r="H1557" s="6"/>
      <c r="I1557" s="6"/>
      <c r="J1557" s="6"/>
      <c r="K1557" s="6"/>
      <c r="L1557" s="6"/>
      <c r="M1557" s="6"/>
      <c r="N1557" s="6"/>
      <c r="O1557" s="6"/>
      <c r="P1557" s="6"/>
      <c r="Q1557" s="6"/>
      <c r="R1557" s="6"/>
    </row>
    <row r="1558" spans="1:18" x14ac:dyDescent="0.3">
      <c r="A1558" s="6"/>
      <c r="B1558" s="172" t="s">
        <v>5506</v>
      </c>
      <c r="C1558" s="169"/>
      <c r="D1558" s="6"/>
      <c r="E1558" s="6"/>
      <c r="F1558" s="6"/>
      <c r="G1558" s="6"/>
      <c r="H1558" s="6"/>
      <c r="I1558" s="6"/>
      <c r="J1558" s="6"/>
      <c r="K1558" s="6"/>
      <c r="L1558" s="6"/>
      <c r="M1558" s="6"/>
      <c r="N1558" s="6"/>
      <c r="O1558" s="6"/>
      <c r="P1558" s="6"/>
      <c r="Q1558" s="6"/>
      <c r="R1558" s="6"/>
    </row>
    <row r="1559" spans="1:18" x14ac:dyDescent="0.3">
      <c r="A1559" s="6"/>
      <c r="B1559" s="172" t="s">
        <v>5507</v>
      </c>
      <c r="C1559" s="169"/>
      <c r="D1559" s="6"/>
      <c r="E1559" s="6"/>
      <c r="F1559" s="6"/>
      <c r="G1559" s="6"/>
      <c r="H1559" s="6"/>
      <c r="I1559" s="6"/>
      <c r="J1559" s="6"/>
      <c r="K1559" s="6"/>
      <c r="L1559" s="6"/>
      <c r="M1559" s="6"/>
      <c r="N1559" s="6"/>
      <c r="O1559" s="6"/>
      <c r="P1559" s="6"/>
      <c r="Q1559" s="6"/>
      <c r="R1559" s="6"/>
    </row>
    <row r="1560" spans="1:18" x14ac:dyDescent="0.3">
      <c r="A1560" s="6"/>
      <c r="B1560" s="172" t="s">
        <v>5508</v>
      </c>
      <c r="C1560" s="169"/>
      <c r="D1560" s="6"/>
      <c r="E1560" s="6"/>
      <c r="F1560" s="6"/>
      <c r="G1560" s="6"/>
      <c r="H1560" s="6"/>
      <c r="I1560" s="6"/>
      <c r="J1560" s="6"/>
      <c r="K1560" s="6"/>
      <c r="L1560" s="6"/>
      <c r="M1560" s="6"/>
      <c r="N1560" s="6"/>
      <c r="O1560" s="6"/>
      <c r="P1560" s="6"/>
      <c r="Q1560" s="6"/>
      <c r="R1560" s="6"/>
    </row>
    <row r="1561" spans="1:18" x14ac:dyDescent="0.3">
      <c r="A1561" s="6"/>
      <c r="B1561" s="172" t="s">
        <v>5509</v>
      </c>
      <c r="C1561" s="169"/>
      <c r="D1561" s="6"/>
      <c r="E1561" s="6"/>
      <c r="F1561" s="6"/>
      <c r="G1561" s="6"/>
      <c r="H1561" s="6"/>
      <c r="I1561" s="6"/>
      <c r="J1561" s="6"/>
      <c r="K1561" s="6"/>
      <c r="L1561" s="6"/>
      <c r="M1561" s="6"/>
      <c r="N1561" s="6"/>
      <c r="O1561" s="6"/>
      <c r="P1561" s="6"/>
      <c r="Q1561" s="6"/>
      <c r="R1561" s="6"/>
    </row>
    <row r="1562" spans="1:18" x14ac:dyDescent="0.3">
      <c r="A1562" s="6"/>
      <c r="B1562" s="172" t="s">
        <v>5510</v>
      </c>
      <c r="C1562" s="169"/>
      <c r="D1562" s="6"/>
      <c r="E1562" s="6"/>
      <c r="F1562" s="6"/>
      <c r="G1562" s="6"/>
      <c r="H1562" s="6"/>
      <c r="I1562" s="6"/>
      <c r="J1562" s="6"/>
      <c r="K1562" s="6"/>
      <c r="L1562" s="6"/>
      <c r="M1562" s="6"/>
      <c r="N1562" s="6"/>
      <c r="O1562" s="6"/>
      <c r="P1562" s="6"/>
      <c r="Q1562" s="6"/>
      <c r="R1562" s="6"/>
    </row>
    <row r="1563" spans="1:18" x14ac:dyDescent="0.3">
      <c r="A1563" s="6"/>
      <c r="B1563" s="172" t="s">
        <v>5511</v>
      </c>
      <c r="C1563" s="169"/>
      <c r="D1563" s="6"/>
      <c r="E1563" s="6"/>
      <c r="F1563" s="6"/>
      <c r="G1563" s="6"/>
      <c r="H1563" s="6"/>
      <c r="I1563" s="6"/>
      <c r="J1563" s="6"/>
      <c r="K1563" s="6"/>
      <c r="L1563" s="6"/>
      <c r="M1563" s="6"/>
      <c r="N1563" s="6"/>
      <c r="O1563" s="6"/>
      <c r="P1563" s="6"/>
      <c r="Q1563" s="6"/>
      <c r="R1563" s="6"/>
    </row>
    <row r="1564" spans="1:18" x14ac:dyDescent="0.3">
      <c r="A1564" s="6"/>
      <c r="B1564" s="172" t="s">
        <v>5512</v>
      </c>
      <c r="C1564" s="169"/>
      <c r="D1564" s="6"/>
      <c r="E1564" s="6"/>
      <c r="F1564" s="6"/>
      <c r="G1564" s="6"/>
      <c r="H1564" s="6"/>
      <c r="I1564" s="6"/>
      <c r="J1564" s="6"/>
      <c r="K1564" s="6"/>
      <c r="L1564" s="6"/>
      <c r="M1564" s="6"/>
      <c r="N1564" s="6"/>
      <c r="O1564" s="6"/>
      <c r="P1564" s="6"/>
      <c r="Q1564" s="6"/>
      <c r="R1564" s="6"/>
    </row>
    <row r="1565" spans="1:18" x14ac:dyDescent="0.3">
      <c r="A1565" s="6"/>
      <c r="B1565" s="172" t="s">
        <v>5513</v>
      </c>
      <c r="C1565" s="169"/>
      <c r="D1565" s="6"/>
      <c r="E1565" s="6"/>
      <c r="F1565" s="6"/>
      <c r="G1565" s="6"/>
      <c r="H1565" s="6"/>
      <c r="I1565" s="6"/>
      <c r="J1565" s="6"/>
      <c r="K1565" s="6"/>
      <c r="L1565" s="6"/>
      <c r="M1565" s="6"/>
      <c r="N1565" s="6"/>
      <c r="O1565" s="6"/>
      <c r="P1565" s="6"/>
      <c r="Q1565" s="6"/>
      <c r="R1565" s="6"/>
    </row>
    <row r="1566" spans="1:18" x14ac:dyDescent="0.3">
      <c r="A1566" s="6"/>
      <c r="B1566" s="172" t="s">
        <v>5514</v>
      </c>
      <c r="C1566" s="169"/>
      <c r="D1566" s="6"/>
      <c r="E1566" s="6"/>
      <c r="F1566" s="6"/>
      <c r="G1566" s="6"/>
      <c r="H1566" s="6"/>
      <c r="I1566" s="6"/>
      <c r="J1566" s="6"/>
      <c r="K1566" s="6"/>
      <c r="L1566" s="6"/>
      <c r="M1566" s="6"/>
      <c r="N1566" s="6"/>
      <c r="O1566" s="6"/>
      <c r="P1566" s="6"/>
      <c r="Q1566" s="6"/>
      <c r="R1566" s="6"/>
    </row>
    <row r="1567" spans="1:18" x14ac:dyDescent="0.3">
      <c r="A1567" s="6"/>
      <c r="B1567" s="172" t="s">
        <v>5515</v>
      </c>
      <c r="C1567" s="169"/>
      <c r="D1567" s="6"/>
      <c r="E1567" s="6"/>
      <c r="F1567" s="6"/>
      <c r="G1567" s="6"/>
      <c r="H1567" s="6"/>
      <c r="I1567" s="6"/>
      <c r="J1567" s="6"/>
      <c r="K1567" s="6"/>
      <c r="L1567" s="6"/>
      <c r="M1567" s="6"/>
      <c r="N1567" s="6"/>
      <c r="O1567" s="6"/>
      <c r="P1567" s="6"/>
      <c r="Q1567" s="6"/>
      <c r="R1567" s="6"/>
    </row>
    <row r="1568" spans="1:18" x14ac:dyDescent="0.3">
      <c r="A1568" s="6"/>
      <c r="B1568" s="172" t="s">
        <v>5516</v>
      </c>
      <c r="C1568" s="169"/>
      <c r="D1568" s="6"/>
      <c r="E1568" s="6"/>
      <c r="F1568" s="6"/>
      <c r="G1568" s="6"/>
      <c r="H1568" s="6"/>
      <c r="I1568" s="6"/>
      <c r="J1568" s="6"/>
      <c r="K1568" s="6"/>
      <c r="L1568" s="6"/>
      <c r="M1568" s="6"/>
      <c r="N1568" s="6"/>
      <c r="O1568" s="6"/>
      <c r="P1568" s="6"/>
      <c r="Q1568" s="6"/>
      <c r="R1568" s="6"/>
    </row>
    <row r="1569" spans="1:18" x14ac:dyDescent="0.3">
      <c r="A1569" s="6"/>
      <c r="B1569" s="172" t="s">
        <v>5517</v>
      </c>
      <c r="C1569" s="169"/>
      <c r="D1569" s="6"/>
      <c r="E1569" s="6"/>
      <c r="F1569" s="6"/>
      <c r="G1569" s="6"/>
      <c r="H1569" s="6"/>
      <c r="I1569" s="6"/>
      <c r="J1569" s="6"/>
      <c r="K1569" s="6"/>
      <c r="L1569" s="6"/>
      <c r="M1569" s="6"/>
      <c r="N1569" s="6"/>
      <c r="O1569" s="6"/>
      <c r="P1569" s="6"/>
      <c r="Q1569" s="6"/>
      <c r="R1569" s="6"/>
    </row>
    <row r="1570" spans="1:18" ht="26.4" x14ac:dyDescent="0.3">
      <c r="A1570" s="6"/>
      <c r="B1570" s="172" t="s">
        <v>5518</v>
      </c>
      <c r="C1570" s="169"/>
      <c r="D1570" s="6"/>
      <c r="E1570" s="6"/>
      <c r="F1570" s="6"/>
      <c r="G1570" s="6"/>
      <c r="H1570" s="6"/>
      <c r="I1570" s="6"/>
      <c r="J1570" s="6"/>
      <c r="K1570" s="6"/>
      <c r="L1570" s="6"/>
      <c r="M1570" s="6"/>
      <c r="N1570" s="6"/>
      <c r="O1570" s="6"/>
      <c r="P1570" s="6"/>
      <c r="Q1570" s="6"/>
      <c r="R1570" s="6"/>
    </row>
    <row r="1571" spans="1:18" x14ac:dyDescent="0.3">
      <c r="A1571" s="6"/>
      <c r="B1571" s="172" t="s">
        <v>5519</v>
      </c>
      <c r="C1571" s="169"/>
      <c r="D1571" s="6"/>
      <c r="E1571" s="6"/>
      <c r="F1571" s="6"/>
      <c r="G1571" s="6"/>
      <c r="H1571" s="6"/>
      <c r="I1571" s="6"/>
      <c r="J1571" s="6"/>
      <c r="K1571" s="6"/>
      <c r="L1571" s="6"/>
      <c r="M1571" s="6"/>
      <c r="N1571" s="6"/>
      <c r="O1571" s="6"/>
      <c r="P1571" s="6"/>
      <c r="Q1571" s="6"/>
      <c r="R1571" s="6"/>
    </row>
    <row r="1572" spans="1:18" x14ac:dyDescent="0.3">
      <c r="A1572" s="6"/>
      <c r="B1572" s="172" t="s">
        <v>5520</v>
      </c>
      <c r="C1572" s="169"/>
      <c r="D1572" s="6"/>
      <c r="E1572" s="6"/>
      <c r="F1572" s="6"/>
      <c r="G1572" s="6"/>
      <c r="H1572" s="6"/>
      <c r="I1572" s="6"/>
      <c r="J1572" s="6"/>
      <c r="K1572" s="6"/>
      <c r="L1572" s="6"/>
      <c r="M1572" s="6"/>
      <c r="N1572" s="6"/>
      <c r="O1572" s="6"/>
      <c r="P1572" s="6"/>
      <c r="Q1572" s="6"/>
      <c r="R1572" s="6"/>
    </row>
    <row r="1573" spans="1:18" ht="39.6" x14ac:dyDescent="0.3">
      <c r="A1573" s="6"/>
      <c r="B1573" s="172" t="s">
        <v>5521</v>
      </c>
      <c r="C1573" s="169"/>
      <c r="D1573" s="6"/>
      <c r="E1573" s="6"/>
      <c r="F1573" s="6"/>
      <c r="G1573" s="6"/>
      <c r="H1573" s="6"/>
      <c r="I1573" s="6"/>
      <c r="J1573" s="6"/>
      <c r="K1573" s="6"/>
      <c r="L1573" s="6"/>
      <c r="M1573" s="6"/>
      <c r="N1573" s="6"/>
      <c r="O1573" s="6"/>
      <c r="P1573" s="6"/>
      <c r="Q1573" s="6"/>
      <c r="R1573" s="6"/>
    </row>
    <row r="1574" spans="1:18" ht="39.6" x14ac:dyDescent="0.3">
      <c r="A1574" s="6"/>
      <c r="B1574" s="172" t="s">
        <v>5522</v>
      </c>
      <c r="C1574" s="169"/>
      <c r="D1574" s="6"/>
      <c r="E1574" s="6"/>
      <c r="F1574" s="6"/>
      <c r="G1574" s="6"/>
      <c r="H1574" s="6"/>
      <c r="I1574" s="6"/>
      <c r="J1574" s="6"/>
      <c r="K1574" s="6"/>
      <c r="L1574" s="6"/>
      <c r="M1574" s="6"/>
      <c r="N1574" s="6"/>
      <c r="O1574" s="6"/>
      <c r="P1574" s="6"/>
      <c r="Q1574" s="6"/>
      <c r="R1574" s="6"/>
    </row>
    <row r="1575" spans="1:18" x14ac:dyDescent="0.3">
      <c r="A1575" s="6"/>
      <c r="B1575" s="172" t="s">
        <v>5523</v>
      </c>
      <c r="C1575" s="169"/>
      <c r="D1575" s="6"/>
      <c r="E1575" s="6"/>
      <c r="F1575" s="6"/>
      <c r="G1575" s="6"/>
      <c r="H1575" s="6"/>
      <c r="I1575" s="6"/>
      <c r="J1575" s="6"/>
      <c r="K1575" s="6"/>
      <c r="L1575" s="6"/>
      <c r="M1575" s="6"/>
      <c r="N1575" s="6"/>
      <c r="O1575" s="6"/>
      <c r="P1575" s="6"/>
      <c r="Q1575" s="6"/>
      <c r="R1575" s="6"/>
    </row>
    <row r="1576" spans="1:18" x14ac:dyDescent="0.3">
      <c r="A1576" s="6"/>
      <c r="B1576" s="172" t="s">
        <v>5524</v>
      </c>
      <c r="C1576" s="169"/>
      <c r="D1576" s="6"/>
      <c r="E1576" s="6"/>
      <c r="F1576" s="6"/>
      <c r="G1576" s="6"/>
      <c r="H1576" s="6"/>
      <c r="I1576" s="6"/>
      <c r="J1576" s="6"/>
      <c r="K1576" s="6"/>
      <c r="L1576" s="6"/>
      <c r="M1576" s="6"/>
      <c r="N1576" s="6"/>
      <c r="O1576" s="6"/>
      <c r="P1576" s="6"/>
      <c r="Q1576" s="6"/>
      <c r="R1576" s="6"/>
    </row>
    <row r="1577" spans="1:18" x14ac:dyDescent="0.3">
      <c r="A1577" s="6"/>
      <c r="B1577" s="172" t="s">
        <v>5525</v>
      </c>
      <c r="C1577" s="169"/>
      <c r="D1577" s="6"/>
      <c r="E1577" s="6"/>
      <c r="F1577" s="6"/>
      <c r="G1577" s="6"/>
      <c r="H1577" s="6"/>
      <c r="I1577" s="6"/>
      <c r="J1577" s="6"/>
      <c r="K1577" s="6"/>
      <c r="L1577" s="6"/>
      <c r="M1577" s="6"/>
      <c r="N1577" s="6"/>
      <c r="O1577" s="6"/>
      <c r="P1577" s="6"/>
      <c r="Q1577" s="6"/>
      <c r="R1577" s="6"/>
    </row>
    <row r="1578" spans="1:18" x14ac:dyDescent="0.3">
      <c r="A1578" s="6"/>
      <c r="B1578" s="172" t="s">
        <v>5526</v>
      </c>
      <c r="C1578" s="169"/>
      <c r="D1578" s="6"/>
      <c r="E1578" s="6"/>
      <c r="F1578" s="6"/>
      <c r="G1578" s="6"/>
      <c r="H1578" s="6"/>
      <c r="I1578" s="6"/>
      <c r="J1578" s="6"/>
      <c r="K1578" s="6"/>
      <c r="L1578" s="6"/>
      <c r="M1578" s="6"/>
      <c r="N1578" s="6"/>
      <c r="O1578" s="6"/>
      <c r="P1578" s="6"/>
      <c r="Q1578" s="6"/>
      <c r="R1578" s="6"/>
    </row>
    <row r="1579" spans="1:18" ht="26.4" x14ac:dyDescent="0.3">
      <c r="A1579" s="6"/>
      <c r="B1579" s="172" t="s">
        <v>5527</v>
      </c>
      <c r="C1579" s="169"/>
      <c r="D1579" s="6"/>
      <c r="E1579" s="6"/>
      <c r="F1579" s="6"/>
      <c r="G1579" s="6"/>
      <c r="H1579" s="6"/>
      <c r="I1579" s="6"/>
      <c r="J1579" s="6"/>
      <c r="K1579" s="6"/>
      <c r="L1579" s="6"/>
      <c r="M1579" s="6"/>
      <c r="N1579" s="6"/>
      <c r="O1579" s="6"/>
      <c r="P1579" s="6"/>
      <c r="Q1579" s="6"/>
      <c r="R1579" s="6"/>
    </row>
    <row r="1580" spans="1:18" x14ac:dyDescent="0.3">
      <c r="A1580" s="6"/>
      <c r="B1580" s="172" t="s">
        <v>5528</v>
      </c>
      <c r="C1580" s="169"/>
      <c r="D1580" s="6"/>
      <c r="E1580" s="6"/>
      <c r="F1580" s="6"/>
      <c r="G1580" s="6"/>
      <c r="H1580" s="6"/>
      <c r="I1580" s="6"/>
      <c r="J1580" s="6"/>
      <c r="K1580" s="6"/>
      <c r="L1580" s="6"/>
      <c r="M1580" s="6"/>
      <c r="N1580" s="6"/>
      <c r="O1580" s="6"/>
      <c r="P1580" s="6"/>
      <c r="Q1580" s="6"/>
      <c r="R1580" s="6"/>
    </row>
    <row r="1581" spans="1:18" x14ac:dyDescent="0.3">
      <c r="A1581" s="6"/>
      <c r="B1581" s="172" t="s">
        <v>5529</v>
      </c>
      <c r="C1581" s="169"/>
      <c r="D1581" s="6"/>
      <c r="E1581" s="6"/>
      <c r="F1581" s="6"/>
      <c r="G1581" s="6"/>
      <c r="H1581" s="6"/>
      <c r="I1581" s="6"/>
      <c r="J1581" s="6"/>
      <c r="K1581" s="6"/>
      <c r="L1581" s="6"/>
      <c r="M1581" s="6"/>
      <c r="N1581" s="6"/>
      <c r="O1581" s="6"/>
      <c r="P1581" s="6"/>
      <c r="Q1581" s="6"/>
      <c r="R1581" s="6"/>
    </row>
    <row r="1582" spans="1:18" ht="15" thickBot="1" x14ac:dyDescent="0.35">
      <c r="A1582" s="6"/>
      <c r="B1582" s="172"/>
      <c r="C1582" s="169"/>
      <c r="D1582" s="6"/>
      <c r="E1582" s="6"/>
      <c r="F1582" s="6"/>
      <c r="G1582" s="6"/>
      <c r="H1582" s="6"/>
      <c r="I1582" s="6"/>
      <c r="J1582" s="6"/>
      <c r="K1582" s="6"/>
      <c r="L1582" s="6"/>
      <c r="M1582" s="6"/>
      <c r="N1582" s="6"/>
      <c r="O1582" s="6"/>
      <c r="P1582" s="6"/>
      <c r="Q1582" s="6"/>
      <c r="R1582" s="6"/>
    </row>
    <row r="1583" spans="1:18" ht="15.6" thickTop="1" thickBot="1" x14ac:dyDescent="0.35">
      <c r="A1583" s="6"/>
      <c r="B1583" s="170" t="s">
        <v>4262</v>
      </c>
      <c r="C1583" s="169"/>
      <c r="D1583" s="6"/>
      <c r="E1583" s="6"/>
      <c r="F1583" s="6"/>
      <c r="G1583" s="6"/>
      <c r="H1583" s="6"/>
      <c r="I1583" s="6"/>
      <c r="J1583" s="6"/>
      <c r="K1583" s="6"/>
      <c r="L1583" s="6"/>
      <c r="M1583" s="6"/>
      <c r="N1583" s="6"/>
      <c r="O1583" s="6"/>
      <c r="P1583" s="6"/>
      <c r="Q1583" s="6"/>
      <c r="R1583" s="6"/>
    </row>
    <row r="1584" spans="1:18" ht="15" thickTop="1" x14ac:dyDescent="0.3">
      <c r="A1584" s="6"/>
      <c r="B1584" s="172" t="s">
        <v>5530</v>
      </c>
      <c r="C1584" s="169"/>
      <c r="D1584" s="6"/>
      <c r="E1584" s="6"/>
      <c r="F1584" s="6"/>
      <c r="G1584" s="6"/>
      <c r="H1584" s="6"/>
      <c r="I1584" s="6"/>
      <c r="J1584" s="6"/>
      <c r="K1584" s="6"/>
      <c r="L1584" s="6"/>
      <c r="M1584" s="6"/>
      <c r="N1584" s="6"/>
      <c r="O1584" s="6"/>
      <c r="P1584" s="6"/>
      <c r="Q1584" s="6"/>
      <c r="R1584" s="6"/>
    </row>
    <row r="1585" spans="1:18" ht="26.4" x14ac:dyDescent="0.3">
      <c r="A1585" s="6"/>
      <c r="B1585" s="172" t="s">
        <v>5531</v>
      </c>
      <c r="C1585" s="169"/>
      <c r="D1585" s="6"/>
      <c r="E1585" s="6"/>
      <c r="F1585" s="6"/>
      <c r="G1585" s="6"/>
      <c r="H1585" s="6"/>
      <c r="I1585" s="6"/>
      <c r="J1585" s="6"/>
      <c r="K1585" s="6"/>
      <c r="L1585" s="6"/>
      <c r="M1585" s="6"/>
      <c r="N1585" s="6"/>
      <c r="O1585" s="6"/>
      <c r="P1585" s="6"/>
      <c r="Q1585" s="6"/>
      <c r="R1585" s="6"/>
    </row>
    <row r="1586" spans="1:18" ht="26.4" x14ac:dyDescent="0.3">
      <c r="A1586" s="6"/>
      <c r="B1586" s="172" t="s">
        <v>5532</v>
      </c>
      <c r="C1586" s="169"/>
      <c r="D1586" s="6"/>
      <c r="E1586" s="6"/>
      <c r="F1586" s="6"/>
      <c r="G1586" s="6"/>
      <c r="H1586" s="6"/>
      <c r="I1586" s="6"/>
      <c r="J1586" s="6"/>
      <c r="K1586" s="6"/>
      <c r="L1586" s="6"/>
      <c r="M1586" s="6"/>
      <c r="N1586" s="6"/>
      <c r="O1586" s="6"/>
      <c r="P1586" s="6"/>
      <c r="Q1586" s="6"/>
      <c r="R1586" s="6"/>
    </row>
    <row r="1587" spans="1:18" ht="26.4" x14ac:dyDescent="0.3">
      <c r="A1587" s="6"/>
      <c r="B1587" s="172" t="s">
        <v>5533</v>
      </c>
      <c r="C1587" s="169"/>
      <c r="D1587" s="6"/>
      <c r="E1587" s="6"/>
      <c r="F1587" s="6"/>
      <c r="G1587" s="6"/>
      <c r="H1587" s="6"/>
      <c r="I1587" s="6"/>
      <c r="J1587" s="6"/>
      <c r="K1587" s="6"/>
      <c r="L1587" s="6"/>
      <c r="M1587" s="6"/>
      <c r="N1587" s="6"/>
      <c r="O1587" s="6"/>
      <c r="P1587" s="6"/>
      <c r="Q1587" s="6"/>
      <c r="R1587" s="6"/>
    </row>
    <row r="1588" spans="1:18" x14ac:dyDescent="0.3">
      <c r="A1588" s="6"/>
      <c r="B1588" s="172" t="s">
        <v>5534</v>
      </c>
      <c r="C1588" s="169"/>
      <c r="D1588" s="6"/>
      <c r="E1588" s="6"/>
      <c r="F1588" s="6"/>
      <c r="G1588" s="6"/>
      <c r="H1588" s="6"/>
      <c r="I1588" s="6"/>
      <c r="J1588" s="6"/>
      <c r="K1588" s="6"/>
      <c r="L1588" s="6"/>
      <c r="M1588" s="6"/>
      <c r="N1588" s="6"/>
      <c r="O1588" s="6"/>
      <c r="P1588" s="6"/>
      <c r="Q1588" s="6"/>
      <c r="R1588" s="6"/>
    </row>
    <row r="1589" spans="1:18" ht="26.4" x14ac:dyDescent="0.3">
      <c r="A1589" s="6"/>
      <c r="B1589" s="172" t="s">
        <v>5535</v>
      </c>
      <c r="C1589" s="169"/>
      <c r="D1589" s="6"/>
      <c r="E1589" s="6"/>
      <c r="F1589" s="6"/>
      <c r="G1589" s="6"/>
      <c r="H1589" s="6"/>
      <c r="I1589" s="6"/>
      <c r="J1589" s="6"/>
      <c r="K1589" s="6"/>
      <c r="L1589" s="6"/>
      <c r="M1589" s="6"/>
      <c r="N1589" s="6"/>
      <c r="O1589" s="6"/>
      <c r="P1589" s="6"/>
      <c r="Q1589" s="6"/>
      <c r="R1589" s="6"/>
    </row>
    <row r="1590" spans="1:18" ht="15" thickBot="1" x14ac:dyDescent="0.35">
      <c r="A1590" s="6"/>
      <c r="B1590" s="172"/>
      <c r="C1590" s="169"/>
      <c r="D1590" s="6"/>
      <c r="E1590" s="6"/>
      <c r="F1590" s="6"/>
      <c r="G1590" s="6"/>
      <c r="H1590" s="6"/>
      <c r="I1590" s="6"/>
      <c r="J1590" s="6"/>
      <c r="K1590" s="6"/>
      <c r="L1590" s="6"/>
      <c r="M1590" s="6"/>
      <c r="N1590" s="6"/>
      <c r="O1590" s="6"/>
      <c r="P1590" s="6"/>
      <c r="Q1590" s="6"/>
      <c r="R1590" s="6"/>
    </row>
    <row r="1591" spans="1:18" ht="15.6" thickTop="1" thickBot="1" x14ac:dyDescent="0.35">
      <c r="A1591" s="6"/>
      <c r="B1591" s="170" t="s">
        <v>4263</v>
      </c>
      <c r="C1591" s="169"/>
      <c r="D1591" s="6"/>
      <c r="E1591" s="6"/>
      <c r="F1591" s="6"/>
      <c r="G1591" s="6"/>
      <c r="H1591" s="6"/>
      <c r="I1591" s="6"/>
      <c r="J1591" s="6"/>
      <c r="K1591" s="6"/>
      <c r="L1591" s="6"/>
      <c r="M1591" s="6"/>
      <c r="N1591" s="6"/>
      <c r="O1591" s="6"/>
      <c r="P1591" s="6"/>
      <c r="Q1591" s="6"/>
      <c r="R1591" s="6"/>
    </row>
    <row r="1592" spans="1:18" ht="15" thickTop="1" x14ac:dyDescent="0.3">
      <c r="A1592" s="6"/>
      <c r="B1592" s="172" t="s">
        <v>5536</v>
      </c>
      <c r="C1592" s="169"/>
      <c r="D1592" s="6"/>
      <c r="E1592" s="6"/>
      <c r="F1592" s="6"/>
      <c r="G1592" s="6"/>
      <c r="H1592" s="6"/>
      <c r="I1592" s="6"/>
      <c r="J1592" s="6"/>
      <c r="K1592" s="6"/>
      <c r="L1592" s="6"/>
      <c r="M1592" s="6"/>
      <c r="N1592" s="6"/>
      <c r="O1592" s="6"/>
      <c r="P1592" s="6"/>
      <c r="Q1592" s="6"/>
      <c r="R1592" s="6"/>
    </row>
    <row r="1593" spans="1:18" x14ac:dyDescent="0.3">
      <c r="A1593" s="6"/>
      <c r="B1593" s="172" t="s">
        <v>5537</v>
      </c>
      <c r="C1593" s="169"/>
      <c r="D1593" s="6"/>
      <c r="E1593" s="6"/>
      <c r="F1593" s="6"/>
      <c r="G1593" s="6"/>
      <c r="H1593" s="6"/>
      <c r="I1593" s="6"/>
      <c r="J1593" s="6"/>
      <c r="K1593" s="6"/>
      <c r="L1593" s="6"/>
      <c r="M1593" s="6"/>
      <c r="N1593" s="6"/>
      <c r="O1593" s="6"/>
      <c r="P1593" s="6"/>
      <c r="Q1593" s="6"/>
      <c r="R1593" s="6"/>
    </row>
    <row r="1594" spans="1:18" x14ac:dyDescent="0.3">
      <c r="A1594" s="6"/>
      <c r="B1594" s="172" t="s">
        <v>5538</v>
      </c>
      <c r="C1594" s="169"/>
      <c r="D1594" s="6"/>
      <c r="E1594" s="6"/>
      <c r="F1594" s="6"/>
      <c r="G1594" s="6"/>
      <c r="H1594" s="6"/>
      <c r="I1594" s="6"/>
      <c r="J1594" s="6"/>
      <c r="K1594" s="6"/>
      <c r="L1594" s="6"/>
      <c r="M1594" s="6"/>
      <c r="N1594" s="6"/>
      <c r="O1594" s="6"/>
      <c r="P1594" s="6"/>
      <c r="Q1594" s="6"/>
      <c r="R1594" s="6"/>
    </row>
    <row r="1595" spans="1:18" x14ac:dyDescent="0.3">
      <c r="A1595" s="6"/>
      <c r="B1595" s="172" t="s">
        <v>5539</v>
      </c>
      <c r="C1595" s="169"/>
      <c r="D1595" s="6"/>
      <c r="E1595" s="6"/>
      <c r="F1595" s="6"/>
      <c r="G1595" s="6"/>
      <c r="H1595" s="6"/>
      <c r="I1595" s="6"/>
      <c r="J1595" s="6"/>
      <c r="K1595" s="6"/>
      <c r="L1595" s="6"/>
      <c r="M1595" s="6"/>
      <c r="N1595" s="6"/>
      <c r="O1595" s="6"/>
      <c r="P1595" s="6"/>
      <c r="Q1595" s="6"/>
      <c r="R1595" s="6"/>
    </row>
    <row r="1596" spans="1:18" x14ac:dyDescent="0.3">
      <c r="A1596" s="6"/>
      <c r="B1596" s="172" t="s">
        <v>5540</v>
      </c>
      <c r="C1596" s="169"/>
      <c r="D1596" s="6"/>
      <c r="E1596" s="6"/>
      <c r="F1596" s="6"/>
      <c r="G1596" s="6"/>
      <c r="H1596" s="6"/>
      <c r="I1596" s="6"/>
      <c r="J1596" s="6"/>
      <c r="K1596" s="6"/>
      <c r="L1596" s="6"/>
      <c r="M1596" s="6"/>
      <c r="N1596" s="6"/>
      <c r="O1596" s="6"/>
      <c r="P1596" s="6"/>
      <c r="Q1596" s="6"/>
      <c r="R1596" s="6"/>
    </row>
    <row r="1597" spans="1:18" ht="15" thickBot="1" x14ac:dyDescent="0.35">
      <c r="A1597" s="6"/>
      <c r="B1597" s="172"/>
      <c r="C1597" s="169"/>
      <c r="D1597" s="6"/>
      <c r="E1597" s="6"/>
      <c r="F1597" s="6"/>
      <c r="G1597" s="6"/>
      <c r="H1597" s="6"/>
      <c r="I1597" s="6"/>
      <c r="J1597" s="6"/>
      <c r="K1597" s="6"/>
      <c r="L1597" s="6"/>
      <c r="M1597" s="6"/>
      <c r="N1597" s="6"/>
      <c r="O1597" s="6"/>
      <c r="P1597" s="6"/>
      <c r="Q1597" s="6"/>
      <c r="R1597" s="6"/>
    </row>
    <row r="1598" spans="1:18" ht="15.6" thickTop="1" thickBot="1" x14ac:dyDescent="0.35">
      <c r="A1598" s="6"/>
      <c r="B1598" s="170" t="s">
        <v>4471</v>
      </c>
      <c r="C1598" s="169"/>
      <c r="D1598" s="6"/>
      <c r="E1598" s="6"/>
      <c r="F1598" s="6"/>
      <c r="G1598" s="6"/>
      <c r="H1598" s="6"/>
      <c r="I1598" s="6"/>
      <c r="J1598" s="6"/>
      <c r="K1598" s="6"/>
      <c r="L1598" s="6"/>
      <c r="M1598" s="6"/>
      <c r="N1598" s="6"/>
      <c r="O1598" s="6"/>
      <c r="P1598" s="6"/>
      <c r="Q1598" s="6"/>
      <c r="R1598" s="6"/>
    </row>
    <row r="1599" spans="1:18" ht="15" thickTop="1" x14ac:dyDescent="0.3">
      <c r="A1599" s="6"/>
      <c r="B1599" s="172" t="s">
        <v>5541</v>
      </c>
      <c r="C1599" s="169"/>
      <c r="D1599" s="6"/>
      <c r="E1599" s="6"/>
      <c r="F1599" s="6"/>
      <c r="G1599" s="6"/>
      <c r="H1599" s="6"/>
      <c r="I1599" s="6"/>
      <c r="J1599" s="6"/>
      <c r="K1599" s="6"/>
      <c r="L1599" s="6"/>
      <c r="M1599" s="6"/>
      <c r="N1599" s="6"/>
      <c r="O1599" s="6"/>
      <c r="P1599" s="6"/>
      <c r="Q1599" s="6"/>
      <c r="R1599" s="6"/>
    </row>
    <row r="1600" spans="1:18" x14ac:dyDescent="0.3">
      <c r="A1600" s="6"/>
      <c r="B1600" s="172" t="s">
        <v>5542</v>
      </c>
      <c r="C1600" s="169"/>
      <c r="D1600" s="6"/>
      <c r="E1600" s="6"/>
      <c r="F1600" s="6"/>
      <c r="G1600" s="6"/>
      <c r="H1600" s="6"/>
      <c r="I1600" s="6"/>
      <c r="J1600" s="6"/>
      <c r="K1600" s="6"/>
      <c r="L1600" s="6"/>
      <c r="M1600" s="6"/>
      <c r="N1600" s="6"/>
      <c r="O1600" s="6"/>
      <c r="P1600" s="6"/>
      <c r="Q1600" s="6"/>
      <c r="R1600" s="6"/>
    </row>
    <row r="1601" spans="1:18" x14ac:dyDescent="0.3">
      <c r="A1601" s="6"/>
      <c r="B1601" s="172" t="s">
        <v>5543</v>
      </c>
      <c r="C1601" s="169"/>
      <c r="D1601" s="6"/>
      <c r="E1601" s="6"/>
      <c r="F1601" s="6"/>
      <c r="G1601" s="6"/>
      <c r="H1601" s="6"/>
      <c r="I1601" s="6"/>
      <c r="J1601" s="6"/>
      <c r="K1601" s="6"/>
      <c r="L1601" s="6"/>
      <c r="M1601" s="6"/>
      <c r="N1601" s="6"/>
      <c r="O1601" s="6"/>
      <c r="P1601" s="6"/>
      <c r="Q1601" s="6"/>
      <c r="R1601" s="6"/>
    </row>
    <row r="1602" spans="1:18" x14ac:dyDescent="0.3">
      <c r="A1602" s="6"/>
      <c r="B1602" s="172" t="s">
        <v>5544</v>
      </c>
      <c r="C1602" s="169"/>
      <c r="D1602" s="6"/>
      <c r="E1602" s="6"/>
      <c r="F1602" s="6"/>
      <c r="G1602" s="6"/>
      <c r="H1602" s="6"/>
      <c r="I1602" s="6"/>
      <c r="J1602" s="6"/>
      <c r="K1602" s="6"/>
      <c r="L1602" s="6"/>
      <c r="M1602" s="6"/>
      <c r="N1602" s="6"/>
      <c r="O1602" s="6"/>
      <c r="P1602" s="6"/>
      <c r="Q1602" s="6"/>
      <c r="R1602" s="6"/>
    </row>
    <row r="1603" spans="1:18" x14ac:dyDescent="0.3">
      <c r="A1603" s="6"/>
      <c r="B1603" s="172" t="s">
        <v>5545</v>
      </c>
      <c r="C1603" s="169"/>
      <c r="D1603" s="6"/>
      <c r="E1603" s="6"/>
      <c r="F1603" s="6"/>
      <c r="G1603" s="6"/>
      <c r="H1603" s="6"/>
      <c r="I1603" s="6"/>
      <c r="J1603" s="6"/>
      <c r="K1603" s="6"/>
      <c r="L1603" s="6"/>
      <c r="M1603" s="6"/>
      <c r="N1603" s="6"/>
      <c r="O1603" s="6"/>
      <c r="P1603" s="6"/>
      <c r="Q1603" s="6"/>
      <c r="R1603" s="6"/>
    </row>
    <row r="1604" spans="1:18" x14ac:dyDescent="0.3">
      <c r="A1604" s="6"/>
      <c r="B1604" s="172" t="s">
        <v>5546</v>
      </c>
      <c r="C1604" s="169"/>
      <c r="D1604" s="6"/>
      <c r="E1604" s="6"/>
      <c r="F1604" s="6"/>
      <c r="G1604" s="6"/>
      <c r="H1604" s="6"/>
      <c r="I1604" s="6"/>
      <c r="J1604" s="6"/>
      <c r="K1604" s="6"/>
      <c r="L1604" s="6"/>
      <c r="M1604" s="6"/>
      <c r="N1604" s="6"/>
      <c r="O1604" s="6"/>
      <c r="P1604" s="6"/>
      <c r="Q1604" s="6"/>
      <c r="R1604" s="6"/>
    </row>
    <row r="1605" spans="1:18" ht="15" thickBot="1" x14ac:dyDescent="0.35">
      <c r="A1605" s="6"/>
      <c r="B1605" s="172"/>
      <c r="C1605" s="169"/>
      <c r="D1605" s="6"/>
      <c r="E1605" s="6"/>
      <c r="F1605" s="6"/>
      <c r="G1605" s="6"/>
      <c r="H1605" s="6"/>
      <c r="I1605" s="6"/>
      <c r="J1605" s="6"/>
      <c r="K1605" s="6"/>
      <c r="L1605" s="6"/>
      <c r="M1605" s="6"/>
      <c r="N1605" s="6"/>
      <c r="O1605" s="6"/>
      <c r="P1605" s="6"/>
      <c r="Q1605" s="6"/>
      <c r="R1605" s="6"/>
    </row>
    <row r="1606" spans="1:18" ht="15.6" thickTop="1" thickBot="1" x14ac:dyDescent="0.35">
      <c r="A1606" s="6"/>
      <c r="B1606" s="170" t="s">
        <v>4472</v>
      </c>
      <c r="C1606" s="169"/>
      <c r="D1606" s="6"/>
      <c r="E1606" s="6"/>
      <c r="F1606" s="6"/>
      <c r="G1606" s="6"/>
      <c r="H1606" s="6"/>
      <c r="I1606" s="6"/>
      <c r="J1606" s="6"/>
      <c r="K1606" s="6"/>
      <c r="L1606" s="6"/>
      <c r="M1606" s="6"/>
      <c r="N1606" s="6"/>
      <c r="O1606" s="6"/>
      <c r="P1606" s="6"/>
      <c r="Q1606" s="6"/>
      <c r="R1606" s="6"/>
    </row>
    <row r="1607" spans="1:18" ht="15" thickTop="1" x14ac:dyDescent="0.3">
      <c r="A1607" s="6"/>
      <c r="B1607" s="172" t="s">
        <v>5547</v>
      </c>
      <c r="C1607" s="169"/>
      <c r="D1607" s="6"/>
      <c r="E1607" s="6"/>
      <c r="F1607" s="6"/>
      <c r="G1607" s="6"/>
      <c r="H1607" s="6"/>
      <c r="I1607" s="6"/>
      <c r="J1607" s="6"/>
      <c r="K1607" s="6"/>
      <c r="L1607" s="6"/>
      <c r="M1607" s="6"/>
      <c r="N1607" s="6"/>
      <c r="O1607" s="6"/>
      <c r="P1607" s="6"/>
      <c r="Q1607" s="6"/>
      <c r="R1607" s="6"/>
    </row>
    <row r="1608" spans="1:18" x14ac:dyDescent="0.3">
      <c r="A1608" s="6"/>
      <c r="B1608" s="172" t="s">
        <v>5548</v>
      </c>
      <c r="C1608" s="169"/>
      <c r="D1608" s="6"/>
      <c r="E1608" s="6"/>
      <c r="F1608" s="6"/>
      <c r="G1608" s="6"/>
      <c r="H1608" s="6"/>
      <c r="I1608" s="6"/>
      <c r="J1608" s="6"/>
      <c r="K1608" s="6"/>
      <c r="L1608" s="6"/>
      <c r="M1608" s="6"/>
      <c r="N1608" s="6"/>
      <c r="O1608" s="6"/>
      <c r="P1608" s="6"/>
      <c r="Q1608" s="6"/>
      <c r="R1608" s="6"/>
    </row>
    <row r="1609" spans="1:18" x14ac:dyDescent="0.3">
      <c r="A1609" s="6"/>
      <c r="B1609" s="172" t="s">
        <v>5549</v>
      </c>
      <c r="C1609" s="169"/>
      <c r="D1609" s="6"/>
      <c r="E1609" s="6"/>
      <c r="F1609" s="6"/>
      <c r="G1609" s="6"/>
      <c r="H1609" s="6"/>
      <c r="I1609" s="6"/>
      <c r="J1609" s="6"/>
      <c r="K1609" s="6"/>
      <c r="L1609" s="6"/>
      <c r="M1609" s="6"/>
      <c r="N1609" s="6"/>
      <c r="O1609" s="6"/>
      <c r="P1609" s="6"/>
      <c r="Q1609" s="6"/>
      <c r="R1609" s="6"/>
    </row>
    <row r="1610" spans="1:18" x14ac:dyDescent="0.3">
      <c r="A1610" s="6"/>
      <c r="B1610" s="172" t="s">
        <v>5550</v>
      </c>
      <c r="C1610" s="169"/>
      <c r="D1610" s="6"/>
      <c r="E1610" s="6"/>
      <c r="F1610" s="6"/>
      <c r="G1610" s="6"/>
      <c r="H1610" s="6"/>
      <c r="I1610" s="6"/>
      <c r="J1610" s="6"/>
      <c r="K1610" s="6"/>
      <c r="L1610" s="6"/>
      <c r="M1610" s="6"/>
      <c r="N1610" s="6"/>
      <c r="O1610" s="6"/>
      <c r="P1610" s="6"/>
      <c r="Q1610" s="6"/>
      <c r="R1610" s="6"/>
    </row>
    <row r="1611" spans="1:18" x14ac:dyDescent="0.3">
      <c r="A1611" s="6"/>
      <c r="B1611" s="172" t="s">
        <v>5551</v>
      </c>
      <c r="C1611" s="169"/>
      <c r="D1611" s="6"/>
      <c r="E1611" s="6"/>
      <c r="F1611" s="6"/>
      <c r="G1611" s="6"/>
      <c r="H1611" s="6"/>
      <c r="I1611" s="6"/>
      <c r="J1611" s="6"/>
      <c r="K1611" s="6"/>
      <c r="L1611" s="6"/>
      <c r="M1611" s="6"/>
      <c r="N1611" s="6"/>
      <c r="O1611" s="6"/>
      <c r="P1611" s="6"/>
      <c r="Q1611" s="6"/>
      <c r="R1611" s="6"/>
    </row>
    <row r="1612" spans="1:18" x14ac:dyDescent="0.3">
      <c r="A1612" s="6"/>
      <c r="B1612" s="172" t="s">
        <v>5552</v>
      </c>
      <c r="C1612" s="169"/>
      <c r="D1612" s="6"/>
      <c r="E1612" s="6"/>
      <c r="F1612" s="6"/>
      <c r="G1612" s="6"/>
      <c r="H1612" s="6"/>
      <c r="I1612" s="6"/>
      <c r="J1612" s="6"/>
      <c r="K1612" s="6"/>
      <c r="L1612" s="6"/>
      <c r="M1612" s="6"/>
      <c r="N1612" s="6"/>
      <c r="O1612" s="6"/>
      <c r="P1612" s="6"/>
      <c r="Q1612" s="6"/>
      <c r="R1612" s="6"/>
    </row>
    <row r="1613" spans="1:18" x14ac:dyDescent="0.3">
      <c r="A1613" s="6"/>
      <c r="B1613" s="172" t="s">
        <v>5553</v>
      </c>
      <c r="C1613" s="169"/>
      <c r="D1613" s="6"/>
      <c r="E1613" s="6"/>
      <c r="F1613" s="6"/>
      <c r="G1613" s="6"/>
      <c r="H1613" s="6"/>
      <c r="I1613" s="6"/>
      <c r="J1613" s="6"/>
      <c r="K1613" s="6"/>
      <c r="L1613" s="6"/>
      <c r="M1613" s="6"/>
      <c r="N1613" s="6"/>
      <c r="O1613" s="6"/>
      <c r="P1613" s="6"/>
      <c r="Q1613" s="6"/>
      <c r="R1613" s="6"/>
    </row>
    <row r="1614" spans="1:18" x14ac:dyDescent="0.3">
      <c r="A1614" s="6"/>
      <c r="B1614" s="172" t="s">
        <v>5554</v>
      </c>
      <c r="C1614" s="169"/>
      <c r="D1614" s="6"/>
      <c r="E1614" s="6"/>
      <c r="F1614" s="6"/>
      <c r="G1614" s="6"/>
      <c r="H1614" s="6"/>
      <c r="I1614" s="6"/>
      <c r="J1614" s="6"/>
      <c r="K1614" s="6"/>
      <c r="L1614" s="6"/>
      <c r="M1614" s="6"/>
      <c r="N1614" s="6"/>
      <c r="O1614" s="6"/>
      <c r="P1614" s="6"/>
      <c r="Q1614" s="6"/>
      <c r="R1614" s="6"/>
    </row>
    <row r="1615" spans="1:18" ht="15" thickBot="1" x14ac:dyDescent="0.35">
      <c r="A1615" s="6"/>
      <c r="B1615" s="172"/>
      <c r="C1615" s="169"/>
      <c r="D1615" s="6"/>
      <c r="E1615" s="6"/>
      <c r="F1615" s="6"/>
      <c r="G1615" s="6"/>
      <c r="H1615" s="6"/>
      <c r="I1615" s="6"/>
      <c r="J1615" s="6"/>
      <c r="K1615" s="6"/>
      <c r="L1615" s="6"/>
      <c r="M1615" s="6"/>
      <c r="N1615" s="6"/>
      <c r="O1615" s="6"/>
      <c r="P1615" s="6"/>
      <c r="Q1615" s="6"/>
      <c r="R1615" s="6"/>
    </row>
    <row r="1616" spans="1:18" ht="15.6" thickTop="1" thickBot="1" x14ac:dyDescent="0.35">
      <c r="A1616" s="6"/>
      <c r="B1616" s="170" t="s">
        <v>4473</v>
      </c>
      <c r="C1616" s="169"/>
      <c r="D1616" s="6"/>
      <c r="E1616" s="6"/>
      <c r="F1616" s="6"/>
      <c r="G1616" s="6"/>
      <c r="H1616" s="6"/>
      <c r="I1616" s="6"/>
      <c r="J1616" s="6"/>
      <c r="K1616" s="6"/>
      <c r="L1616" s="6"/>
      <c r="M1616" s="6"/>
      <c r="N1616" s="6"/>
      <c r="O1616" s="6"/>
      <c r="P1616" s="6"/>
      <c r="Q1616" s="6"/>
      <c r="R1616" s="6"/>
    </row>
    <row r="1617" spans="1:18" ht="15" thickTop="1" x14ac:dyDescent="0.3">
      <c r="A1617" s="6"/>
      <c r="B1617" s="172" t="s">
        <v>5555</v>
      </c>
      <c r="C1617" s="169"/>
      <c r="D1617" s="6"/>
      <c r="E1617" s="6"/>
      <c r="F1617" s="6"/>
      <c r="G1617" s="6"/>
      <c r="H1617" s="6"/>
      <c r="I1617" s="6"/>
      <c r="J1617" s="6"/>
      <c r="K1617" s="6"/>
      <c r="L1617" s="6"/>
      <c r="M1617" s="6"/>
      <c r="N1617" s="6"/>
      <c r="O1617" s="6"/>
      <c r="P1617" s="6"/>
      <c r="Q1617" s="6"/>
      <c r="R1617" s="6"/>
    </row>
    <row r="1618" spans="1:18" x14ac:dyDescent="0.3">
      <c r="A1618" s="6"/>
      <c r="B1618" s="172" t="s">
        <v>5556</v>
      </c>
      <c r="C1618" s="169"/>
      <c r="D1618" s="6"/>
      <c r="E1618" s="6"/>
      <c r="F1618" s="6"/>
      <c r="G1618" s="6"/>
      <c r="H1618" s="6"/>
      <c r="I1618" s="6"/>
      <c r="J1618" s="6"/>
      <c r="K1618" s="6"/>
      <c r="L1618" s="6"/>
      <c r="M1618" s="6"/>
      <c r="N1618" s="6"/>
      <c r="O1618" s="6"/>
      <c r="P1618" s="6"/>
      <c r="Q1618" s="6"/>
      <c r="R1618" s="6"/>
    </row>
    <row r="1619" spans="1:18" x14ac:dyDescent="0.3">
      <c r="A1619" s="6"/>
      <c r="B1619" s="172" t="s">
        <v>5557</v>
      </c>
      <c r="C1619" s="169"/>
      <c r="D1619" s="6"/>
      <c r="E1619" s="6"/>
      <c r="F1619" s="6"/>
      <c r="G1619" s="6"/>
      <c r="H1619" s="6"/>
      <c r="I1619" s="6"/>
      <c r="J1619" s="6"/>
      <c r="K1619" s="6"/>
      <c r="L1619" s="6"/>
      <c r="M1619" s="6"/>
      <c r="N1619" s="6"/>
      <c r="O1619" s="6"/>
      <c r="P1619" s="6"/>
      <c r="Q1619" s="6"/>
      <c r="R1619" s="6"/>
    </row>
    <row r="1620" spans="1:18" x14ac:dyDescent="0.3">
      <c r="A1620" s="6"/>
      <c r="B1620" s="172" t="s">
        <v>5558</v>
      </c>
      <c r="C1620" s="169"/>
      <c r="D1620" s="6"/>
      <c r="E1620" s="6"/>
      <c r="F1620" s="6"/>
      <c r="G1620" s="6"/>
      <c r="H1620" s="6"/>
      <c r="I1620" s="6"/>
      <c r="J1620" s="6"/>
      <c r="K1620" s="6"/>
      <c r="L1620" s="6"/>
      <c r="M1620" s="6"/>
      <c r="N1620" s="6"/>
      <c r="O1620" s="6"/>
      <c r="P1620" s="6"/>
      <c r="Q1620" s="6"/>
      <c r="R1620" s="6"/>
    </row>
    <row r="1621" spans="1:18" ht="15" thickBot="1" x14ac:dyDescent="0.35">
      <c r="A1621" s="6"/>
      <c r="B1621" s="177" t="s">
        <v>5559</v>
      </c>
      <c r="C1621" s="169"/>
      <c r="D1621" s="6"/>
      <c r="E1621" s="6"/>
      <c r="F1621" s="6"/>
      <c r="G1621" s="6"/>
      <c r="H1621" s="6"/>
      <c r="I1621" s="6"/>
      <c r="J1621" s="6"/>
      <c r="K1621" s="6"/>
      <c r="L1621" s="6"/>
      <c r="M1621" s="6"/>
      <c r="N1621" s="6"/>
      <c r="O1621" s="6"/>
      <c r="P1621" s="6"/>
      <c r="Q1621" s="6"/>
      <c r="R1621" s="6"/>
    </row>
    <row r="1622" spans="1:18" ht="15" thickBot="1" x14ac:dyDescent="0.35">
      <c r="A1622" s="6"/>
      <c r="B1622" s="172"/>
      <c r="C1622" s="169"/>
      <c r="D1622" s="6"/>
      <c r="E1622" s="6"/>
      <c r="F1622" s="6"/>
      <c r="G1622" s="6"/>
      <c r="H1622" s="6"/>
      <c r="I1622" s="6"/>
      <c r="J1622" s="6"/>
      <c r="K1622" s="6"/>
      <c r="L1622" s="6"/>
      <c r="M1622" s="6"/>
      <c r="N1622" s="6"/>
      <c r="O1622" s="6"/>
      <c r="P1622" s="6"/>
      <c r="Q1622" s="6"/>
      <c r="R1622" s="6"/>
    </row>
    <row r="1623" spans="1:18" ht="30" thickTop="1" thickBot="1" x14ac:dyDescent="0.35">
      <c r="A1623" s="6"/>
      <c r="B1623" s="170" t="s">
        <v>4474</v>
      </c>
      <c r="C1623" s="169"/>
      <c r="D1623" s="6"/>
      <c r="E1623" s="6"/>
      <c r="F1623" s="6"/>
      <c r="G1623" s="6"/>
      <c r="H1623" s="6"/>
      <c r="I1623" s="6"/>
      <c r="J1623" s="6"/>
      <c r="K1623" s="6"/>
      <c r="L1623" s="6"/>
      <c r="M1623" s="6"/>
      <c r="N1623" s="6"/>
      <c r="O1623" s="6"/>
      <c r="P1623" s="6"/>
      <c r="Q1623" s="6"/>
      <c r="R1623" s="6"/>
    </row>
    <row r="1624" spans="1:18" ht="27" thickTop="1" x14ac:dyDescent="0.3">
      <c r="A1624" s="6"/>
      <c r="B1624" s="172" t="s">
        <v>5560</v>
      </c>
      <c r="C1624" s="169"/>
      <c r="D1624" s="6"/>
      <c r="E1624" s="6"/>
      <c r="F1624" s="6"/>
      <c r="G1624" s="6"/>
      <c r="H1624" s="6"/>
      <c r="I1624" s="6"/>
      <c r="J1624" s="6"/>
      <c r="K1624" s="6"/>
      <c r="L1624" s="6"/>
      <c r="M1624" s="6"/>
      <c r="N1624" s="6"/>
      <c r="O1624" s="6"/>
      <c r="P1624" s="6"/>
      <c r="Q1624" s="6"/>
      <c r="R1624" s="6"/>
    </row>
    <row r="1625" spans="1:18" ht="26.4" x14ac:dyDescent="0.3">
      <c r="A1625" s="6"/>
      <c r="B1625" s="172" t="s">
        <v>5561</v>
      </c>
      <c r="C1625" s="169"/>
      <c r="D1625" s="6"/>
      <c r="E1625" s="6"/>
      <c r="F1625" s="6"/>
      <c r="G1625" s="6"/>
      <c r="H1625" s="6"/>
      <c r="I1625" s="6"/>
      <c r="J1625" s="6"/>
      <c r="K1625" s="6"/>
      <c r="L1625" s="6"/>
      <c r="M1625" s="6"/>
      <c r="N1625" s="6"/>
      <c r="O1625" s="6"/>
      <c r="P1625" s="6"/>
      <c r="Q1625" s="6"/>
      <c r="R1625" s="6"/>
    </row>
    <row r="1626" spans="1:18" ht="26.4" x14ac:dyDescent="0.3">
      <c r="A1626" s="6"/>
      <c r="B1626" s="172" t="s">
        <v>5562</v>
      </c>
      <c r="C1626" s="169"/>
      <c r="D1626" s="6"/>
      <c r="E1626" s="6"/>
      <c r="F1626" s="6"/>
      <c r="G1626" s="6"/>
      <c r="H1626" s="6"/>
      <c r="I1626" s="6"/>
      <c r="J1626" s="6"/>
      <c r="K1626" s="6"/>
      <c r="L1626" s="6"/>
      <c r="M1626" s="6"/>
      <c r="N1626" s="6"/>
      <c r="O1626" s="6"/>
      <c r="P1626" s="6"/>
      <c r="Q1626" s="6"/>
      <c r="R1626" s="6"/>
    </row>
    <row r="1627" spans="1:18" ht="39.6" x14ac:dyDescent="0.3">
      <c r="A1627" s="6"/>
      <c r="B1627" s="172" t="s">
        <v>5563</v>
      </c>
      <c r="C1627" s="169"/>
      <c r="D1627" s="6"/>
      <c r="E1627" s="6"/>
      <c r="F1627" s="6"/>
      <c r="G1627" s="6"/>
      <c r="H1627" s="6"/>
      <c r="I1627" s="6"/>
      <c r="J1627" s="6"/>
      <c r="K1627" s="6"/>
      <c r="L1627" s="6"/>
      <c r="M1627" s="6"/>
      <c r="N1627" s="6"/>
      <c r="O1627" s="6"/>
      <c r="P1627" s="6"/>
      <c r="Q1627" s="6"/>
      <c r="R1627" s="6"/>
    </row>
    <row r="1628" spans="1:18" ht="52.8" x14ac:dyDescent="0.3">
      <c r="A1628" s="6"/>
      <c r="B1628" s="172" t="s">
        <v>4475</v>
      </c>
      <c r="C1628" s="169"/>
      <c r="D1628" s="6"/>
      <c r="E1628" s="6"/>
      <c r="F1628" s="6"/>
      <c r="G1628" s="6"/>
      <c r="H1628" s="6"/>
      <c r="I1628" s="6"/>
      <c r="J1628" s="6"/>
      <c r="K1628" s="6"/>
      <c r="L1628" s="6"/>
      <c r="M1628" s="6"/>
      <c r="N1628" s="6"/>
      <c r="O1628" s="6"/>
      <c r="P1628" s="6"/>
      <c r="Q1628" s="6"/>
      <c r="R1628" s="6"/>
    </row>
    <row r="1629" spans="1:18" x14ac:dyDescent="0.3">
      <c r="A1629" s="6"/>
      <c r="B1629" s="172" t="s">
        <v>4476</v>
      </c>
      <c r="C1629" s="169"/>
      <c r="D1629" s="6"/>
      <c r="E1629" s="6"/>
      <c r="F1629" s="6"/>
      <c r="G1629" s="6"/>
      <c r="H1629" s="6"/>
      <c r="I1629" s="6"/>
      <c r="J1629" s="6"/>
      <c r="K1629" s="6"/>
      <c r="L1629" s="6"/>
      <c r="M1629" s="6"/>
      <c r="N1629" s="6"/>
      <c r="O1629" s="6"/>
      <c r="P1629" s="6"/>
      <c r="Q1629" s="6"/>
      <c r="R1629" s="6"/>
    </row>
    <row r="1630" spans="1:18" x14ac:dyDescent="0.3">
      <c r="A1630" s="6"/>
      <c r="B1630" s="172"/>
      <c r="C1630" s="169"/>
      <c r="D1630" s="6"/>
      <c r="E1630" s="6"/>
      <c r="F1630" s="6"/>
      <c r="G1630" s="6"/>
      <c r="H1630" s="6"/>
      <c r="I1630" s="6"/>
      <c r="J1630" s="6"/>
      <c r="K1630" s="6"/>
      <c r="L1630" s="6"/>
      <c r="M1630" s="6"/>
      <c r="N1630" s="6"/>
      <c r="O1630" s="6"/>
      <c r="P1630" s="6"/>
      <c r="Q1630" s="6"/>
      <c r="R1630" s="6"/>
    </row>
    <row r="1631" spans="1:18" x14ac:dyDescent="0.3">
      <c r="A1631" s="6"/>
      <c r="B1631" s="172"/>
      <c r="C1631" s="169"/>
      <c r="D1631" s="6"/>
      <c r="E1631" s="6"/>
      <c r="F1631" s="6"/>
      <c r="G1631" s="6"/>
      <c r="H1631" s="6"/>
      <c r="I1631" s="6"/>
      <c r="J1631" s="6"/>
      <c r="K1631" s="6"/>
      <c r="L1631" s="6"/>
      <c r="M1631" s="6"/>
      <c r="N1631" s="6"/>
      <c r="O1631" s="6"/>
      <c r="P1631" s="6"/>
      <c r="Q1631" s="6"/>
      <c r="R1631" s="6"/>
    </row>
    <row r="1632" spans="1:18" x14ac:dyDescent="0.3">
      <c r="A1632" s="6"/>
      <c r="B1632" s="172"/>
      <c r="C1632" s="169"/>
      <c r="D1632" s="6"/>
      <c r="E1632" s="6"/>
      <c r="F1632" s="6"/>
      <c r="G1632" s="6"/>
      <c r="H1632" s="6"/>
      <c r="I1632" s="6"/>
      <c r="J1632" s="6"/>
      <c r="K1632" s="6"/>
      <c r="L1632" s="6"/>
      <c r="M1632" s="6"/>
      <c r="N1632" s="6"/>
      <c r="O1632" s="6"/>
      <c r="P1632" s="6"/>
      <c r="Q1632" s="6"/>
      <c r="R1632" s="6"/>
    </row>
    <row r="1633" spans="1:18" x14ac:dyDescent="0.3">
      <c r="A1633" s="6"/>
      <c r="B1633" s="172"/>
      <c r="C1633" s="169"/>
      <c r="D1633" s="6"/>
      <c r="E1633" s="6"/>
      <c r="F1633" s="6"/>
      <c r="G1633" s="6"/>
      <c r="H1633" s="6"/>
      <c r="I1633" s="6"/>
      <c r="J1633" s="6"/>
      <c r="K1633" s="6"/>
      <c r="L1633" s="6"/>
      <c r="M1633" s="6"/>
      <c r="N1633" s="6"/>
      <c r="O1633" s="6"/>
      <c r="P1633" s="6"/>
      <c r="Q1633" s="6"/>
      <c r="R1633" s="6"/>
    </row>
    <row r="1634" spans="1:18" x14ac:dyDescent="0.3">
      <c r="A1634" s="6"/>
      <c r="B1634" s="172"/>
      <c r="C1634" s="169"/>
      <c r="D1634" s="6"/>
      <c r="E1634" s="6"/>
      <c r="F1634" s="6"/>
      <c r="G1634" s="6"/>
      <c r="H1634" s="6"/>
      <c r="I1634" s="6"/>
      <c r="J1634" s="6"/>
      <c r="K1634" s="6"/>
      <c r="L1634" s="6"/>
      <c r="M1634" s="6"/>
      <c r="N1634" s="6"/>
      <c r="O1634" s="6"/>
      <c r="P1634" s="6"/>
      <c r="Q1634" s="6"/>
      <c r="R1634" s="6"/>
    </row>
    <row r="1635" spans="1:18" x14ac:dyDescent="0.3">
      <c r="A1635" s="6"/>
      <c r="B1635" s="172"/>
      <c r="C1635" s="169"/>
      <c r="D1635" s="6"/>
      <c r="E1635" s="6"/>
      <c r="F1635" s="6"/>
      <c r="G1635" s="6"/>
      <c r="H1635" s="6"/>
      <c r="I1635" s="6"/>
      <c r="J1635" s="6"/>
      <c r="K1635" s="6"/>
      <c r="L1635" s="6"/>
      <c r="M1635" s="6"/>
      <c r="N1635" s="6"/>
      <c r="O1635" s="6"/>
      <c r="P1635" s="6"/>
      <c r="Q1635" s="6"/>
      <c r="R1635" s="6"/>
    </row>
    <row r="1636" spans="1:18" x14ac:dyDescent="0.3">
      <c r="A1636" s="6"/>
      <c r="B1636" s="172"/>
      <c r="C1636" s="169"/>
      <c r="D1636" s="6"/>
      <c r="E1636" s="6"/>
      <c r="F1636" s="6"/>
      <c r="G1636" s="6"/>
      <c r="H1636" s="6"/>
      <c r="I1636" s="6"/>
      <c r="J1636" s="6"/>
      <c r="K1636" s="6"/>
      <c r="L1636" s="6"/>
      <c r="M1636" s="6"/>
      <c r="N1636" s="6"/>
      <c r="O1636" s="6"/>
      <c r="P1636" s="6"/>
      <c r="Q1636" s="6"/>
      <c r="R1636" s="6"/>
    </row>
    <row r="1637" spans="1:18" x14ac:dyDescent="0.3">
      <c r="A1637" s="6"/>
      <c r="B1637" s="172"/>
      <c r="C1637" s="169"/>
      <c r="D1637" s="6"/>
      <c r="E1637" s="6"/>
      <c r="F1637" s="6"/>
      <c r="G1637" s="6"/>
      <c r="H1637" s="6"/>
      <c r="I1637" s="6"/>
      <c r="J1637" s="6"/>
      <c r="K1637" s="6"/>
      <c r="L1637" s="6"/>
      <c r="M1637" s="6"/>
      <c r="N1637" s="6"/>
      <c r="O1637" s="6"/>
      <c r="P1637" s="6"/>
      <c r="Q1637" s="6"/>
      <c r="R1637" s="6"/>
    </row>
    <row r="1638" spans="1:18" x14ac:dyDescent="0.3">
      <c r="A1638" s="6"/>
      <c r="B1638" s="172"/>
      <c r="C1638" s="169"/>
      <c r="D1638" s="6"/>
      <c r="E1638" s="6"/>
      <c r="F1638" s="6"/>
      <c r="G1638" s="6"/>
      <c r="H1638" s="6"/>
      <c r="I1638" s="6"/>
      <c r="J1638" s="6"/>
      <c r="K1638" s="6"/>
      <c r="L1638" s="6"/>
      <c r="M1638" s="6"/>
      <c r="N1638" s="6"/>
      <c r="O1638" s="6"/>
      <c r="P1638" s="6"/>
      <c r="Q1638" s="6"/>
      <c r="R1638" s="6"/>
    </row>
    <row r="1639" spans="1:18" x14ac:dyDescent="0.3">
      <c r="A1639" s="6"/>
      <c r="B1639" s="172"/>
      <c r="C1639" s="169"/>
      <c r="D1639" s="6"/>
      <c r="E1639" s="6"/>
      <c r="F1639" s="6"/>
      <c r="G1639" s="6"/>
      <c r="H1639" s="6"/>
      <c r="I1639" s="6"/>
      <c r="J1639" s="6"/>
      <c r="K1639" s="6"/>
      <c r="L1639" s="6"/>
      <c r="M1639" s="6"/>
      <c r="N1639" s="6"/>
      <c r="O1639" s="6"/>
      <c r="P1639" s="6"/>
      <c r="Q1639" s="6"/>
      <c r="R1639" s="6"/>
    </row>
    <row r="1640" spans="1:18" x14ac:dyDescent="0.3">
      <c r="A1640" s="6"/>
      <c r="B1640" s="174"/>
      <c r="C1640" s="169"/>
      <c r="D1640" s="6"/>
      <c r="E1640" s="6"/>
      <c r="F1640" s="6"/>
      <c r="G1640" s="6"/>
      <c r="H1640" s="6"/>
      <c r="I1640" s="6"/>
      <c r="J1640" s="6"/>
      <c r="K1640" s="6"/>
      <c r="L1640" s="6"/>
      <c r="M1640" s="6"/>
      <c r="N1640" s="6"/>
      <c r="O1640" s="6"/>
      <c r="P1640" s="6"/>
      <c r="Q1640" s="6"/>
      <c r="R1640" s="6"/>
    </row>
    <row r="1641" spans="1:18" x14ac:dyDescent="0.3">
      <c r="A1641" s="6"/>
      <c r="B1641" s="172"/>
      <c r="C1641" s="169"/>
      <c r="D1641" s="6"/>
      <c r="E1641" s="6"/>
      <c r="F1641" s="6"/>
      <c r="G1641" s="6"/>
      <c r="H1641" s="6"/>
      <c r="I1641" s="6"/>
      <c r="J1641" s="6"/>
      <c r="K1641" s="6"/>
      <c r="L1641" s="6"/>
      <c r="M1641" s="6"/>
      <c r="N1641" s="6"/>
      <c r="O1641" s="6"/>
      <c r="P1641" s="6"/>
      <c r="Q1641" s="6"/>
      <c r="R1641" s="6"/>
    </row>
    <row r="1642" spans="1:18" x14ac:dyDescent="0.3">
      <c r="A1642" s="6"/>
      <c r="B1642" s="172"/>
      <c r="C1642" s="169"/>
      <c r="D1642" s="6"/>
      <c r="E1642" s="6"/>
      <c r="F1642" s="6"/>
      <c r="G1642" s="6"/>
      <c r="H1642" s="6"/>
      <c r="I1642" s="6"/>
      <c r="J1642" s="6"/>
      <c r="K1642" s="6"/>
      <c r="L1642" s="6"/>
      <c r="M1642" s="6"/>
      <c r="N1642" s="6"/>
      <c r="O1642" s="6"/>
      <c r="P1642" s="6"/>
      <c r="Q1642" s="6"/>
      <c r="R1642" s="6"/>
    </row>
    <row r="1643" spans="1:18" ht="39.6" x14ac:dyDescent="0.3">
      <c r="A1643" s="6"/>
      <c r="B1643" s="172" t="s">
        <v>4477</v>
      </c>
      <c r="C1643" s="169"/>
      <c r="D1643" s="6"/>
      <c r="E1643" s="6"/>
      <c r="F1643" s="6"/>
      <c r="G1643" s="6"/>
      <c r="H1643" s="6"/>
      <c r="I1643" s="6"/>
      <c r="J1643" s="6"/>
      <c r="K1643" s="6"/>
      <c r="L1643" s="6"/>
      <c r="M1643" s="6"/>
      <c r="N1643" s="6"/>
      <c r="O1643" s="6"/>
      <c r="P1643" s="6"/>
      <c r="Q1643" s="6"/>
      <c r="R1643" s="6"/>
    </row>
    <row r="1644" spans="1:18" ht="26.4" x14ac:dyDescent="0.3">
      <c r="A1644" s="6"/>
      <c r="B1644" s="172" t="s">
        <v>4478</v>
      </c>
      <c r="C1644" s="169"/>
      <c r="D1644" s="6"/>
      <c r="E1644" s="6"/>
      <c r="F1644" s="6"/>
      <c r="G1644" s="6"/>
      <c r="H1644" s="6"/>
      <c r="I1644" s="6"/>
      <c r="J1644" s="6"/>
      <c r="K1644" s="6"/>
      <c r="L1644" s="6"/>
      <c r="M1644" s="6"/>
      <c r="N1644" s="6"/>
      <c r="O1644" s="6"/>
      <c r="P1644" s="6"/>
      <c r="Q1644" s="6"/>
      <c r="R1644" s="6"/>
    </row>
    <row r="1645" spans="1:18" x14ac:dyDescent="0.3">
      <c r="A1645" s="6"/>
      <c r="B1645" s="172" t="s">
        <v>4479</v>
      </c>
      <c r="C1645" s="169"/>
      <c r="D1645" s="6"/>
      <c r="E1645" s="6"/>
      <c r="F1645" s="6"/>
      <c r="G1645" s="6"/>
      <c r="H1645" s="6"/>
      <c r="I1645" s="6"/>
      <c r="J1645" s="6"/>
      <c r="K1645" s="6"/>
      <c r="L1645" s="6"/>
      <c r="M1645" s="6"/>
      <c r="N1645" s="6"/>
      <c r="O1645" s="6"/>
      <c r="P1645" s="6"/>
      <c r="Q1645" s="6"/>
      <c r="R1645" s="6"/>
    </row>
    <row r="1646" spans="1:18" x14ac:dyDescent="0.3">
      <c r="A1646" s="6"/>
      <c r="B1646" s="172" t="s">
        <v>4480</v>
      </c>
      <c r="C1646" s="169"/>
      <c r="D1646" s="6"/>
      <c r="E1646" s="6"/>
      <c r="F1646" s="6"/>
      <c r="G1646" s="6"/>
      <c r="H1646" s="6"/>
      <c r="I1646" s="6"/>
      <c r="J1646" s="6"/>
      <c r="K1646" s="6"/>
      <c r="L1646" s="6"/>
      <c r="M1646" s="6"/>
      <c r="N1646" s="6"/>
      <c r="O1646" s="6"/>
      <c r="P1646" s="6"/>
      <c r="Q1646" s="6"/>
      <c r="R1646" s="6"/>
    </row>
    <row r="1647" spans="1:18" x14ac:dyDescent="0.3">
      <c r="A1647" s="6"/>
      <c r="B1647" s="173" t="s">
        <v>4481</v>
      </c>
      <c r="C1647" s="169"/>
      <c r="D1647" s="6"/>
      <c r="E1647" s="6"/>
      <c r="F1647" s="6"/>
      <c r="G1647" s="6"/>
      <c r="H1647" s="6"/>
      <c r="I1647" s="6"/>
      <c r="J1647" s="6"/>
      <c r="K1647" s="6"/>
      <c r="L1647" s="6"/>
      <c r="M1647" s="6"/>
      <c r="N1647" s="6"/>
      <c r="O1647" s="6"/>
      <c r="P1647" s="6"/>
      <c r="Q1647" s="6"/>
      <c r="R1647" s="6"/>
    </row>
    <row r="1648" spans="1:18" ht="26.4" x14ac:dyDescent="0.3">
      <c r="A1648" s="6"/>
      <c r="B1648" s="172" t="s">
        <v>5564</v>
      </c>
      <c r="C1648" s="169"/>
      <c r="D1648" s="6"/>
      <c r="E1648" s="6"/>
      <c r="F1648" s="6"/>
      <c r="G1648" s="6"/>
      <c r="H1648" s="6"/>
      <c r="I1648" s="6"/>
      <c r="J1648" s="6"/>
      <c r="K1648" s="6"/>
      <c r="L1648" s="6"/>
      <c r="M1648" s="6"/>
      <c r="N1648" s="6"/>
      <c r="O1648" s="6"/>
      <c r="P1648" s="6"/>
      <c r="Q1648" s="6"/>
      <c r="R1648" s="6"/>
    </row>
    <row r="1649" spans="1:18" ht="52.8" x14ac:dyDescent="0.3">
      <c r="A1649" s="6"/>
      <c r="B1649" s="172" t="s">
        <v>5565</v>
      </c>
      <c r="C1649" s="169"/>
      <c r="D1649" s="6"/>
      <c r="E1649" s="6"/>
      <c r="F1649" s="6"/>
      <c r="G1649" s="6"/>
      <c r="H1649" s="6"/>
      <c r="I1649" s="6"/>
      <c r="J1649" s="6"/>
      <c r="K1649" s="6"/>
      <c r="L1649" s="6"/>
      <c r="M1649" s="6"/>
      <c r="N1649" s="6"/>
      <c r="O1649" s="6"/>
      <c r="P1649" s="6"/>
      <c r="Q1649" s="6"/>
      <c r="R1649" s="6"/>
    </row>
    <row r="1650" spans="1:18" ht="66" x14ac:dyDescent="0.3">
      <c r="A1650" s="6"/>
      <c r="B1650" s="172" t="s">
        <v>5566</v>
      </c>
      <c r="C1650" s="169"/>
      <c r="D1650" s="6"/>
      <c r="E1650" s="6"/>
      <c r="F1650" s="6"/>
      <c r="G1650" s="6"/>
      <c r="H1650" s="6"/>
      <c r="I1650" s="6"/>
      <c r="J1650" s="6"/>
      <c r="K1650" s="6"/>
      <c r="L1650" s="6"/>
      <c r="M1650" s="6"/>
      <c r="N1650" s="6"/>
      <c r="O1650" s="6"/>
      <c r="P1650" s="6"/>
      <c r="Q1650" s="6"/>
      <c r="R1650" s="6"/>
    </row>
    <row r="1651" spans="1:18" x14ac:dyDescent="0.3">
      <c r="A1651" s="6"/>
      <c r="B1651" s="173" t="s">
        <v>4482</v>
      </c>
      <c r="C1651" s="169"/>
      <c r="D1651" s="6"/>
      <c r="E1651" s="6"/>
      <c r="F1651" s="6"/>
      <c r="G1651" s="6"/>
      <c r="H1651" s="6"/>
      <c r="I1651" s="6"/>
      <c r="J1651" s="6"/>
      <c r="K1651" s="6"/>
      <c r="L1651" s="6"/>
      <c r="M1651" s="6"/>
      <c r="N1651" s="6"/>
      <c r="O1651" s="6"/>
      <c r="P1651" s="6"/>
      <c r="Q1651" s="6"/>
      <c r="R1651" s="6"/>
    </row>
    <row r="1652" spans="1:18" ht="26.4" x14ac:dyDescent="0.3">
      <c r="A1652" s="6"/>
      <c r="B1652" s="172" t="s">
        <v>5567</v>
      </c>
      <c r="C1652" s="169"/>
      <c r="D1652" s="6"/>
      <c r="E1652" s="6"/>
      <c r="F1652" s="6"/>
      <c r="G1652" s="6"/>
      <c r="H1652" s="6"/>
      <c r="I1652" s="6"/>
      <c r="J1652" s="6"/>
      <c r="K1652" s="6"/>
      <c r="L1652" s="6"/>
      <c r="M1652" s="6"/>
      <c r="N1652" s="6"/>
      <c r="O1652" s="6"/>
      <c r="P1652" s="6"/>
      <c r="Q1652" s="6"/>
      <c r="R1652" s="6"/>
    </row>
    <row r="1653" spans="1:18" ht="26.4" x14ac:dyDescent="0.3">
      <c r="A1653" s="6"/>
      <c r="B1653" s="172" t="s">
        <v>5568</v>
      </c>
      <c r="C1653" s="169"/>
      <c r="D1653" s="6"/>
      <c r="E1653" s="6"/>
      <c r="F1653" s="6"/>
      <c r="G1653" s="6"/>
      <c r="H1653" s="6"/>
      <c r="I1653" s="6"/>
      <c r="J1653" s="6"/>
      <c r="K1653" s="6"/>
      <c r="L1653" s="6"/>
      <c r="M1653" s="6"/>
      <c r="N1653" s="6"/>
      <c r="O1653" s="6"/>
      <c r="P1653" s="6"/>
      <c r="Q1653" s="6"/>
      <c r="R1653" s="6"/>
    </row>
    <row r="1654" spans="1:18" x14ac:dyDescent="0.3">
      <c r="A1654" s="6"/>
      <c r="B1654" s="173" t="s">
        <v>4270</v>
      </c>
      <c r="C1654" s="169"/>
      <c r="D1654" s="6"/>
      <c r="E1654" s="6"/>
      <c r="F1654" s="6"/>
      <c r="G1654" s="6"/>
      <c r="H1654" s="6"/>
      <c r="I1654" s="6"/>
      <c r="J1654" s="6"/>
      <c r="K1654" s="6"/>
      <c r="L1654" s="6"/>
      <c r="M1654" s="6"/>
      <c r="N1654" s="6"/>
      <c r="O1654" s="6"/>
      <c r="P1654" s="6"/>
      <c r="Q1654" s="6"/>
      <c r="R1654" s="6"/>
    </row>
    <row r="1655" spans="1:18" ht="26.4" x14ac:dyDescent="0.3">
      <c r="A1655" s="6"/>
      <c r="B1655" s="172" t="s">
        <v>5569</v>
      </c>
      <c r="C1655" s="169"/>
      <c r="D1655" s="6"/>
      <c r="E1655" s="6"/>
      <c r="F1655" s="6"/>
      <c r="G1655" s="6"/>
      <c r="H1655" s="6"/>
      <c r="I1655" s="6"/>
      <c r="J1655" s="6"/>
      <c r="K1655" s="6"/>
      <c r="L1655" s="6"/>
      <c r="M1655" s="6"/>
      <c r="N1655" s="6"/>
      <c r="O1655" s="6"/>
      <c r="P1655" s="6"/>
      <c r="Q1655" s="6"/>
      <c r="R1655" s="6"/>
    </row>
    <row r="1656" spans="1:18" ht="26.4" x14ac:dyDescent="0.3">
      <c r="A1656" s="6"/>
      <c r="B1656" s="172" t="s">
        <v>5570</v>
      </c>
      <c r="C1656" s="169"/>
      <c r="D1656" s="6"/>
      <c r="E1656" s="6"/>
      <c r="F1656" s="6"/>
      <c r="G1656" s="6"/>
      <c r="H1656" s="6"/>
      <c r="I1656" s="6"/>
      <c r="J1656" s="6"/>
      <c r="K1656" s="6"/>
      <c r="L1656" s="6"/>
      <c r="M1656" s="6"/>
      <c r="N1656" s="6"/>
      <c r="O1656" s="6"/>
      <c r="P1656" s="6"/>
      <c r="Q1656" s="6"/>
      <c r="R1656" s="6"/>
    </row>
    <row r="1657" spans="1:18" ht="26.4" x14ac:dyDescent="0.3">
      <c r="A1657" s="6"/>
      <c r="B1657" s="172" t="s">
        <v>5571</v>
      </c>
      <c r="C1657" s="169"/>
      <c r="D1657" s="6"/>
      <c r="E1657" s="6"/>
      <c r="F1657" s="6"/>
      <c r="G1657" s="6"/>
      <c r="H1657" s="6"/>
      <c r="I1657" s="6"/>
      <c r="J1657" s="6"/>
      <c r="K1657" s="6"/>
      <c r="L1657" s="6"/>
      <c r="M1657" s="6"/>
      <c r="N1657" s="6"/>
      <c r="O1657" s="6"/>
      <c r="P1657" s="6"/>
      <c r="Q1657" s="6"/>
      <c r="R1657" s="6"/>
    </row>
    <row r="1658" spans="1:18" ht="26.4" x14ac:dyDescent="0.3">
      <c r="A1658" s="6"/>
      <c r="B1658" s="172" t="s">
        <v>5572</v>
      </c>
      <c r="C1658" s="169"/>
      <c r="D1658" s="6"/>
      <c r="E1658" s="6"/>
      <c r="F1658" s="6"/>
      <c r="G1658" s="6"/>
      <c r="H1658" s="6"/>
      <c r="I1658" s="6"/>
      <c r="J1658" s="6"/>
      <c r="K1658" s="6"/>
      <c r="L1658" s="6"/>
      <c r="M1658" s="6"/>
      <c r="N1658" s="6"/>
      <c r="O1658" s="6"/>
      <c r="P1658" s="6"/>
      <c r="Q1658" s="6"/>
      <c r="R1658" s="6"/>
    </row>
    <row r="1659" spans="1:18" x14ac:dyDescent="0.3">
      <c r="A1659" s="6"/>
      <c r="B1659" s="172" t="s">
        <v>4483</v>
      </c>
      <c r="C1659" s="169"/>
      <c r="D1659" s="6"/>
      <c r="E1659" s="6"/>
      <c r="F1659" s="6"/>
      <c r="G1659" s="6"/>
      <c r="H1659" s="6"/>
      <c r="I1659" s="6"/>
      <c r="J1659" s="6"/>
      <c r="K1659" s="6"/>
      <c r="L1659" s="6"/>
      <c r="M1659" s="6"/>
      <c r="N1659" s="6"/>
      <c r="O1659" s="6"/>
      <c r="P1659" s="6"/>
      <c r="Q1659" s="6"/>
      <c r="R1659" s="6"/>
    </row>
    <row r="1660" spans="1:18" x14ac:dyDescent="0.3">
      <c r="A1660" s="6"/>
      <c r="B1660" s="172" t="s">
        <v>5573</v>
      </c>
      <c r="C1660" s="169"/>
      <c r="D1660" s="6"/>
      <c r="E1660" s="6"/>
      <c r="F1660" s="6"/>
      <c r="G1660" s="6"/>
      <c r="H1660" s="6"/>
      <c r="I1660" s="6"/>
      <c r="J1660" s="6"/>
      <c r="K1660" s="6"/>
      <c r="L1660" s="6"/>
      <c r="M1660" s="6"/>
      <c r="N1660" s="6"/>
      <c r="O1660" s="6"/>
      <c r="P1660" s="6"/>
      <c r="Q1660" s="6"/>
      <c r="R1660" s="6"/>
    </row>
    <row r="1661" spans="1:18" ht="26.4" x14ac:dyDescent="0.3">
      <c r="A1661" s="6"/>
      <c r="B1661" s="172" t="s">
        <v>5574</v>
      </c>
      <c r="C1661" s="169"/>
      <c r="D1661" s="6"/>
      <c r="E1661" s="6"/>
      <c r="F1661" s="6"/>
      <c r="G1661" s="6"/>
      <c r="H1661" s="6"/>
      <c r="I1661" s="6"/>
      <c r="J1661" s="6"/>
      <c r="K1661" s="6"/>
      <c r="L1661" s="6"/>
      <c r="M1661" s="6"/>
      <c r="N1661" s="6"/>
      <c r="O1661" s="6"/>
      <c r="P1661" s="6"/>
      <c r="Q1661" s="6"/>
      <c r="R1661" s="6"/>
    </row>
    <row r="1662" spans="1:18" x14ac:dyDescent="0.3">
      <c r="A1662" s="6"/>
      <c r="B1662" s="173" t="s">
        <v>4484</v>
      </c>
      <c r="C1662" s="169"/>
      <c r="D1662" s="6"/>
      <c r="E1662" s="6"/>
      <c r="F1662" s="6"/>
      <c r="G1662" s="6"/>
      <c r="H1662" s="6"/>
      <c r="I1662" s="6"/>
      <c r="J1662" s="6"/>
      <c r="K1662" s="6"/>
      <c r="L1662" s="6"/>
      <c r="M1662" s="6"/>
      <c r="N1662" s="6"/>
      <c r="O1662" s="6"/>
      <c r="P1662" s="6"/>
      <c r="Q1662" s="6"/>
      <c r="R1662" s="6"/>
    </row>
    <row r="1663" spans="1:18" ht="39.6" x14ac:dyDescent="0.3">
      <c r="A1663" s="6"/>
      <c r="B1663" s="172" t="s">
        <v>5575</v>
      </c>
      <c r="C1663" s="169"/>
      <c r="D1663" s="6"/>
      <c r="E1663" s="6"/>
      <c r="F1663" s="6"/>
      <c r="G1663" s="6"/>
      <c r="H1663" s="6"/>
      <c r="I1663" s="6"/>
      <c r="J1663" s="6"/>
      <c r="K1663" s="6"/>
      <c r="L1663" s="6"/>
      <c r="M1663" s="6"/>
      <c r="N1663" s="6"/>
      <c r="O1663" s="6"/>
      <c r="P1663" s="6"/>
      <c r="Q1663" s="6"/>
      <c r="R1663" s="6"/>
    </row>
    <row r="1664" spans="1:18" x14ac:dyDescent="0.3">
      <c r="A1664" s="6"/>
      <c r="B1664" s="172" t="s">
        <v>5576</v>
      </c>
      <c r="C1664" s="169"/>
      <c r="D1664" s="6"/>
      <c r="E1664" s="6"/>
      <c r="F1664" s="6"/>
      <c r="G1664" s="6"/>
      <c r="H1664" s="6"/>
      <c r="I1664" s="6"/>
      <c r="J1664" s="6"/>
      <c r="K1664" s="6"/>
      <c r="L1664" s="6"/>
      <c r="M1664" s="6"/>
      <c r="N1664" s="6"/>
      <c r="O1664" s="6"/>
      <c r="P1664" s="6"/>
      <c r="Q1664" s="6"/>
      <c r="R1664" s="6"/>
    </row>
    <row r="1665" spans="1:18" x14ac:dyDescent="0.3">
      <c r="A1665" s="6"/>
      <c r="B1665" s="172" t="s">
        <v>5577</v>
      </c>
      <c r="C1665" s="169"/>
      <c r="D1665" s="6"/>
      <c r="E1665" s="6"/>
      <c r="F1665" s="6"/>
      <c r="G1665" s="6"/>
      <c r="H1665" s="6"/>
      <c r="I1665" s="6"/>
      <c r="J1665" s="6"/>
      <c r="K1665" s="6"/>
      <c r="L1665" s="6"/>
      <c r="M1665" s="6"/>
      <c r="N1665" s="6"/>
      <c r="O1665" s="6"/>
      <c r="P1665" s="6"/>
      <c r="Q1665" s="6"/>
      <c r="R1665" s="6"/>
    </row>
    <row r="1666" spans="1:18" x14ac:dyDescent="0.3">
      <c r="A1666" s="6"/>
      <c r="B1666" s="172" t="s">
        <v>5578</v>
      </c>
      <c r="C1666" s="169"/>
      <c r="D1666" s="6"/>
      <c r="E1666" s="6"/>
      <c r="F1666" s="6"/>
      <c r="G1666" s="6"/>
      <c r="H1666" s="6"/>
      <c r="I1666" s="6"/>
      <c r="J1666" s="6"/>
      <c r="K1666" s="6"/>
      <c r="L1666" s="6"/>
      <c r="M1666" s="6"/>
      <c r="N1666" s="6"/>
      <c r="O1666" s="6"/>
      <c r="P1666" s="6"/>
      <c r="Q1666" s="6"/>
      <c r="R1666" s="6"/>
    </row>
    <row r="1667" spans="1:18" x14ac:dyDescent="0.3">
      <c r="A1667" s="6"/>
      <c r="B1667" s="172" t="s">
        <v>5579</v>
      </c>
      <c r="C1667" s="169"/>
      <c r="D1667" s="6"/>
      <c r="E1667" s="6"/>
      <c r="F1667" s="6"/>
      <c r="G1667" s="6"/>
      <c r="H1667" s="6"/>
      <c r="I1667" s="6"/>
      <c r="J1667" s="6"/>
      <c r="K1667" s="6"/>
      <c r="L1667" s="6"/>
      <c r="M1667" s="6"/>
      <c r="N1667" s="6"/>
      <c r="O1667" s="6"/>
      <c r="P1667" s="6"/>
      <c r="Q1667" s="6"/>
      <c r="R1667" s="6"/>
    </row>
    <row r="1668" spans="1:18" ht="26.4" x14ac:dyDescent="0.3">
      <c r="A1668" s="6"/>
      <c r="B1668" s="172" t="s">
        <v>5580</v>
      </c>
      <c r="C1668" s="169"/>
      <c r="D1668" s="6"/>
      <c r="E1668" s="6"/>
      <c r="F1668" s="6"/>
      <c r="G1668" s="6"/>
      <c r="H1668" s="6"/>
      <c r="I1668" s="6"/>
      <c r="J1668" s="6"/>
      <c r="K1668" s="6"/>
      <c r="L1668" s="6"/>
      <c r="M1668" s="6"/>
      <c r="N1668" s="6"/>
      <c r="O1668" s="6"/>
      <c r="P1668" s="6"/>
      <c r="Q1668" s="6"/>
      <c r="R1668" s="6"/>
    </row>
    <row r="1669" spans="1:18" x14ac:dyDescent="0.3">
      <c r="A1669" s="6"/>
      <c r="B1669" s="172" t="s">
        <v>4483</v>
      </c>
      <c r="C1669" s="169"/>
      <c r="D1669" s="6"/>
      <c r="E1669" s="6"/>
      <c r="F1669" s="6"/>
      <c r="G1669" s="6"/>
      <c r="H1669" s="6"/>
      <c r="I1669" s="6"/>
      <c r="J1669" s="6"/>
      <c r="K1669" s="6"/>
      <c r="L1669" s="6"/>
      <c r="M1669" s="6"/>
      <c r="N1669" s="6"/>
      <c r="O1669" s="6"/>
      <c r="P1669" s="6"/>
      <c r="Q1669" s="6"/>
      <c r="R1669" s="6"/>
    </row>
    <row r="1670" spans="1:18" x14ac:dyDescent="0.3">
      <c r="A1670" s="6"/>
      <c r="B1670" s="172" t="s">
        <v>5573</v>
      </c>
      <c r="C1670" s="169"/>
      <c r="D1670" s="6"/>
      <c r="E1670" s="6"/>
      <c r="F1670" s="6"/>
      <c r="G1670" s="6"/>
      <c r="H1670" s="6"/>
      <c r="I1670" s="6"/>
      <c r="J1670" s="6"/>
      <c r="K1670" s="6"/>
      <c r="L1670" s="6"/>
      <c r="M1670" s="6"/>
      <c r="N1670" s="6"/>
      <c r="O1670" s="6"/>
      <c r="P1670" s="6"/>
      <c r="Q1670" s="6"/>
      <c r="R1670" s="6"/>
    </row>
    <row r="1671" spans="1:18" x14ac:dyDescent="0.3">
      <c r="A1671" s="6"/>
      <c r="B1671" s="172" t="s">
        <v>5581</v>
      </c>
      <c r="C1671" s="169"/>
      <c r="D1671" s="6"/>
      <c r="E1671" s="6"/>
      <c r="F1671" s="6"/>
      <c r="G1671" s="6"/>
      <c r="H1671" s="6"/>
      <c r="I1671" s="6"/>
      <c r="J1671" s="6"/>
      <c r="K1671" s="6"/>
      <c r="L1671" s="6"/>
      <c r="M1671" s="6"/>
      <c r="N1671" s="6"/>
      <c r="O1671" s="6"/>
      <c r="P1671" s="6"/>
      <c r="Q1671" s="6"/>
      <c r="R1671" s="6"/>
    </row>
    <row r="1672" spans="1:18" x14ac:dyDescent="0.3">
      <c r="A1672" s="6"/>
      <c r="B1672" s="172" t="s">
        <v>5582</v>
      </c>
      <c r="C1672" s="169"/>
      <c r="D1672" s="6"/>
      <c r="E1672" s="6"/>
      <c r="F1672" s="6"/>
      <c r="G1672" s="6"/>
      <c r="H1672" s="6"/>
      <c r="I1672" s="6"/>
      <c r="J1672" s="6"/>
      <c r="K1672" s="6"/>
      <c r="L1672" s="6"/>
      <c r="M1672" s="6"/>
      <c r="N1672" s="6"/>
      <c r="O1672" s="6"/>
      <c r="P1672" s="6"/>
      <c r="Q1672" s="6"/>
      <c r="R1672" s="6"/>
    </row>
    <row r="1673" spans="1:18" x14ac:dyDescent="0.3">
      <c r="A1673" s="6"/>
      <c r="B1673" s="173" t="s">
        <v>4485</v>
      </c>
      <c r="C1673" s="169"/>
      <c r="D1673" s="6"/>
      <c r="E1673" s="6"/>
      <c r="F1673" s="6"/>
      <c r="G1673" s="6"/>
      <c r="H1673" s="6"/>
      <c r="I1673" s="6"/>
      <c r="J1673" s="6"/>
      <c r="K1673" s="6"/>
      <c r="L1673" s="6"/>
      <c r="M1673" s="6"/>
      <c r="N1673" s="6"/>
      <c r="O1673" s="6"/>
      <c r="P1673" s="6"/>
      <c r="Q1673" s="6"/>
      <c r="R1673" s="6"/>
    </row>
    <row r="1674" spans="1:18" ht="26.4" x14ac:dyDescent="0.3">
      <c r="A1674" s="6"/>
      <c r="B1674" s="172" t="s">
        <v>5583</v>
      </c>
      <c r="C1674" s="169"/>
      <c r="D1674" s="6"/>
      <c r="E1674" s="6"/>
      <c r="F1674" s="6"/>
      <c r="G1674" s="6"/>
      <c r="H1674" s="6"/>
      <c r="I1674" s="6"/>
      <c r="J1674" s="6"/>
      <c r="K1674" s="6"/>
      <c r="L1674" s="6"/>
      <c r="M1674" s="6"/>
      <c r="N1674" s="6"/>
      <c r="O1674" s="6"/>
      <c r="P1674" s="6"/>
      <c r="Q1674" s="6"/>
      <c r="R1674" s="6"/>
    </row>
    <row r="1675" spans="1:18" x14ac:dyDescent="0.3">
      <c r="A1675" s="6"/>
      <c r="B1675" s="172" t="s">
        <v>5584</v>
      </c>
      <c r="C1675" s="169"/>
      <c r="D1675" s="6"/>
      <c r="E1675" s="6"/>
      <c r="F1675" s="6"/>
      <c r="G1675" s="6"/>
      <c r="H1675" s="6"/>
      <c r="I1675" s="6"/>
      <c r="J1675" s="6"/>
      <c r="K1675" s="6"/>
      <c r="L1675" s="6"/>
      <c r="M1675" s="6"/>
      <c r="N1675" s="6"/>
      <c r="O1675" s="6"/>
      <c r="P1675" s="6"/>
      <c r="Q1675" s="6"/>
      <c r="R1675" s="6"/>
    </row>
    <row r="1676" spans="1:18" x14ac:dyDescent="0.3">
      <c r="A1676" s="6"/>
      <c r="B1676" s="172" t="s">
        <v>5585</v>
      </c>
      <c r="C1676" s="169"/>
      <c r="D1676" s="6"/>
      <c r="E1676" s="6"/>
      <c r="F1676" s="6"/>
      <c r="G1676" s="6"/>
      <c r="H1676" s="6"/>
      <c r="I1676" s="6"/>
      <c r="J1676" s="6"/>
      <c r="K1676" s="6"/>
      <c r="L1676" s="6"/>
      <c r="M1676" s="6"/>
      <c r="N1676" s="6"/>
      <c r="O1676" s="6"/>
      <c r="P1676" s="6"/>
      <c r="Q1676" s="6"/>
      <c r="R1676" s="6"/>
    </row>
    <row r="1677" spans="1:18" x14ac:dyDescent="0.3">
      <c r="A1677" s="6"/>
      <c r="B1677" s="172" t="s">
        <v>5586</v>
      </c>
      <c r="C1677" s="169"/>
      <c r="D1677" s="6"/>
      <c r="E1677" s="6"/>
      <c r="F1677" s="6"/>
      <c r="G1677" s="6"/>
      <c r="H1677" s="6"/>
      <c r="I1677" s="6"/>
      <c r="J1677" s="6"/>
      <c r="K1677" s="6"/>
      <c r="L1677" s="6"/>
      <c r="M1677" s="6"/>
      <c r="N1677" s="6"/>
      <c r="O1677" s="6"/>
      <c r="P1677" s="6"/>
      <c r="Q1677" s="6"/>
      <c r="R1677" s="6"/>
    </row>
    <row r="1678" spans="1:18" x14ac:dyDescent="0.3">
      <c r="A1678" s="6"/>
      <c r="B1678" s="172" t="s">
        <v>5587</v>
      </c>
      <c r="C1678" s="169"/>
      <c r="D1678" s="6"/>
      <c r="E1678" s="6"/>
      <c r="F1678" s="6"/>
      <c r="G1678" s="6"/>
      <c r="H1678" s="6"/>
      <c r="I1678" s="6"/>
      <c r="J1678" s="6"/>
      <c r="K1678" s="6"/>
      <c r="L1678" s="6"/>
      <c r="M1678" s="6"/>
      <c r="N1678" s="6"/>
      <c r="O1678" s="6"/>
      <c r="P1678" s="6"/>
      <c r="Q1678" s="6"/>
      <c r="R1678" s="6"/>
    </row>
    <row r="1679" spans="1:18" x14ac:dyDescent="0.3">
      <c r="A1679" s="6"/>
      <c r="B1679" s="172" t="s">
        <v>5588</v>
      </c>
      <c r="C1679" s="169"/>
      <c r="D1679" s="6"/>
      <c r="E1679" s="6"/>
      <c r="F1679" s="6"/>
      <c r="G1679" s="6"/>
      <c r="H1679" s="6"/>
      <c r="I1679" s="6"/>
      <c r="J1679" s="6"/>
      <c r="K1679" s="6"/>
      <c r="L1679" s="6"/>
      <c r="M1679" s="6"/>
      <c r="N1679" s="6"/>
      <c r="O1679" s="6"/>
      <c r="P1679" s="6"/>
      <c r="Q1679" s="6"/>
      <c r="R1679" s="6"/>
    </row>
    <row r="1680" spans="1:18" x14ac:dyDescent="0.3">
      <c r="A1680" s="6"/>
      <c r="B1680" s="172" t="s">
        <v>5589</v>
      </c>
      <c r="C1680" s="169"/>
      <c r="D1680" s="6"/>
      <c r="E1680" s="6"/>
      <c r="F1680" s="6"/>
      <c r="G1680" s="6"/>
      <c r="H1680" s="6"/>
      <c r="I1680" s="6"/>
      <c r="J1680" s="6"/>
      <c r="K1680" s="6"/>
      <c r="L1680" s="6"/>
      <c r="M1680" s="6"/>
      <c r="N1680" s="6"/>
      <c r="O1680" s="6"/>
      <c r="P1680" s="6"/>
      <c r="Q1680" s="6"/>
      <c r="R1680" s="6"/>
    </row>
    <row r="1681" spans="1:18" x14ac:dyDescent="0.3">
      <c r="A1681" s="6"/>
      <c r="B1681" s="172" t="s">
        <v>5590</v>
      </c>
      <c r="C1681" s="169"/>
      <c r="D1681" s="6"/>
      <c r="E1681" s="6"/>
      <c r="F1681" s="6"/>
      <c r="G1681" s="6"/>
      <c r="H1681" s="6"/>
      <c r="I1681" s="6"/>
      <c r="J1681" s="6"/>
      <c r="K1681" s="6"/>
      <c r="L1681" s="6"/>
      <c r="M1681" s="6"/>
      <c r="N1681" s="6"/>
      <c r="O1681" s="6"/>
      <c r="P1681" s="6"/>
      <c r="Q1681" s="6"/>
      <c r="R1681" s="6"/>
    </row>
    <row r="1682" spans="1:18" x14ac:dyDescent="0.3">
      <c r="A1682" s="6"/>
      <c r="B1682" s="172" t="s">
        <v>5591</v>
      </c>
      <c r="C1682" s="169"/>
      <c r="D1682" s="6"/>
      <c r="E1682" s="6"/>
      <c r="F1682" s="6"/>
      <c r="G1682" s="6"/>
      <c r="H1682" s="6"/>
      <c r="I1682" s="6"/>
      <c r="J1682" s="6"/>
      <c r="K1682" s="6"/>
      <c r="L1682" s="6"/>
      <c r="M1682" s="6"/>
      <c r="N1682" s="6"/>
      <c r="O1682" s="6"/>
      <c r="P1682" s="6"/>
      <c r="Q1682" s="6"/>
      <c r="R1682" s="6"/>
    </row>
    <row r="1683" spans="1:18" x14ac:dyDescent="0.3">
      <c r="A1683" s="6"/>
      <c r="B1683" s="172" t="s">
        <v>4483</v>
      </c>
      <c r="C1683" s="169"/>
      <c r="D1683" s="6"/>
      <c r="E1683" s="6"/>
      <c r="F1683" s="6"/>
      <c r="G1683" s="6"/>
      <c r="H1683" s="6"/>
      <c r="I1683" s="6"/>
      <c r="J1683" s="6"/>
      <c r="K1683" s="6"/>
      <c r="L1683" s="6"/>
      <c r="M1683" s="6"/>
      <c r="N1683" s="6"/>
      <c r="O1683" s="6"/>
      <c r="P1683" s="6"/>
      <c r="Q1683" s="6"/>
      <c r="R1683" s="6"/>
    </row>
    <row r="1684" spans="1:18" ht="26.4" x14ac:dyDescent="0.3">
      <c r="A1684" s="6"/>
      <c r="B1684" s="172" t="s">
        <v>5592</v>
      </c>
      <c r="C1684" s="169"/>
      <c r="D1684" s="6"/>
      <c r="E1684" s="6"/>
      <c r="F1684" s="6"/>
      <c r="G1684" s="6"/>
      <c r="H1684" s="6"/>
      <c r="I1684" s="6"/>
      <c r="J1684" s="6"/>
      <c r="K1684" s="6"/>
      <c r="L1684" s="6"/>
      <c r="M1684" s="6"/>
      <c r="N1684" s="6"/>
      <c r="O1684" s="6"/>
      <c r="P1684" s="6"/>
      <c r="Q1684" s="6"/>
      <c r="R1684" s="6"/>
    </row>
    <row r="1685" spans="1:18" x14ac:dyDescent="0.3">
      <c r="A1685" s="6"/>
      <c r="B1685" s="173" t="s">
        <v>4273</v>
      </c>
      <c r="C1685" s="169"/>
      <c r="D1685" s="6"/>
      <c r="E1685" s="6"/>
      <c r="F1685" s="6"/>
      <c r="G1685" s="6"/>
      <c r="H1685" s="6"/>
      <c r="I1685" s="6"/>
      <c r="J1685" s="6"/>
      <c r="K1685" s="6"/>
      <c r="L1685" s="6"/>
      <c r="M1685" s="6"/>
      <c r="N1685" s="6"/>
      <c r="O1685" s="6"/>
      <c r="P1685" s="6"/>
      <c r="Q1685" s="6"/>
      <c r="R1685" s="6"/>
    </row>
    <row r="1686" spans="1:18" ht="26.4" x14ac:dyDescent="0.3">
      <c r="A1686" s="6"/>
      <c r="B1686" s="172" t="s">
        <v>5593</v>
      </c>
      <c r="C1686" s="169"/>
      <c r="D1686" s="6"/>
      <c r="E1686" s="6"/>
      <c r="F1686" s="6"/>
      <c r="G1686" s="6"/>
      <c r="H1686" s="6"/>
      <c r="I1686" s="6"/>
      <c r="J1686" s="6"/>
      <c r="K1686" s="6"/>
      <c r="L1686" s="6"/>
      <c r="M1686" s="6"/>
      <c r="N1686" s="6"/>
      <c r="O1686" s="6"/>
      <c r="P1686" s="6"/>
      <c r="Q1686" s="6"/>
      <c r="R1686" s="6"/>
    </row>
    <row r="1687" spans="1:18" ht="26.4" x14ac:dyDescent="0.3">
      <c r="A1687" s="6"/>
      <c r="B1687" s="172" t="s">
        <v>5594</v>
      </c>
      <c r="C1687" s="169"/>
      <c r="D1687" s="6"/>
      <c r="E1687" s="6"/>
      <c r="F1687" s="6"/>
      <c r="G1687" s="6"/>
      <c r="H1687" s="6"/>
      <c r="I1687" s="6"/>
      <c r="J1687" s="6"/>
      <c r="K1687" s="6"/>
      <c r="L1687" s="6"/>
      <c r="M1687" s="6"/>
      <c r="N1687" s="6"/>
      <c r="O1687" s="6"/>
      <c r="P1687" s="6"/>
      <c r="Q1687" s="6"/>
      <c r="R1687" s="6"/>
    </row>
    <row r="1688" spans="1:18" x14ac:dyDescent="0.3">
      <c r="A1688" s="6"/>
      <c r="B1688" s="172" t="s">
        <v>5595</v>
      </c>
      <c r="C1688" s="169"/>
      <c r="D1688" s="6"/>
      <c r="E1688" s="6"/>
      <c r="F1688" s="6"/>
      <c r="G1688" s="6"/>
      <c r="H1688" s="6"/>
      <c r="I1688" s="6"/>
      <c r="J1688" s="6"/>
      <c r="K1688" s="6"/>
      <c r="L1688" s="6"/>
      <c r="M1688" s="6"/>
      <c r="N1688" s="6"/>
      <c r="O1688" s="6"/>
      <c r="P1688" s="6"/>
      <c r="Q1688" s="6"/>
      <c r="R1688" s="6"/>
    </row>
    <row r="1689" spans="1:18" x14ac:dyDescent="0.3">
      <c r="A1689" s="6"/>
      <c r="B1689" s="172" t="s">
        <v>5596</v>
      </c>
      <c r="C1689" s="169"/>
      <c r="D1689" s="6"/>
      <c r="E1689" s="6"/>
      <c r="F1689" s="6"/>
      <c r="G1689" s="6"/>
      <c r="H1689" s="6"/>
      <c r="I1689" s="6"/>
      <c r="J1689" s="6"/>
      <c r="K1689" s="6"/>
      <c r="L1689" s="6"/>
      <c r="M1689" s="6"/>
      <c r="N1689" s="6"/>
      <c r="O1689" s="6"/>
      <c r="P1689" s="6"/>
      <c r="Q1689" s="6"/>
      <c r="R1689" s="6"/>
    </row>
    <row r="1690" spans="1:18" ht="26.4" x14ac:dyDescent="0.3">
      <c r="A1690" s="6"/>
      <c r="B1690" s="172" t="s">
        <v>5597</v>
      </c>
      <c r="C1690" s="169"/>
      <c r="D1690" s="6"/>
      <c r="E1690" s="6"/>
      <c r="F1690" s="6"/>
      <c r="G1690" s="6"/>
      <c r="H1690" s="6"/>
      <c r="I1690" s="6"/>
      <c r="J1690" s="6"/>
      <c r="K1690" s="6"/>
      <c r="L1690" s="6"/>
      <c r="M1690" s="6"/>
      <c r="N1690" s="6"/>
      <c r="O1690" s="6"/>
      <c r="P1690" s="6"/>
      <c r="Q1690" s="6"/>
      <c r="R1690" s="6"/>
    </row>
    <row r="1691" spans="1:18" ht="39.6" x14ac:dyDescent="0.3">
      <c r="A1691" s="6"/>
      <c r="B1691" s="172" t="s">
        <v>5598</v>
      </c>
      <c r="C1691" s="169"/>
      <c r="D1691" s="6"/>
      <c r="E1691" s="6"/>
      <c r="F1691" s="6"/>
      <c r="G1691" s="6"/>
      <c r="H1691" s="6"/>
      <c r="I1691" s="6"/>
      <c r="J1691" s="6"/>
      <c r="K1691" s="6"/>
      <c r="L1691" s="6"/>
      <c r="M1691" s="6"/>
      <c r="N1691" s="6"/>
      <c r="O1691" s="6"/>
      <c r="P1691" s="6"/>
      <c r="Q1691" s="6"/>
      <c r="R1691" s="6"/>
    </row>
    <row r="1692" spans="1:18" x14ac:dyDescent="0.3">
      <c r="A1692" s="6"/>
      <c r="B1692" s="172" t="s">
        <v>4483</v>
      </c>
      <c r="C1692" s="169"/>
      <c r="D1692" s="6"/>
      <c r="E1692" s="6"/>
      <c r="F1692" s="6"/>
      <c r="G1692" s="6"/>
      <c r="H1692" s="6"/>
      <c r="I1692" s="6"/>
      <c r="J1692" s="6"/>
      <c r="K1692" s="6"/>
      <c r="L1692" s="6"/>
      <c r="M1692" s="6"/>
      <c r="N1692" s="6"/>
      <c r="O1692" s="6"/>
      <c r="P1692" s="6"/>
      <c r="Q1692" s="6"/>
      <c r="R1692" s="6"/>
    </row>
    <row r="1693" spans="1:18" x14ac:dyDescent="0.3">
      <c r="A1693" s="6"/>
      <c r="B1693" s="172" t="s">
        <v>5599</v>
      </c>
      <c r="C1693" s="169"/>
      <c r="D1693" s="6"/>
      <c r="E1693" s="6"/>
      <c r="F1693" s="6"/>
      <c r="G1693" s="6"/>
      <c r="H1693" s="6"/>
      <c r="I1693" s="6"/>
      <c r="J1693" s="6"/>
      <c r="K1693" s="6"/>
      <c r="L1693" s="6"/>
      <c r="M1693" s="6"/>
      <c r="N1693" s="6"/>
      <c r="O1693" s="6"/>
      <c r="P1693" s="6"/>
      <c r="Q1693" s="6"/>
      <c r="R1693" s="6"/>
    </row>
    <row r="1694" spans="1:18" ht="26.4" x14ac:dyDescent="0.3">
      <c r="A1694" s="6"/>
      <c r="B1694" s="172" t="s">
        <v>5600</v>
      </c>
      <c r="C1694" s="169"/>
      <c r="D1694" s="6"/>
      <c r="E1694" s="6"/>
      <c r="F1694" s="6"/>
      <c r="G1694" s="6"/>
      <c r="H1694" s="6"/>
      <c r="I1694" s="6"/>
      <c r="J1694" s="6"/>
      <c r="K1694" s="6"/>
      <c r="L1694" s="6"/>
      <c r="M1694" s="6"/>
      <c r="N1694" s="6"/>
      <c r="O1694" s="6"/>
      <c r="P1694" s="6"/>
      <c r="Q1694" s="6"/>
      <c r="R1694" s="6"/>
    </row>
    <row r="1695" spans="1:18" ht="39.6" x14ac:dyDescent="0.3">
      <c r="A1695" s="6"/>
      <c r="B1695" s="172" t="s">
        <v>5601</v>
      </c>
      <c r="C1695" s="169"/>
      <c r="D1695" s="6"/>
      <c r="E1695" s="6"/>
      <c r="F1695" s="6"/>
      <c r="G1695" s="6"/>
      <c r="H1695" s="6"/>
      <c r="I1695" s="6"/>
      <c r="J1695" s="6"/>
      <c r="K1695" s="6"/>
      <c r="L1695" s="6"/>
      <c r="M1695" s="6"/>
      <c r="N1695" s="6"/>
      <c r="O1695" s="6"/>
      <c r="P1695" s="6"/>
      <c r="Q1695" s="6"/>
      <c r="R1695" s="6"/>
    </row>
    <row r="1696" spans="1:18" x14ac:dyDescent="0.3">
      <c r="A1696" s="6"/>
      <c r="B1696" s="172" t="s">
        <v>4376</v>
      </c>
      <c r="C1696" s="169"/>
      <c r="D1696" s="6"/>
      <c r="E1696" s="6"/>
      <c r="F1696" s="6"/>
      <c r="G1696" s="6"/>
      <c r="H1696" s="6"/>
      <c r="I1696" s="6"/>
      <c r="J1696" s="6"/>
      <c r="K1696" s="6"/>
      <c r="L1696" s="6"/>
      <c r="M1696" s="6"/>
      <c r="N1696" s="6"/>
      <c r="O1696" s="6"/>
      <c r="P1696" s="6"/>
      <c r="Q1696" s="6"/>
      <c r="R1696" s="6"/>
    </row>
    <row r="1697" spans="1:18" x14ac:dyDescent="0.3">
      <c r="A1697" s="6"/>
      <c r="B1697" s="172" t="s">
        <v>5602</v>
      </c>
      <c r="C1697" s="169"/>
      <c r="D1697" s="6"/>
      <c r="E1697" s="6"/>
      <c r="F1697" s="6"/>
      <c r="G1697" s="6"/>
      <c r="H1697" s="6"/>
      <c r="I1697" s="6"/>
      <c r="J1697" s="6"/>
      <c r="K1697" s="6"/>
      <c r="L1697" s="6"/>
      <c r="M1697" s="6"/>
      <c r="N1697" s="6"/>
      <c r="O1697" s="6"/>
      <c r="P1697" s="6"/>
      <c r="Q1697" s="6"/>
      <c r="R1697" s="6"/>
    </row>
    <row r="1698" spans="1:18" ht="26.4" x14ac:dyDescent="0.3">
      <c r="A1698" s="6"/>
      <c r="B1698" s="172" t="s">
        <v>4486</v>
      </c>
      <c r="C1698" s="169"/>
      <c r="D1698" s="6"/>
      <c r="E1698" s="6"/>
      <c r="F1698" s="6"/>
      <c r="G1698" s="6"/>
      <c r="H1698" s="6"/>
      <c r="I1698" s="6"/>
      <c r="J1698" s="6"/>
      <c r="K1698" s="6"/>
      <c r="L1698" s="6"/>
      <c r="M1698" s="6"/>
      <c r="N1698" s="6"/>
      <c r="O1698" s="6"/>
      <c r="P1698" s="6"/>
      <c r="Q1698" s="6"/>
      <c r="R1698" s="6"/>
    </row>
    <row r="1699" spans="1:18" x14ac:dyDescent="0.3">
      <c r="A1699" s="6"/>
      <c r="B1699" s="175" t="str">
        <f>HYPERLINK("http://www.ncbi.nlm.nih.gov/books/NBK1138/","http://www.ncbi.nlm.nih.gov/books/NBK1138/")</f>
        <v>http://www.ncbi.nlm.nih.gov/books/NBK1138/</v>
      </c>
      <c r="C1699" s="169"/>
      <c r="D1699" s="6"/>
      <c r="E1699" s="6"/>
      <c r="F1699" s="6"/>
      <c r="G1699" s="6"/>
      <c r="H1699" s="6"/>
      <c r="I1699" s="6"/>
      <c r="J1699" s="6"/>
      <c r="K1699" s="6"/>
      <c r="L1699" s="6"/>
      <c r="M1699" s="6"/>
      <c r="N1699" s="6"/>
      <c r="O1699" s="6"/>
      <c r="P1699" s="6"/>
      <c r="Q1699" s="6"/>
      <c r="R1699" s="6"/>
    </row>
    <row r="1700" spans="1:18" ht="39.6" x14ac:dyDescent="0.3">
      <c r="A1700" s="6"/>
      <c r="B1700" s="172" t="s">
        <v>5603</v>
      </c>
      <c r="C1700" s="169"/>
      <c r="D1700" s="6"/>
      <c r="E1700" s="6"/>
      <c r="F1700" s="6"/>
      <c r="G1700" s="6"/>
      <c r="H1700" s="6"/>
      <c r="I1700" s="6"/>
      <c r="J1700" s="6"/>
      <c r="K1700" s="6"/>
      <c r="L1700" s="6"/>
      <c r="M1700" s="6"/>
      <c r="N1700" s="6"/>
      <c r="O1700" s="6"/>
      <c r="P1700" s="6"/>
      <c r="Q1700" s="6"/>
      <c r="R1700" s="6"/>
    </row>
    <row r="1701" spans="1:18" ht="52.8" x14ac:dyDescent="0.3">
      <c r="A1701" s="6"/>
      <c r="B1701" s="172" t="s">
        <v>5604</v>
      </c>
      <c r="C1701" s="169"/>
      <c r="D1701" s="6"/>
      <c r="E1701" s="6"/>
      <c r="F1701" s="6"/>
      <c r="G1701" s="6"/>
      <c r="H1701" s="6"/>
      <c r="I1701" s="6"/>
      <c r="J1701" s="6"/>
      <c r="K1701" s="6"/>
      <c r="L1701" s="6"/>
      <c r="M1701" s="6"/>
      <c r="N1701" s="6"/>
      <c r="O1701" s="6"/>
      <c r="P1701" s="6"/>
      <c r="Q1701" s="6"/>
      <c r="R1701" s="6"/>
    </row>
    <row r="1702" spans="1:18" ht="26.4" x14ac:dyDescent="0.3">
      <c r="A1702" s="6"/>
      <c r="B1702" s="172" t="s">
        <v>5605</v>
      </c>
      <c r="C1702" s="169"/>
      <c r="D1702" s="6"/>
      <c r="E1702" s="6"/>
      <c r="F1702" s="6"/>
      <c r="G1702" s="6"/>
      <c r="H1702" s="6"/>
      <c r="I1702" s="6"/>
      <c r="J1702" s="6"/>
      <c r="K1702" s="6"/>
      <c r="L1702" s="6"/>
      <c r="M1702" s="6"/>
      <c r="N1702" s="6"/>
      <c r="O1702" s="6"/>
      <c r="P1702" s="6"/>
      <c r="Q1702" s="6"/>
      <c r="R1702" s="6"/>
    </row>
    <row r="1703" spans="1:18" x14ac:dyDescent="0.3">
      <c r="A1703" s="6"/>
      <c r="B1703" s="173" t="s">
        <v>4274</v>
      </c>
      <c r="C1703" s="169"/>
      <c r="D1703" s="6"/>
      <c r="E1703" s="6"/>
      <c r="F1703" s="6"/>
      <c r="G1703" s="6"/>
      <c r="H1703" s="6"/>
      <c r="I1703" s="6"/>
      <c r="J1703" s="6"/>
      <c r="K1703" s="6"/>
      <c r="L1703" s="6"/>
      <c r="M1703" s="6"/>
      <c r="N1703" s="6"/>
      <c r="O1703" s="6"/>
      <c r="P1703" s="6"/>
      <c r="Q1703" s="6"/>
      <c r="R1703" s="6"/>
    </row>
    <row r="1704" spans="1:18" ht="26.4" x14ac:dyDescent="0.3">
      <c r="A1704" s="6"/>
      <c r="B1704" s="172" t="s">
        <v>5606</v>
      </c>
      <c r="C1704" s="169"/>
      <c r="D1704" s="6"/>
      <c r="E1704" s="6"/>
      <c r="F1704" s="6"/>
      <c r="G1704" s="6"/>
      <c r="H1704" s="6"/>
      <c r="I1704" s="6"/>
      <c r="J1704" s="6"/>
      <c r="K1704" s="6"/>
      <c r="L1704" s="6"/>
      <c r="M1704" s="6"/>
      <c r="N1704" s="6"/>
      <c r="O1704" s="6"/>
      <c r="P1704" s="6"/>
      <c r="Q1704" s="6"/>
      <c r="R1704" s="6"/>
    </row>
    <row r="1705" spans="1:18" ht="26.4" x14ac:dyDescent="0.3">
      <c r="A1705" s="6"/>
      <c r="B1705" s="172" t="s">
        <v>5607</v>
      </c>
      <c r="C1705" s="169"/>
      <c r="D1705" s="6"/>
      <c r="E1705" s="6"/>
      <c r="F1705" s="6"/>
      <c r="G1705" s="6"/>
      <c r="H1705" s="6"/>
      <c r="I1705" s="6"/>
      <c r="J1705" s="6"/>
      <c r="K1705" s="6"/>
      <c r="L1705" s="6"/>
      <c r="M1705" s="6"/>
      <c r="N1705" s="6"/>
      <c r="O1705" s="6"/>
      <c r="P1705" s="6"/>
      <c r="Q1705" s="6"/>
      <c r="R1705" s="6"/>
    </row>
    <row r="1706" spans="1:18" x14ac:dyDescent="0.3">
      <c r="A1706" s="6"/>
      <c r="B1706" s="172" t="s">
        <v>5608</v>
      </c>
      <c r="C1706" s="169"/>
      <c r="D1706" s="6"/>
      <c r="E1706" s="6"/>
      <c r="F1706" s="6"/>
      <c r="G1706" s="6"/>
      <c r="H1706" s="6"/>
      <c r="I1706" s="6"/>
      <c r="J1706" s="6"/>
      <c r="K1706" s="6"/>
      <c r="L1706" s="6"/>
      <c r="M1706" s="6"/>
      <c r="N1706" s="6"/>
      <c r="O1706" s="6"/>
      <c r="P1706" s="6"/>
      <c r="Q1706" s="6"/>
      <c r="R1706" s="6"/>
    </row>
    <row r="1707" spans="1:18" x14ac:dyDescent="0.3">
      <c r="A1707" s="6"/>
      <c r="B1707" s="172" t="s">
        <v>5609</v>
      </c>
      <c r="C1707" s="169"/>
      <c r="D1707" s="6"/>
      <c r="E1707" s="6"/>
      <c r="F1707" s="6"/>
      <c r="G1707" s="6"/>
      <c r="H1707" s="6"/>
      <c r="I1707" s="6"/>
      <c r="J1707" s="6"/>
      <c r="K1707" s="6"/>
      <c r="L1707" s="6"/>
      <c r="M1707" s="6"/>
      <c r="N1707" s="6"/>
      <c r="O1707" s="6"/>
      <c r="P1707" s="6"/>
      <c r="Q1707" s="6"/>
      <c r="R1707" s="6"/>
    </row>
    <row r="1708" spans="1:18" x14ac:dyDescent="0.3">
      <c r="A1708" s="6"/>
      <c r="B1708" s="172" t="s">
        <v>5610</v>
      </c>
      <c r="C1708" s="169"/>
      <c r="D1708" s="6"/>
      <c r="E1708" s="6"/>
      <c r="F1708" s="6"/>
      <c r="G1708" s="6"/>
      <c r="H1708" s="6"/>
      <c r="I1708" s="6"/>
      <c r="J1708" s="6"/>
      <c r="K1708" s="6"/>
      <c r="L1708" s="6"/>
      <c r="M1708" s="6"/>
      <c r="N1708" s="6"/>
      <c r="O1708" s="6"/>
      <c r="P1708" s="6"/>
      <c r="Q1708" s="6"/>
      <c r="R1708" s="6"/>
    </row>
    <row r="1709" spans="1:18" x14ac:dyDescent="0.3">
      <c r="A1709" s="6"/>
      <c r="B1709" s="172" t="s">
        <v>5611</v>
      </c>
      <c r="C1709" s="169"/>
      <c r="D1709" s="6"/>
      <c r="E1709" s="6"/>
      <c r="F1709" s="6"/>
      <c r="G1709" s="6"/>
      <c r="H1709" s="6"/>
      <c r="I1709" s="6"/>
      <c r="J1709" s="6"/>
      <c r="K1709" s="6"/>
      <c r="L1709" s="6"/>
      <c r="M1709" s="6"/>
      <c r="N1709" s="6"/>
      <c r="O1709" s="6"/>
      <c r="P1709" s="6"/>
      <c r="Q1709" s="6"/>
      <c r="R1709" s="6"/>
    </row>
    <row r="1710" spans="1:18" x14ac:dyDescent="0.3">
      <c r="A1710" s="6"/>
      <c r="B1710" s="172" t="s">
        <v>5612</v>
      </c>
      <c r="C1710" s="169"/>
      <c r="D1710" s="6"/>
      <c r="E1710" s="6"/>
      <c r="F1710" s="6"/>
      <c r="G1710" s="6"/>
      <c r="H1710" s="6"/>
      <c r="I1710" s="6"/>
      <c r="J1710" s="6"/>
      <c r="K1710" s="6"/>
      <c r="L1710" s="6"/>
      <c r="M1710" s="6"/>
      <c r="N1710" s="6"/>
      <c r="O1710" s="6"/>
      <c r="P1710" s="6"/>
      <c r="Q1710" s="6"/>
      <c r="R1710" s="6"/>
    </row>
    <row r="1711" spans="1:18" ht="26.4" x14ac:dyDescent="0.3">
      <c r="A1711" s="6"/>
      <c r="B1711" s="172" t="s">
        <v>5613</v>
      </c>
      <c r="C1711" s="169"/>
      <c r="D1711" s="6"/>
      <c r="E1711" s="6"/>
      <c r="F1711" s="6"/>
      <c r="G1711" s="6"/>
      <c r="H1711" s="6"/>
      <c r="I1711" s="6"/>
      <c r="J1711" s="6"/>
      <c r="K1711" s="6"/>
      <c r="L1711" s="6"/>
      <c r="M1711" s="6"/>
      <c r="N1711" s="6"/>
      <c r="O1711" s="6"/>
      <c r="P1711" s="6"/>
      <c r="Q1711" s="6"/>
      <c r="R1711" s="6"/>
    </row>
    <row r="1712" spans="1:18" x14ac:dyDescent="0.3">
      <c r="A1712" s="6"/>
      <c r="B1712" s="172" t="s">
        <v>5614</v>
      </c>
      <c r="C1712" s="169"/>
      <c r="D1712" s="6"/>
      <c r="E1712" s="6"/>
      <c r="F1712" s="6"/>
      <c r="G1712" s="6"/>
      <c r="H1712" s="6"/>
      <c r="I1712" s="6"/>
      <c r="J1712" s="6"/>
      <c r="K1712" s="6"/>
      <c r="L1712" s="6"/>
      <c r="M1712" s="6"/>
      <c r="N1712" s="6"/>
      <c r="O1712" s="6"/>
      <c r="P1712" s="6"/>
      <c r="Q1712" s="6"/>
      <c r="R1712" s="6"/>
    </row>
    <row r="1713" spans="1:18" x14ac:dyDescent="0.3">
      <c r="A1713" s="6"/>
      <c r="B1713" s="172" t="s">
        <v>5615</v>
      </c>
      <c r="C1713" s="169"/>
      <c r="D1713" s="6"/>
      <c r="E1713" s="6"/>
      <c r="F1713" s="6"/>
      <c r="G1713" s="6"/>
      <c r="H1713" s="6"/>
      <c r="I1713" s="6"/>
      <c r="J1713" s="6"/>
      <c r="K1713" s="6"/>
      <c r="L1713" s="6"/>
      <c r="M1713" s="6"/>
      <c r="N1713" s="6"/>
      <c r="O1713" s="6"/>
      <c r="P1713" s="6"/>
      <c r="Q1713" s="6"/>
      <c r="R1713" s="6"/>
    </row>
    <row r="1714" spans="1:18" x14ac:dyDescent="0.3">
      <c r="A1714" s="6"/>
      <c r="B1714" s="172" t="s">
        <v>5616</v>
      </c>
      <c r="C1714" s="169"/>
      <c r="D1714" s="6"/>
      <c r="E1714" s="6"/>
      <c r="F1714" s="6"/>
      <c r="G1714" s="6"/>
      <c r="H1714" s="6"/>
      <c r="I1714" s="6"/>
      <c r="J1714" s="6"/>
      <c r="K1714" s="6"/>
      <c r="L1714" s="6"/>
      <c r="M1714" s="6"/>
      <c r="N1714" s="6"/>
      <c r="O1714" s="6"/>
      <c r="P1714" s="6"/>
      <c r="Q1714" s="6"/>
      <c r="R1714" s="6"/>
    </row>
    <row r="1715" spans="1:18" x14ac:dyDescent="0.3">
      <c r="A1715" s="6"/>
      <c r="B1715" s="172" t="s">
        <v>5617</v>
      </c>
      <c r="C1715" s="169"/>
      <c r="D1715" s="6"/>
      <c r="E1715" s="6"/>
      <c r="F1715" s="6"/>
      <c r="G1715" s="6"/>
      <c r="H1715" s="6"/>
      <c r="I1715" s="6"/>
      <c r="J1715" s="6"/>
      <c r="K1715" s="6"/>
      <c r="L1715" s="6"/>
      <c r="M1715" s="6"/>
      <c r="N1715" s="6"/>
      <c r="O1715" s="6"/>
      <c r="P1715" s="6"/>
      <c r="Q1715" s="6"/>
      <c r="R1715" s="6"/>
    </row>
    <row r="1716" spans="1:18" ht="26.4" x14ac:dyDescent="0.3">
      <c r="A1716" s="6"/>
      <c r="B1716" s="172" t="s">
        <v>5618</v>
      </c>
      <c r="C1716" s="169"/>
      <c r="D1716" s="6"/>
      <c r="E1716" s="6"/>
      <c r="F1716" s="6"/>
      <c r="G1716" s="6"/>
      <c r="H1716" s="6"/>
      <c r="I1716" s="6"/>
      <c r="J1716" s="6"/>
      <c r="K1716" s="6"/>
      <c r="L1716" s="6"/>
      <c r="M1716" s="6"/>
      <c r="N1716" s="6"/>
      <c r="O1716" s="6"/>
      <c r="P1716" s="6"/>
      <c r="Q1716" s="6"/>
      <c r="R1716" s="6"/>
    </row>
    <row r="1717" spans="1:18" x14ac:dyDescent="0.3">
      <c r="A1717" s="6"/>
      <c r="B1717" s="172" t="s">
        <v>5619</v>
      </c>
      <c r="C1717" s="169"/>
      <c r="D1717" s="6"/>
      <c r="E1717" s="6"/>
      <c r="F1717" s="6"/>
      <c r="G1717" s="6"/>
      <c r="H1717" s="6"/>
      <c r="I1717" s="6"/>
      <c r="J1717" s="6"/>
      <c r="K1717" s="6"/>
      <c r="L1717" s="6"/>
      <c r="M1717" s="6"/>
      <c r="N1717" s="6"/>
      <c r="O1717" s="6"/>
      <c r="P1717" s="6"/>
      <c r="Q1717" s="6"/>
      <c r="R1717" s="6"/>
    </row>
    <row r="1718" spans="1:18" x14ac:dyDescent="0.3">
      <c r="A1718" s="6"/>
      <c r="B1718" s="172" t="s">
        <v>5620</v>
      </c>
      <c r="C1718" s="169"/>
      <c r="D1718" s="6"/>
      <c r="E1718" s="6"/>
      <c r="F1718" s="6"/>
      <c r="G1718" s="6"/>
      <c r="H1718" s="6"/>
      <c r="I1718" s="6"/>
      <c r="J1718" s="6"/>
      <c r="K1718" s="6"/>
      <c r="L1718" s="6"/>
      <c r="M1718" s="6"/>
      <c r="N1718" s="6"/>
      <c r="O1718" s="6"/>
      <c r="P1718" s="6"/>
      <c r="Q1718" s="6"/>
      <c r="R1718" s="6"/>
    </row>
    <row r="1719" spans="1:18" x14ac:dyDescent="0.3">
      <c r="A1719" s="6"/>
      <c r="B1719" s="172" t="s">
        <v>5610</v>
      </c>
      <c r="C1719" s="169"/>
      <c r="D1719" s="6"/>
      <c r="E1719" s="6"/>
      <c r="F1719" s="6"/>
      <c r="G1719" s="6"/>
      <c r="H1719" s="6"/>
      <c r="I1719" s="6"/>
      <c r="J1719" s="6"/>
      <c r="K1719" s="6"/>
      <c r="L1719" s="6"/>
      <c r="M1719" s="6"/>
      <c r="N1719" s="6"/>
      <c r="O1719" s="6"/>
      <c r="P1719" s="6"/>
      <c r="Q1719" s="6"/>
      <c r="R1719" s="6"/>
    </row>
    <row r="1720" spans="1:18" x14ac:dyDescent="0.3">
      <c r="A1720" s="6"/>
      <c r="B1720" s="172" t="s">
        <v>5621</v>
      </c>
      <c r="C1720" s="169"/>
      <c r="D1720" s="6"/>
      <c r="E1720" s="6"/>
      <c r="F1720" s="6"/>
      <c r="G1720" s="6"/>
      <c r="H1720" s="6"/>
      <c r="I1720" s="6"/>
      <c r="J1720" s="6"/>
      <c r="K1720" s="6"/>
      <c r="L1720" s="6"/>
      <c r="M1720" s="6"/>
      <c r="N1720" s="6"/>
      <c r="O1720" s="6"/>
      <c r="P1720" s="6"/>
      <c r="Q1720" s="6"/>
      <c r="R1720" s="6"/>
    </row>
    <row r="1721" spans="1:18" x14ac:dyDescent="0.3">
      <c r="A1721" s="6"/>
      <c r="B1721" s="172" t="s">
        <v>5622</v>
      </c>
      <c r="C1721" s="169"/>
      <c r="D1721" s="6"/>
      <c r="E1721" s="6"/>
      <c r="F1721" s="6"/>
      <c r="G1721" s="6"/>
      <c r="H1721" s="6"/>
      <c r="I1721" s="6"/>
      <c r="J1721" s="6"/>
      <c r="K1721" s="6"/>
      <c r="L1721" s="6"/>
      <c r="M1721" s="6"/>
      <c r="N1721" s="6"/>
      <c r="O1721" s="6"/>
      <c r="P1721" s="6"/>
      <c r="Q1721" s="6"/>
      <c r="R1721" s="6"/>
    </row>
    <row r="1722" spans="1:18" ht="26.4" x14ac:dyDescent="0.3">
      <c r="A1722" s="6"/>
      <c r="B1722" s="172" t="s">
        <v>5623</v>
      </c>
      <c r="C1722" s="169"/>
      <c r="D1722" s="6"/>
      <c r="E1722" s="6"/>
      <c r="F1722" s="6"/>
      <c r="G1722" s="6"/>
      <c r="H1722" s="6"/>
      <c r="I1722" s="6"/>
      <c r="J1722" s="6"/>
      <c r="K1722" s="6"/>
      <c r="L1722" s="6"/>
      <c r="M1722" s="6"/>
      <c r="N1722" s="6"/>
      <c r="O1722" s="6"/>
      <c r="P1722" s="6"/>
      <c r="Q1722" s="6"/>
      <c r="R1722" s="6"/>
    </row>
    <row r="1723" spans="1:18" x14ac:dyDescent="0.3">
      <c r="A1723" s="6"/>
      <c r="B1723" s="172" t="s">
        <v>5619</v>
      </c>
      <c r="C1723" s="169"/>
      <c r="D1723" s="6"/>
      <c r="E1723" s="6"/>
      <c r="F1723" s="6"/>
      <c r="G1723" s="6"/>
      <c r="H1723" s="6"/>
      <c r="I1723" s="6"/>
      <c r="J1723" s="6"/>
      <c r="K1723" s="6"/>
      <c r="L1723" s="6"/>
      <c r="M1723" s="6"/>
      <c r="N1723" s="6"/>
      <c r="O1723" s="6"/>
      <c r="P1723" s="6"/>
      <c r="Q1723" s="6"/>
      <c r="R1723" s="6"/>
    </row>
    <row r="1724" spans="1:18" x14ac:dyDescent="0.3">
      <c r="A1724" s="6"/>
      <c r="B1724" s="172" t="s">
        <v>5620</v>
      </c>
      <c r="C1724" s="169"/>
      <c r="D1724" s="6"/>
      <c r="E1724" s="6"/>
      <c r="F1724" s="6"/>
      <c r="G1724" s="6"/>
      <c r="H1724" s="6"/>
      <c r="I1724" s="6"/>
      <c r="J1724" s="6"/>
      <c r="K1724" s="6"/>
      <c r="L1724" s="6"/>
      <c r="M1724" s="6"/>
      <c r="N1724" s="6"/>
      <c r="O1724" s="6"/>
      <c r="P1724" s="6"/>
      <c r="Q1724" s="6"/>
      <c r="R1724" s="6"/>
    </row>
    <row r="1725" spans="1:18" x14ac:dyDescent="0.3">
      <c r="A1725" s="6"/>
      <c r="B1725" s="172" t="s">
        <v>5610</v>
      </c>
      <c r="C1725" s="169"/>
      <c r="D1725" s="6"/>
      <c r="E1725" s="6"/>
      <c r="F1725" s="6"/>
      <c r="G1725" s="6"/>
      <c r="H1725" s="6"/>
      <c r="I1725" s="6"/>
      <c r="J1725" s="6"/>
      <c r="K1725" s="6"/>
      <c r="L1725" s="6"/>
      <c r="M1725" s="6"/>
      <c r="N1725" s="6"/>
      <c r="O1725" s="6"/>
      <c r="P1725" s="6"/>
      <c r="Q1725" s="6"/>
      <c r="R1725" s="6"/>
    </row>
    <row r="1726" spans="1:18" x14ac:dyDescent="0.3">
      <c r="A1726" s="6"/>
      <c r="B1726" s="172" t="s">
        <v>5621</v>
      </c>
      <c r="C1726" s="169"/>
      <c r="D1726" s="6"/>
      <c r="E1726" s="6"/>
      <c r="F1726" s="6"/>
      <c r="G1726" s="6"/>
      <c r="H1726" s="6"/>
      <c r="I1726" s="6"/>
      <c r="J1726" s="6"/>
      <c r="K1726" s="6"/>
      <c r="L1726" s="6"/>
      <c r="M1726" s="6"/>
      <c r="N1726" s="6"/>
      <c r="O1726" s="6"/>
      <c r="P1726" s="6"/>
      <c r="Q1726" s="6"/>
      <c r="R1726" s="6"/>
    </row>
    <row r="1727" spans="1:18" x14ac:dyDescent="0.3">
      <c r="A1727" s="6"/>
      <c r="B1727" s="172" t="s">
        <v>5622</v>
      </c>
      <c r="C1727" s="169"/>
      <c r="D1727" s="6"/>
      <c r="E1727" s="6"/>
      <c r="F1727" s="6"/>
      <c r="G1727" s="6"/>
      <c r="H1727" s="6"/>
      <c r="I1727" s="6"/>
      <c r="J1727" s="6"/>
      <c r="K1727" s="6"/>
      <c r="L1727" s="6"/>
      <c r="M1727" s="6"/>
      <c r="N1727" s="6"/>
      <c r="O1727" s="6"/>
      <c r="P1727" s="6"/>
      <c r="Q1727" s="6"/>
      <c r="R1727" s="6"/>
    </row>
    <row r="1728" spans="1:18" x14ac:dyDescent="0.3">
      <c r="A1728" s="6"/>
      <c r="B1728" s="172" t="s">
        <v>5624</v>
      </c>
      <c r="C1728" s="169"/>
      <c r="D1728" s="6"/>
      <c r="E1728" s="6"/>
      <c r="F1728" s="6"/>
      <c r="G1728" s="6"/>
      <c r="H1728" s="6"/>
      <c r="I1728" s="6"/>
      <c r="J1728" s="6"/>
      <c r="K1728" s="6"/>
      <c r="L1728" s="6"/>
      <c r="M1728" s="6"/>
      <c r="N1728" s="6"/>
      <c r="O1728" s="6"/>
      <c r="P1728" s="6"/>
      <c r="Q1728" s="6"/>
      <c r="R1728" s="6"/>
    </row>
    <row r="1729" spans="1:18" x14ac:dyDescent="0.3">
      <c r="A1729" s="6"/>
      <c r="B1729" s="172" t="s">
        <v>4483</v>
      </c>
      <c r="C1729" s="169"/>
      <c r="D1729" s="6"/>
      <c r="E1729" s="6"/>
      <c r="F1729" s="6"/>
      <c r="G1729" s="6"/>
      <c r="H1729" s="6"/>
      <c r="I1729" s="6"/>
      <c r="J1729" s="6"/>
      <c r="K1729" s="6"/>
      <c r="L1729" s="6"/>
      <c r="M1729" s="6"/>
      <c r="N1729" s="6"/>
      <c r="O1729" s="6"/>
      <c r="P1729" s="6"/>
      <c r="Q1729" s="6"/>
      <c r="R1729" s="6"/>
    </row>
    <row r="1730" spans="1:18" x14ac:dyDescent="0.3">
      <c r="A1730" s="6"/>
      <c r="B1730" s="172" t="s">
        <v>4487</v>
      </c>
      <c r="C1730" s="169"/>
      <c r="D1730" s="6"/>
      <c r="E1730" s="6"/>
      <c r="F1730" s="6"/>
      <c r="G1730" s="6"/>
      <c r="H1730" s="6"/>
      <c r="I1730" s="6"/>
      <c r="J1730" s="6"/>
      <c r="K1730" s="6"/>
      <c r="L1730" s="6"/>
      <c r="M1730" s="6"/>
      <c r="N1730" s="6"/>
      <c r="O1730" s="6"/>
      <c r="P1730" s="6"/>
      <c r="Q1730" s="6"/>
      <c r="R1730" s="6"/>
    </row>
    <row r="1731" spans="1:18" ht="26.4" x14ac:dyDescent="0.3">
      <c r="A1731" s="6"/>
      <c r="B1731" s="172" t="s">
        <v>5625</v>
      </c>
      <c r="C1731" s="169"/>
      <c r="D1731" s="6"/>
      <c r="E1731" s="6"/>
      <c r="F1731" s="6"/>
      <c r="G1731" s="6"/>
      <c r="H1731" s="6"/>
      <c r="I1731" s="6"/>
      <c r="J1731" s="6"/>
      <c r="K1731" s="6"/>
      <c r="L1731" s="6"/>
      <c r="M1731" s="6"/>
      <c r="N1731" s="6"/>
      <c r="O1731" s="6"/>
      <c r="P1731" s="6"/>
      <c r="Q1731" s="6"/>
      <c r="R1731" s="6"/>
    </row>
    <row r="1732" spans="1:18" ht="26.4" x14ac:dyDescent="0.3">
      <c r="A1732" s="6"/>
      <c r="B1732" s="172" t="s">
        <v>5626</v>
      </c>
      <c r="C1732" s="169"/>
      <c r="D1732" s="6"/>
      <c r="E1732" s="6"/>
      <c r="F1732" s="6"/>
      <c r="G1732" s="6"/>
      <c r="H1732" s="6"/>
      <c r="I1732" s="6"/>
      <c r="J1732" s="6"/>
      <c r="K1732" s="6"/>
      <c r="L1732" s="6"/>
      <c r="M1732" s="6"/>
      <c r="N1732" s="6"/>
      <c r="O1732" s="6"/>
      <c r="P1732" s="6"/>
      <c r="Q1732" s="6"/>
      <c r="R1732" s="6"/>
    </row>
    <row r="1733" spans="1:18" x14ac:dyDescent="0.3">
      <c r="A1733" s="6"/>
      <c r="B1733" s="172" t="s">
        <v>5627</v>
      </c>
      <c r="C1733" s="169"/>
      <c r="D1733" s="6"/>
      <c r="E1733" s="6"/>
      <c r="F1733" s="6"/>
      <c r="G1733" s="6"/>
      <c r="H1733" s="6"/>
      <c r="I1733" s="6"/>
      <c r="J1733" s="6"/>
      <c r="K1733" s="6"/>
      <c r="L1733" s="6"/>
      <c r="M1733" s="6"/>
      <c r="N1733" s="6"/>
      <c r="O1733" s="6"/>
      <c r="P1733" s="6"/>
      <c r="Q1733" s="6"/>
      <c r="R1733" s="6"/>
    </row>
    <row r="1734" spans="1:18" x14ac:dyDescent="0.3">
      <c r="A1734" s="6"/>
      <c r="B1734" s="172" t="s">
        <v>5628</v>
      </c>
      <c r="C1734" s="169"/>
      <c r="D1734" s="6"/>
      <c r="E1734" s="6"/>
      <c r="F1734" s="6"/>
      <c r="G1734" s="6"/>
      <c r="H1734" s="6"/>
      <c r="I1734" s="6"/>
      <c r="J1734" s="6"/>
      <c r="K1734" s="6"/>
      <c r="L1734" s="6"/>
      <c r="M1734" s="6"/>
      <c r="N1734" s="6"/>
      <c r="O1734" s="6"/>
      <c r="P1734" s="6"/>
      <c r="Q1734" s="6"/>
      <c r="R1734" s="6"/>
    </row>
    <row r="1735" spans="1:18" x14ac:dyDescent="0.3">
      <c r="A1735" s="6"/>
      <c r="B1735" s="172" t="s">
        <v>5629</v>
      </c>
      <c r="C1735" s="169"/>
      <c r="D1735" s="6"/>
      <c r="E1735" s="6"/>
      <c r="F1735" s="6"/>
      <c r="G1735" s="6"/>
      <c r="H1735" s="6"/>
      <c r="I1735" s="6"/>
      <c r="J1735" s="6"/>
      <c r="K1735" s="6"/>
      <c r="L1735" s="6"/>
      <c r="M1735" s="6"/>
      <c r="N1735" s="6"/>
      <c r="O1735" s="6"/>
      <c r="P1735" s="6"/>
      <c r="Q1735" s="6"/>
      <c r="R1735" s="6"/>
    </row>
    <row r="1736" spans="1:18" x14ac:dyDescent="0.3">
      <c r="A1736" s="6"/>
      <c r="B1736" s="172" t="s">
        <v>4488</v>
      </c>
      <c r="C1736" s="169"/>
      <c r="D1736" s="6"/>
      <c r="E1736" s="6"/>
      <c r="F1736" s="6"/>
      <c r="G1736" s="6"/>
      <c r="H1736" s="6"/>
      <c r="I1736" s="6"/>
      <c r="J1736" s="6"/>
      <c r="K1736" s="6"/>
      <c r="L1736" s="6"/>
      <c r="M1736" s="6"/>
      <c r="N1736" s="6"/>
      <c r="O1736" s="6"/>
      <c r="P1736" s="6"/>
      <c r="Q1736" s="6"/>
      <c r="R1736" s="6"/>
    </row>
    <row r="1737" spans="1:18" ht="26.4" x14ac:dyDescent="0.3">
      <c r="A1737" s="6"/>
      <c r="B1737" s="172" t="s">
        <v>5630</v>
      </c>
      <c r="C1737" s="169"/>
      <c r="D1737" s="6"/>
      <c r="E1737" s="6"/>
      <c r="F1737" s="6"/>
      <c r="G1737" s="6"/>
      <c r="H1737" s="6"/>
      <c r="I1737" s="6"/>
      <c r="J1737" s="6"/>
      <c r="K1737" s="6"/>
      <c r="L1737" s="6"/>
      <c r="M1737" s="6"/>
      <c r="N1737" s="6"/>
      <c r="O1737" s="6"/>
      <c r="P1737" s="6"/>
      <c r="Q1737" s="6"/>
      <c r="R1737" s="6"/>
    </row>
    <row r="1738" spans="1:18" x14ac:dyDescent="0.3">
      <c r="A1738" s="6"/>
      <c r="B1738" s="172" t="s">
        <v>5631</v>
      </c>
      <c r="C1738" s="169"/>
      <c r="D1738" s="6"/>
      <c r="E1738" s="6"/>
      <c r="F1738" s="6"/>
      <c r="G1738" s="6"/>
      <c r="H1738" s="6"/>
      <c r="I1738" s="6"/>
      <c r="J1738" s="6"/>
      <c r="K1738" s="6"/>
      <c r="L1738" s="6"/>
      <c r="M1738" s="6"/>
      <c r="N1738" s="6"/>
      <c r="O1738" s="6"/>
      <c r="P1738" s="6"/>
      <c r="Q1738" s="6"/>
      <c r="R1738" s="6"/>
    </row>
    <row r="1739" spans="1:18" x14ac:dyDescent="0.3">
      <c r="A1739" s="6"/>
      <c r="B1739" s="172" t="s">
        <v>4376</v>
      </c>
      <c r="C1739" s="169"/>
      <c r="D1739" s="6"/>
      <c r="E1739" s="6"/>
      <c r="F1739" s="6"/>
      <c r="G1739" s="6"/>
      <c r="H1739" s="6"/>
      <c r="I1739" s="6"/>
      <c r="J1739" s="6"/>
      <c r="K1739" s="6"/>
      <c r="L1739" s="6"/>
      <c r="M1739" s="6"/>
      <c r="N1739" s="6"/>
      <c r="O1739" s="6"/>
      <c r="P1739" s="6"/>
      <c r="Q1739" s="6"/>
      <c r="R1739" s="6"/>
    </row>
    <row r="1740" spans="1:18" ht="26.4" x14ac:dyDescent="0.3">
      <c r="A1740" s="6"/>
      <c r="B1740" s="172" t="s">
        <v>5632</v>
      </c>
      <c r="C1740" s="169"/>
      <c r="D1740" s="6"/>
      <c r="E1740" s="6"/>
      <c r="F1740" s="6"/>
      <c r="G1740" s="6"/>
      <c r="H1740" s="6"/>
      <c r="I1740" s="6"/>
      <c r="J1740" s="6"/>
      <c r="K1740" s="6"/>
      <c r="L1740" s="6"/>
      <c r="M1740" s="6"/>
      <c r="N1740" s="6"/>
      <c r="O1740" s="6"/>
      <c r="P1740" s="6"/>
      <c r="Q1740" s="6"/>
      <c r="R1740" s="6"/>
    </row>
    <row r="1741" spans="1:18" ht="26.4" x14ac:dyDescent="0.3">
      <c r="A1741" s="6"/>
      <c r="B1741" s="172" t="s">
        <v>5633</v>
      </c>
      <c r="C1741" s="169"/>
      <c r="D1741" s="6"/>
      <c r="E1741" s="6"/>
      <c r="F1741" s="6"/>
      <c r="G1741" s="6"/>
      <c r="H1741" s="6"/>
      <c r="I1741" s="6"/>
      <c r="J1741" s="6"/>
      <c r="K1741" s="6"/>
      <c r="L1741" s="6"/>
      <c r="M1741" s="6"/>
      <c r="N1741" s="6"/>
      <c r="O1741" s="6"/>
      <c r="P1741" s="6"/>
      <c r="Q1741" s="6"/>
      <c r="R1741" s="6"/>
    </row>
    <row r="1742" spans="1:18" x14ac:dyDescent="0.3">
      <c r="A1742" s="6"/>
      <c r="B1742" s="173" t="s">
        <v>4275</v>
      </c>
      <c r="C1742" s="169"/>
      <c r="D1742" s="6"/>
      <c r="E1742" s="6"/>
      <c r="F1742" s="6"/>
      <c r="G1742" s="6"/>
      <c r="H1742" s="6"/>
      <c r="I1742" s="6"/>
      <c r="J1742" s="6"/>
      <c r="K1742" s="6"/>
      <c r="L1742" s="6"/>
      <c r="M1742" s="6"/>
      <c r="N1742" s="6"/>
      <c r="O1742" s="6"/>
      <c r="P1742" s="6"/>
      <c r="Q1742" s="6"/>
      <c r="R1742" s="6"/>
    </row>
    <row r="1743" spans="1:18" x14ac:dyDescent="0.3">
      <c r="A1743" s="6"/>
      <c r="B1743" s="172" t="s">
        <v>5634</v>
      </c>
      <c r="C1743" s="169"/>
      <c r="D1743" s="6"/>
      <c r="E1743" s="6"/>
      <c r="F1743" s="6"/>
      <c r="G1743" s="6"/>
      <c r="H1743" s="6"/>
      <c r="I1743" s="6"/>
      <c r="J1743" s="6"/>
      <c r="K1743" s="6"/>
      <c r="L1743" s="6"/>
      <c r="M1743" s="6"/>
      <c r="N1743" s="6"/>
      <c r="O1743" s="6"/>
      <c r="P1743" s="6"/>
      <c r="Q1743" s="6"/>
      <c r="R1743" s="6"/>
    </row>
    <row r="1744" spans="1:18" x14ac:dyDescent="0.3">
      <c r="A1744" s="6"/>
      <c r="B1744" s="172" t="s">
        <v>5635</v>
      </c>
      <c r="C1744" s="169"/>
      <c r="D1744" s="6"/>
      <c r="E1744" s="6"/>
      <c r="F1744" s="6"/>
      <c r="G1744" s="6"/>
      <c r="H1744" s="6"/>
      <c r="I1744" s="6"/>
      <c r="J1744" s="6"/>
      <c r="K1744" s="6"/>
      <c r="L1744" s="6"/>
      <c r="M1744" s="6"/>
      <c r="N1744" s="6"/>
      <c r="O1744" s="6"/>
      <c r="P1744" s="6"/>
      <c r="Q1744" s="6"/>
      <c r="R1744" s="6"/>
    </row>
    <row r="1745" spans="1:18" x14ac:dyDescent="0.3">
      <c r="A1745" s="6"/>
      <c r="B1745" s="172" t="s">
        <v>5636</v>
      </c>
      <c r="C1745" s="169"/>
      <c r="D1745" s="6"/>
      <c r="E1745" s="6"/>
      <c r="F1745" s="6"/>
      <c r="G1745" s="6"/>
      <c r="H1745" s="6"/>
      <c r="I1745" s="6"/>
      <c r="J1745" s="6"/>
      <c r="K1745" s="6"/>
      <c r="L1745" s="6"/>
      <c r="M1745" s="6"/>
      <c r="N1745" s="6"/>
      <c r="O1745" s="6"/>
      <c r="P1745" s="6"/>
      <c r="Q1745" s="6"/>
      <c r="R1745" s="6"/>
    </row>
    <row r="1746" spans="1:18" x14ac:dyDescent="0.3">
      <c r="A1746" s="6"/>
      <c r="B1746" s="172" t="s">
        <v>5637</v>
      </c>
      <c r="C1746" s="169"/>
      <c r="D1746" s="6"/>
      <c r="E1746" s="6"/>
      <c r="F1746" s="6"/>
      <c r="G1746" s="6"/>
      <c r="H1746" s="6"/>
      <c r="I1746" s="6"/>
      <c r="J1746" s="6"/>
      <c r="K1746" s="6"/>
      <c r="L1746" s="6"/>
      <c r="M1746" s="6"/>
      <c r="N1746" s="6"/>
      <c r="O1746" s="6"/>
      <c r="P1746" s="6"/>
      <c r="Q1746" s="6"/>
      <c r="R1746" s="6"/>
    </row>
    <row r="1747" spans="1:18" x14ac:dyDescent="0.3">
      <c r="A1747" s="6"/>
      <c r="B1747" s="172" t="s">
        <v>5638</v>
      </c>
      <c r="C1747" s="169"/>
      <c r="D1747" s="6"/>
      <c r="E1747" s="6"/>
      <c r="F1747" s="6"/>
      <c r="G1747" s="6"/>
      <c r="H1747" s="6"/>
      <c r="I1747" s="6"/>
      <c r="J1747" s="6"/>
      <c r="K1747" s="6"/>
      <c r="L1747" s="6"/>
      <c r="M1747" s="6"/>
      <c r="N1747" s="6"/>
      <c r="O1747" s="6"/>
      <c r="P1747" s="6"/>
      <c r="Q1747" s="6"/>
      <c r="R1747" s="6"/>
    </row>
    <row r="1748" spans="1:18" ht="26.4" x14ac:dyDescent="0.3">
      <c r="A1748" s="6"/>
      <c r="B1748" s="172" t="s">
        <v>5639</v>
      </c>
      <c r="C1748" s="169"/>
      <c r="D1748" s="6"/>
      <c r="E1748" s="6"/>
      <c r="F1748" s="6"/>
      <c r="G1748" s="6"/>
      <c r="H1748" s="6"/>
      <c r="I1748" s="6"/>
      <c r="J1748" s="6"/>
      <c r="K1748" s="6"/>
      <c r="L1748" s="6"/>
      <c r="M1748" s="6"/>
      <c r="N1748" s="6"/>
      <c r="O1748" s="6"/>
      <c r="P1748" s="6"/>
      <c r="Q1748" s="6"/>
      <c r="R1748" s="6"/>
    </row>
    <row r="1749" spans="1:18" x14ac:dyDescent="0.3">
      <c r="A1749" s="6"/>
      <c r="B1749" s="172" t="s">
        <v>5640</v>
      </c>
      <c r="C1749" s="169"/>
      <c r="D1749" s="6"/>
      <c r="E1749" s="6"/>
      <c r="F1749" s="6"/>
      <c r="G1749" s="6"/>
      <c r="H1749" s="6"/>
      <c r="I1749" s="6"/>
      <c r="J1749" s="6"/>
      <c r="K1749" s="6"/>
      <c r="L1749" s="6"/>
      <c r="M1749" s="6"/>
      <c r="N1749" s="6"/>
      <c r="O1749" s="6"/>
      <c r="P1749" s="6"/>
      <c r="Q1749" s="6"/>
      <c r="R1749" s="6"/>
    </row>
    <row r="1750" spans="1:18" x14ac:dyDescent="0.3">
      <c r="A1750" s="6"/>
      <c r="B1750" s="172" t="s">
        <v>5641</v>
      </c>
      <c r="C1750" s="169"/>
      <c r="D1750" s="6"/>
      <c r="E1750" s="6"/>
      <c r="F1750" s="6"/>
      <c r="G1750" s="6"/>
      <c r="H1750" s="6"/>
      <c r="I1750" s="6"/>
      <c r="J1750" s="6"/>
      <c r="K1750" s="6"/>
      <c r="L1750" s="6"/>
      <c r="M1750" s="6"/>
      <c r="N1750" s="6"/>
      <c r="O1750" s="6"/>
      <c r="P1750" s="6"/>
      <c r="Q1750" s="6"/>
      <c r="R1750" s="6"/>
    </row>
    <row r="1751" spans="1:18" x14ac:dyDescent="0.3">
      <c r="A1751" s="6"/>
      <c r="B1751" s="172" t="s">
        <v>5642</v>
      </c>
      <c r="C1751" s="169"/>
      <c r="D1751" s="6"/>
      <c r="E1751" s="6"/>
      <c r="F1751" s="6"/>
      <c r="G1751" s="6"/>
      <c r="H1751" s="6"/>
      <c r="I1751" s="6"/>
      <c r="J1751" s="6"/>
      <c r="K1751" s="6"/>
      <c r="L1751" s="6"/>
      <c r="M1751" s="6"/>
      <c r="N1751" s="6"/>
      <c r="O1751" s="6"/>
      <c r="P1751" s="6"/>
      <c r="Q1751" s="6"/>
      <c r="R1751" s="6"/>
    </row>
    <row r="1752" spans="1:18" x14ac:dyDescent="0.3">
      <c r="A1752" s="6"/>
      <c r="B1752" s="172" t="s">
        <v>5643</v>
      </c>
      <c r="C1752" s="169"/>
      <c r="D1752" s="6"/>
      <c r="E1752" s="6"/>
      <c r="F1752" s="6"/>
      <c r="G1752" s="6"/>
      <c r="H1752" s="6"/>
      <c r="I1752" s="6"/>
      <c r="J1752" s="6"/>
      <c r="K1752" s="6"/>
      <c r="L1752" s="6"/>
      <c r="M1752" s="6"/>
      <c r="N1752" s="6"/>
      <c r="O1752" s="6"/>
      <c r="P1752" s="6"/>
      <c r="Q1752" s="6"/>
      <c r="R1752" s="6"/>
    </row>
    <row r="1753" spans="1:18" x14ac:dyDescent="0.3">
      <c r="A1753" s="6"/>
      <c r="B1753" s="172" t="s">
        <v>5644</v>
      </c>
      <c r="C1753" s="169"/>
      <c r="D1753" s="6"/>
      <c r="E1753" s="6"/>
      <c r="F1753" s="6"/>
      <c r="G1753" s="6"/>
      <c r="H1753" s="6"/>
      <c r="I1753" s="6"/>
      <c r="J1753" s="6"/>
      <c r="K1753" s="6"/>
      <c r="L1753" s="6"/>
      <c r="M1753" s="6"/>
      <c r="N1753" s="6"/>
      <c r="O1753" s="6"/>
      <c r="P1753" s="6"/>
      <c r="Q1753" s="6"/>
      <c r="R1753" s="6"/>
    </row>
    <row r="1754" spans="1:18" x14ac:dyDescent="0.3">
      <c r="A1754" s="6"/>
      <c r="B1754" s="172" t="s">
        <v>5645</v>
      </c>
      <c r="C1754" s="169"/>
      <c r="D1754" s="6"/>
      <c r="E1754" s="6"/>
      <c r="F1754" s="6"/>
      <c r="G1754" s="6"/>
      <c r="H1754" s="6"/>
      <c r="I1754" s="6"/>
      <c r="J1754" s="6"/>
      <c r="K1754" s="6"/>
      <c r="L1754" s="6"/>
      <c r="M1754" s="6"/>
      <c r="N1754" s="6"/>
      <c r="O1754" s="6"/>
      <c r="P1754" s="6"/>
      <c r="Q1754" s="6"/>
      <c r="R1754" s="6"/>
    </row>
    <row r="1755" spans="1:18" ht="26.4" x14ac:dyDescent="0.3">
      <c r="A1755" s="6"/>
      <c r="B1755" s="172" t="s">
        <v>4489</v>
      </c>
      <c r="C1755" s="169"/>
      <c r="D1755" s="6"/>
      <c r="E1755" s="6"/>
      <c r="F1755" s="6"/>
      <c r="G1755" s="6"/>
      <c r="H1755" s="6"/>
      <c r="I1755" s="6"/>
      <c r="J1755" s="6"/>
      <c r="K1755" s="6"/>
      <c r="L1755" s="6"/>
      <c r="M1755" s="6"/>
      <c r="N1755" s="6"/>
      <c r="O1755" s="6"/>
      <c r="P1755" s="6"/>
      <c r="Q1755" s="6"/>
      <c r="R1755" s="6"/>
    </row>
    <row r="1756" spans="1:18" x14ac:dyDescent="0.3">
      <c r="A1756" s="6"/>
      <c r="B1756" s="172" t="s">
        <v>5646</v>
      </c>
      <c r="C1756" s="169"/>
      <c r="D1756" s="6"/>
      <c r="E1756" s="6"/>
      <c r="F1756" s="6"/>
      <c r="G1756" s="6"/>
      <c r="H1756" s="6"/>
      <c r="I1756" s="6"/>
      <c r="J1756" s="6"/>
      <c r="K1756" s="6"/>
      <c r="L1756" s="6"/>
      <c r="M1756" s="6"/>
      <c r="N1756" s="6"/>
      <c r="O1756" s="6"/>
      <c r="P1756" s="6"/>
      <c r="Q1756" s="6"/>
      <c r="R1756" s="6"/>
    </row>
    <row r="1757" spans="1:18" x14ac:dyDescent="0.3">
      <c r="A1757" s="6"/>
      <c r="B1757" s="172" t="s">
        <v>5647</v>
      </c>
      <c r="C1757" s="169"/>
      <c r="D1757" s="6"/>
      <c r="E1757" s="6"/>
      <c r="F1757" s="6"/>
      <c r="G1757" s="6"/>
      <c r="H1757" s="6"/>
      <c r="I1757" s="6"/>
      <c r="J1757" s="6"/>
      <c r="K1757" s="6"/>
      <c r="L1757" s="6"/>
      <c r="M1757" s="6"/>
      <c r="N1757" s="6"/>
      <c r="O1757" s="6"/>
      <c r="P1757" s="6"/>
      <c r="Q1757" s="6"/>
      <c r="R1757" s="6"/>
    </row>
    <row r="1758" spans="1:18" ht="26.4" x14ac:dyDescent="0.3">
      <c r="A1758" s="6"/>
      <c r="B1758" s="172" t="s">
        <v>5648</v>
      </c>
      <c r="C1758" s="169"/>
      <c r="D1758" s="6"/>
      <c r="E1758" s="6"/>
      <c r="F1758" s="6"/>
      <c r="G1758" s="6"/>
      <c r="H1758" s="6"/>
      <c r="I1758" s="6"/>
      <c r="J1758" s="6"/>
      <c r="K1758" s="6"/>
      <c r="L1758" s="6"/>
      <c r="M1758" s="6"/>
      <c r="N1758" s="6"/>
      <c r="O1758" s="6"/>
      <c r="P1758" s="6"/>
      <c r="Q1758" s="6"/>
      <c r="R1758" s="6"/>
    </row>
    <row r="1759" spans="1:18" ht="26.4" x14ac:dyDescent="0.3">
      <c r="A1759" s="6"/>
      <c r="B1759" s="172" t="s">
        <v>5649</v>
      </c>
      <c r="C1759" s="169"/>
      <c r="D1759" s="6"/>
      <c r="E1759" s="6"/>
      <c r="F1759" s="6"/>
      <c r="G1759" s="6"/>
      <c r="H1759" s="6"/>
      <c r="I1759" s="6"/>
      <c r="J1759" s="6"/>
      <c r="K1759" s="6"/>
      <c r="L1759" s="6"/>
      <c r="M1759" s="6"/>
      <c r="N1759" s="6"/>
      <c r="O1759" s="6"/>
      <c r="P1759" s="6"/>
      <c r="Q1759" s="6"/>
      <c r="R1759" s="6"/>
    </row>
    <row r="1760" spans="1:18" ht="26.4" x14ac:dyDescent="0.3">
      <c r="A1760" s="6"/>
      <c r="B1760" s="172" t="s">
        <v>5650</v>
      </c>
      <c r="C1760" s="169"/>
      <c r="D1760" s="6"/>
      <c r="E1760" s="6"/>
      <c r="F1760" s="6"/>
      <c r="G1760" s="6"/>
      <c r="H1760" s="6"/>
      <c r="I1760" s="6"/>
      <c r="J1760" s="6"/>
      <c r="K1760" s="6"/>
      <c r="L1760" s="6"/>
      <c r="M1760" s="6"/>
      <c r="N1760" s="6"/>
      <c r="O1760" s="6"/>
      <c r="P1760" s="6"/>
      <c r="Q1760" s="6"/>
      <c r="R1760" s="6"/>
    </row>
    <row r="1761" spans="1:18" x14ac:dyDescent="0.3">
      <c r="A1761" s="6"/>
      <c r="B1761" s="172" t="s">
        <v>5651</v>
      </c>
      <c r="C1761" s="169"/>
      <c r="D1761" s="6"/>
      <c r="E1761" s="6"/>
      <c r="F1761" s="6"/>
      <c r="G1761" s="6"/>
      <c r="H1761" s="6"/>
      <c r="I1761" s="6"/>
      <c r="J1761" s="6"/>
      <c r="K1761" s="6"/>
      <c r="L1761" s="6"/>
      <c r="M1761" s="6"/>
      <c r="N1761" s="6"/>
      <c r="O1761" s="6"/>
      <c r="P1761" s="6"/>
      <c r="Q1761" s="6"/>
      <c r="R1761" s="6"/>
    </row>
    <row r="1762" spans="1:18" x14ac:dyDescent="0.3">
      <c r="A1762" s="6"/>
      <c r="B1762" s="172" t="s">
        <v>5652</v>
      </c>
      <c r="C1762" s="169"/>
      <c r="D1762" s="6"/>
      <c r="E1762" s="6"/>
      <c r="F1762" s="6"/>
      <c r="G1762" s="6"/>
      <c r="H1762" s="6"/>
      <c r="I1762" s="6"/>
      <c r="J1762" s="6"/>
      <c r="K1762" s="6"/>
      <c r="L1762" s="6"/>
      <c r="M1762" s="6"/>
      <c r="N1762" s="6"/>
      <c r="O1762" s="6"/>
      <c r="P1762" s="6"/>
      <c r="Q1762" s="6"/>
      <c r="R1762" s="6"/>
    </row>
    <row r="1763" spans="1:18" x14ac:dyDescent="0.3">
      <c r="A1763" s="6"/>
      <c r="B1763" s="172" t="s">
        <v>5653</v>
      </c>
      <c r="C1763" s="169"/>
      <c r="D1763" s="6"/>
      <c r="E1763" s="6"/>
      <c r="F1763" s="6"/>
      <c r="G1763" s="6"/>
      <c r="H1763" s="6"/>
      <c r="I1763" s="6"/>
      <c r="J1763" s="6"/>
      <c r="K1763" s="6"/>
      <c r="L1763" s="6"/>
      <c r="M1763" s="6"/>
      <c r="N1763" s="6"/>
      <c r="O1763" s="6"/>
      <c r="P1763" s="6"/>
      <c r="Q1763" s="6"/>
      <c r="R1763" s="6"/>
    </row>
    <row r="1764" spans="1:18" ht="26.4" x14ac:dyDescent="0.3">
      <c r="A1764" s="6"/>
      <c r="B1764" s="172" t="s">
        <v>5654</v>
      </c>
      <c r="C1764" s="169"/>
      <c r="D1764" s="6"/>
      <c r="E1764" s="6"/>
      <c r="F1764" s="6"/>
      <c r="G1764" s="6"/>
      <c r="H1764" s="6"/>
      <c r="I1764" s="6"/>
      <c r="J1764" s="6"/>
      <c r="K1764" s="6"/>
      <c r="L1764" s="6"/>
      <c r="M1764" s="6"/>
      <c r="N1764" s="6"/>
      <c r="O1764" s="6"/>
      <c r="P1764" s="6"/>
      <c r="Q1764" s="6"/>
      <c r="R1764" s="6"/>
    </row>
    <row r="1765" spans="1:18" x14ac:dyDescent="0.3">
      <c r="A1765" s="6"/>
      <c r="B1765" s="172" t="s">
        <v>5655</v>
      </c>
      <c r="C1765" s="169"/>
      <c r="D1765" s="6"/>
      <c r="E1765" s="6"/>
      <c r="F1765" s="6"/>
      <c r="G1765" s="6"/>
      <c r="H1765" s="6"/>
      <c r="I1765" s="6"/>
      <c r="J1765" s="6"/>
      <c r="K1765" s="6"/>
      <c r="L1765" s="6"/>
      <c r="M1765" s="6"/>
      <c r="N1765" s="6"/>
      <c r="O1765" s="6"/>
      <c r="P1765" s="6"/>
      <c r="Q1765" s="6"/>
      <c r="R1765" s="6"/>
    </row>
    <row r="1766" spans="1:18" x14ac:dyDescent="0.3">
      <c r="A1766" s="6"/>
      <c r="B1766" s="172" t="s">
        <v>4490</v>
      </c>
      <c r="C1766" s="169"/>
      <c r="D1766" s="6"/>
      <c r="E1766" s="6"/>
      <c r="F1766" s="6"/>
      <c r="G1766" s="6"/>
      <c r="H1766" s="6"/>
      <c r="I1766" s="6"/>
      <c r="J1766" s="6"/>
      <c r="K1766" s="6"/>
      <c r="L1766" s="6"/>
      <c r="M1766" s="6"/>
      <c r="N1766" s="6"/>
      <c r="O1766" s="6"/>
      <c r="P1766" s="6"/>
      <c r="Q1766" s="6"/>
      <c r="R1766" s="6"/>
    </row>
    <row r="1767" spans="1:18" x14ac:dyDescent="0.3">
      <c r="A1767" s="6"/>
      <c r="B1767" s="172" t="s">
        <v>4483</v>
      </c>
      <c r="C1767" s="169"/>
      <c r="D1767" s="6"/>
      <c r="E1767" s="6"/>
      <c r="F1767" s="6"/>
      <c r="G1767" s="6"/>
      <c r="H1767" s="6"/>
      <c r="I1767" s="6"/>
      <c r="J1767" s="6"/>
      <c r="K1767" s="6"/>
      <c r="L1767" s="6"/>
      <c r="M1767" s="6"/>
      <c r="N1767" s="6"/>
      <c r="O1767" s="6"/>
      <c r="P1767" s="6"/>
      <c r="Q1767" s="6"/>
      <c r="R1767" s="6"/>
    </row>
    <row r="1768" spans="1:18" x14ac:dyDescent="0.3">
      <c r="A1768" s="6"/>
      <c r="B1768" s="172" t="s">
        <v>5656</v>
      </c>
      <c r="C1768" s="169"/>
      <c r="D1768" s="6"/>
      <c r="E1768" s="6"/>
      <c r="F1768" s="6"/>
      <c r="G1768" s="6"/>
      <c r="H1768" s="6"/>
      <c r="I1768" s="6"/>
      <c r="J1768" s="6"/>
      <c r="K1768" s="6"/>
      <c r="L1768" s="6"/>
      <c r="M1768" s="6"/>
      <c r="N1768" s="6"/>
      <c r="O1768" s="6"/>
      <c r="P1768" s="6"/>
      <c r="Q1768" s="6"/>
      <c r="R1768" s="6"/>
    </row>
    <row r="1769" spans="1:18" x14ac:dyDescent="0.3">
      <c r="A1769" s="6"/>
      <c r="B1769" s="172" t="s">
        <v>4491</v>
      </c>
      <c r="C1769" s="169"/>
      <c r="D1769" s="6"/>
      <c r="E1769" s="6"/>
      <c r="F1769" s="6"/>
      <c r="G1769" s="6"/>
      <c r="H1769" s="6"/>
      <c r="I1769" s="6"/>
      <c r="J1769" s="6"/>
      <c r="K1769" s="6"/>
      <c r="L1769" s="6"/>
      <c r="M1769" s="6"/>
      <c r="N1769" s="6"/>
      <c r="O1769" s="6"/>
      <c r="P1769" s="6"/>
      <c r="Q1769" s="6"/>
      <c r="R1769" s="6"/>
    </row>
    <row r="1770" spans="1:18" x14ac:dyDescent="0.3">
      <c r="A1770" s="6"/>
      <c r="B1770" s="172" t="s">
        <v>4492</v>
      </c>
      <c r="C1770" s="169"/>
      <c r="D1770" s="6"/>
      <c r="E1770" s="6"/>
      <c r="F1770" s="6"/>
      <c r="G1770" s="6"/>
      <c r="H1770" s="6"/>
      <c r="I1770" s="6"/>
      <c r="J1770" s="6"/>
      <c r="K1770" s="6"/>
      <c r="L1770" s="6"/>
      <c r="M1770" s="6"/>
      <c r="N1770" s="6"/>
      <c r="O1770" s="6"/>
      <c r="P1770" s="6"/>
      <c r="Q1770" s="6"/>
      <c r="R1770" s="6"/>
    </row>
    <row r="1771" spans="1:18" x14ac:dyDescent="0.3">
      <c r="A1771" s="6"/>
      <c r="B1771" s="172" t="s">
        <v>4493</v>
      </c>
      <c r="C1771" s="169"/>
      <c r="D1771" s="6"/>
      <c r="E1771" s="6"/>
      <c r="F1771" s="6"/>
      <c r="G1771" s="6"/>
      <c r="H1771" s="6"/>
      <c r="I1771" s="6"/>
      <c r="J1771" s="6"/>
      <c r="K1771" s="6"/>
      <c r="L1771" s="6"/>
      <c r="M1771" s="6"/>
      <c r="N1771" s="6"/>
      <c r="O1771" s="6"/>
      <c r="P1771" s="6"/>
      <c r="Q1771" s="6"/>
      <c r="R1771" s="6"/>
    </row>
    <row r="1772" spans="1:18" x14ac:dyDescent="0.3">
      <c r="A1772" s="6"/>
      <c r="B1772" s="172" t="s">
        <v>4494</v>
      </c>
      <c r="C1772" s="169"/>
      <c r="D1772" s="6"/>
      <c r="E1772" s="6"/>
      <c r="F1772" s="6"/>
      <c r="G1772" s="6"/>
      <c r="H1772" s="6"/>
      <c r="I1772" s="6"/>
      <c r="J1772" s="6"/>
      <c r="K1772" s="6"/>
      <c r="L1772" s="6"/>
      <c r="M1772" s="6"/>
      <c r="N1772" s="6"/>
      <c r="O1772" s="6"/>
      <c r="P1772" s="6"/>
      <c r="Q1772" s="6"/>
      <c r="R1772" s="6"/>
    </row>
    <row r="1773" spans="1:18" x14ac:dyDescent="0.3">
      <c r="A1773" s="6"/>
      <c r="B1773" s="172" t="s">
        <v>5657</v>
      </c>
      <c r="C1773" s="169"/>
      <c r="D1773" s="6"/>
      <c r="E1773" s="6"/>
      <c r="F1773" s="6"/>
      <c r="G1773" s="6"/>
      <c r="H1773" s="6"/>
      <c r="I1773" s="6"/>
      <c r="J1773" s="6"/>
      <c r="K1773" s="6"/>
      <c r="L1773" s="6"/>
      <c r="M1773" s="6"/>
      <c r="N1773" s="6"/>
      <c r="O1773" s="6"/>
      <c r="P1773" s="6"/>
      <c r="Q1773" s="6"/>
      <c r="R1773" s="6"/>
    </row>
    <row r="1774" spans="1:18" x14ac:dyDescent="0.3">
      <c r="A1774" s="6"/>
      <c r="B1774" s="172" t="s">
        <v>5658</v>
      </c>
      <c r="C1774" s="169"/>
      <c r="D1774" s="6"/>
      <c r="E1774" s="6"/>
      <c r="F1774" s="6"/>
      <c r="G1774" s="6"/>
      <c r="H1774" s="6"/>
      <c r="I1774" s="6"/>
      <c r="J1774" s="6"/>
      <c r="K1774" s="6"/>
      <c r="L1774" s="6"/>
      <c r="M1774" s="6"/>
      <c r="N1774" s="6"/>
      <c r="O1774" s="6"/>
      <c r="P1774" s="6"/>
      <c r="Q1774" s="6"/>
      <c r="R1774" s="6"/>
    </row>
    <row r="1775" spans="1:18" x14ac:dyDescent="0.3">
      <c r="A1775" s="6"/>
      <c r="B1775" s="172" t="s">
        <v>5659</v>
      </c>
      <c r="C1775" s="169"/>
      <c r="D1775" s="6"/>
      <c r="E1775" s="6"/>
      <c r="F1775" s="6"/>
      <c r="G1775" s="6"/>
      <c r="H1775" s="6"/>
      <c r="I1775" s="6"/>
      <c r="J1775" s="6"/>
      <c r="K1775" s="6"/>
      <c r="L1775" s="6"/>
      <c r="M1775" s="6"/>
      <c r="N1775" s="6"/>
      <c r="O1775" s="6"/>
      <c r="P1775" s="6"/>
      <c r="Q1775" s="6"/>
      <c r="R1775" s="6"/>
    </row>
    <row r="1776" spans="1:18" x14ac:dyDescent="0.3">
      <c r="A1776" s="6"/>
      <c r="B1776" s="172" t="s">
        <v>4495</v>
      </c>
      <c r="C1776" s="169"/>
      <c r="D1776" s="6"/>
      <c r="E1776" s="6"/>
      <c r="F1776" s="6"/>
      <c r="G1776" s="6"/>
      <c r="H1776" s="6"/>
      <c r="I1776" s="6"/>
      <c r="J1776" s="6"/>
      <c r="K1776" s="6"/>
      <c r="L1776" s="6"/>
      <c r="M1776" s="6"/>
      <c r="N1776" s="6"/>
      <c r="O1776" s="6"/>
      <c r="P1776" s="6"/>
      <c r="Q1776" s="6"/>
      <c r="R1776" s="6"/>
    </row>
    <row r="1777" spans="1:18" x14ac:dyDescent="0.3">
      <c r="A1777" s="6"/>
      <c r="B1777" s="172" t="s">
        <v>4496</v>
      </c>
      <c r="C1777" s="169"/>
      <c r="D1777" s="6"/>
      <c r="E1777" s="6"/>
      <c r="F1777" s="6"/>
      <c r="G1777" s="6"/>
      <c r="H1777" s="6"/>
      <c r="I1777" s="6"/>
      <c r="J1777" s="6"/>
      <c r="K1777" s="6"/>
      <c r="L1777" s="6"/>
      <c r="M1777" s="6"/>
      <c r="N1777" s="6"/>
      <c r="O1777" s="6"/>
      <c r="P1777" s="6"/>
      <c r="Q1777" s="6"/>
      <c r="R1777" s="6"/>
    </row>
    <row r="1778" spans="1:18" x14ac:dyDescent="0.3">
      <c r="A1778" s="6"/>
      <c r="B1778" s="172" t="s">
        <v>5660</v>
      </c>
      <c r="C1778" s="169"/>
      <c r="D1778" s="6"/>
      <c r="E1778" s="6"/>
      <c r="F1778" s="6"/>
      <c r="G1778" s="6"/>
      <c r="H1778" s="6"/>
      <c r="I1778" s="6"/>
      <c r="J1778" s="6"/>
      <c r="K1778" s="6"/>
      <c r="L1778" s="6"/>
      <c r="M1778" s="6"/>
      <c r="N1778" s="6"/>
      <c r="O1778" s="6"/>
      <c r="P1778" s="6"/>
      <c r="Q1778" s="6"/>
      <c r="R1778" s="6"/>
    </row>
    <row r="1779" spans="1:18" x14ac:dyDescent="0.3">
      <c r="A1779" s="6"/>
      <c r="B1779" s="172" t="s">
        <v>5661</v>
      </c>
      <c r="C1779" s="169"/>
      <c r="D1779" s="6"/>
      <c r="E1779" s="6"/>
      <c r="F1779" s="6"/>
      <c r="G1779" s="6"/>
      <c r="H1779" s="6"/>
      <c r="I1779" s="6"/>
      <c r="J1779" s="6"/>
      <c r="K1779" s="6"/>
      <c r="L1779" s="6"/>
      <c r="M1779" s="6"/>
      <c r="N1779" s="6"/>
      <c r="O1779" s="6"/>
      <c r="P1779" s="6"/>
      <c r="Q1779" s="6"/>
      <c r="R1779" s="6"/>
    </row>
    <row r="1780" spans="1:18" x14ac:dyDescent="0.3">
      <c r="A1780" s="6"/>
      <c r="B1780" s="172" t="s">
        <v>4497</v>
      </c>
      <c r="C1780" s="169"/>
      <c r="D1780" s="6"/>
      <c r="E1780" s="6"/>
      <c r="F1780" s="6"/>
      <c r="G1780" s="6"/>
      <c r="H1780" s="6"/>
      <c r="I1780" s="6"/>
      <c r="J1780" s="6"/>
      <c r="K1780" s="6"/>
      <c r="L1780" s="6"/>
      <c r="M1780" s="6"/>
      <c r="N1780" s="6"/>
      <c r="O1780" s="6"/>
      <c r="P1780" s="6"/>
      <c r="Q1780" s="6"/>
      <c r="R1780" s="6"/>
    </row>
    <row r="1781" spans="1:18" x14ac:dyDescent="0.3">
      <c r="A1781" s="6"/>
      <c r="B1781" s="172" t="s">
        <v>4498</v>
      </c>
      <c r="C1781" s="169"/>
      <c r="D1781" s="6"/>
      <c r="E1781" s="6"/>
      <c r="F1781" s="6"/>
      <c r="G1781" s="6"/>
      <c r="H1781" s="6"/>
      <c r="I1781" s="6"/>
      <c r="J1781" s="6"/>
      <c r="K1781" s="6"/>
      <c r="L1781" s="6"/>
      <c r="M1781" s="6"/>
      <c r="N1781" s="6"/>
      <c r="O1781" s="6"/>
      <c r="P1781" s="6"/>
      <c r="Q1781" s="6"/>
      <c r="R1781" s="6"/>
    </row>
    <row r="1782" spans="1:18" x14ac:dyDescent="0.3">
      <c r="A1782" s="6"/>
      <c r="B1782" s="172" t="s">
        <v>4499</v>
      </c>
      <c r="C1782" s="169"/>
      <c r="D1782" s="6"/>
      <c r="E1782" s="6"/>
      <c r="F1782" s="6"/>
      <c r="G1782" s="6"/>
      <c r="H1782" s="6"/>
      <c r="I1782" s="6"/>
      <c r="J1782" s="6"/>
      <c r="K1782" s="6"/>
      <c r="L1782" s="6"/>
      <c r="M1782" s="6"/>
      <c r="N1782" s="6"/>
      <c r="O1782" s="6"/>
      <c r="P1782" s="6"/>
      <c r="Q1782" s="6"/>
      <c r="R1782" s="6"/>
    </row>
    <row r="1783" spans="1:18" x14ac:dyDescent="0.3">
      <c r="A1783" s="6"/>
      <c r="B1783" s="172" t="s">
        <v>5662</v>
      </c>
      <c r="C1783" s="169"/>
      <c r="D1783" s="6"/>
      <c r="E1783" s="6"/>
      <c r="F1783" s="6"/>
      <c r="G1783" s="6"/>
      <c r="H1783" s="6"/>
      <c r="I1783" s="6"/>
      <c r="J1783" s="6"/>
      <c r="K1783" s="6"/>
      <c r="L1783" s="6"/>
      <c r="M1783" s="6"/>
      <c r="N1783" s="6"/>
      <c r="O1783" s="6"/>
      <c r="P1783" s="6"/>
      <c r="Q1783" s="6"/>
      <c r="R1783" s="6"/>
    </row>
    <row r="1784" spans="1:18" x14ac:dyDescent="0.3">
      <c r="A1784" s="6"/>
      <c r="B1784" s="172" t="s">
        <v>4500</v>
      </c>
      <c r="C1784" s="169"/>
      <c r="D1784" s="6"/>
      <c r="E1784" s="6"/>
      <c r="F1784" s="6"/>
      <c r="G1784" s="6"/>
      <c r="H1784" s="6"/>
      <c r="I1784" s="6"/>
      <c r="J1784" s="6"/>
      <c r="K1784" s="6"/>
      <c r="L1784" s="6"/>
      <c r="M1784" s="6"/>
      <c r="N1784" s="6"/>
      <c r="O1784" s="6"/>
      <c r="P1784" s="6"/>
      <c r="Q1784" s="6"/>
      <c r="R1784" s="6"/>
    </row>
    <row r="1785" spans="1:18" x14ac:dyDescent="0.3">
      <c r="A1785" s="6"/>
      <c r="B1785" s="172" t="s">
        <v>4501</v>
      </c>
      <c r="C1785" s="169"/>
      <c r="D1785" s="6"/>
      <c r="E1785" s="6"/>
      <c r="F1785" s="6"/>
      <c r="G1785" s="6"/>
      <c r="H1785" s="6"/>
      <c r="I1785" s="6"/>
      <c r="J1785" s="6"/>
      <c r="K1785" s="6"/>
      <c r="L1785" s="6"/>
      <c r="M1785" s="6"/>
      <c r="N1785" s="6"/>
      <c r="O1785" s="6"/>
      <c r="P1785" s="6"/>
      <c r="Q1785" s="6"/>
      <c r="R1785" s="6"/>
    </row>
    <row r="1786" spans="1:18" x14ac:dyDescent="0.3">
      <c r="A1786" s="6"/>
      <c r="B1786" s="172" t="s">
        <v>5663</v>
      </c>
      <c r="C1786" s="169"/>
      <c r="D1786" s="6"/>
      <c r="E1786" s="6"/>
      <c r="F1786" s="6"/>
      <c r="G1786" s="6"/>
      <c r="H1786" s="6"/>
      <c r="I1786" s="6"/>
      <c r="J1786" s="6"/>
      <c r="K1786" s="6"/>
      <c r="L1786" s="6"/>
      <c r="M1786" s="6"/>
      <c r="N1786" s="6"/>
      <c r="O1786" s="6"/>
      <c r="P1786" s="6"/>
      <c r="Q1786" s="6"/>
      <c r="R1786" s="6"/>
    </row>
    <row r="1787" spans="1:18" x14ac:dyDescent="0.3">
      <c r="A1787" s="6"/>
      <c r="B1787" s="172" t="s">
        <v>4502</v>
      </c>
      <c r="C1787" s="169"/>
      <c r="D1787" s="6"/>
      <c r="E1787" s="6"/>
      <c r="F1787" s="6"/>
      <c r="G1787" s="6"/>
      <c r="H1787" s="6"/>
      <c r="I1787" s="6"/>
      <c r="J1787" s="6"/>
      <c r="K1787" s="6"/>
      <c r="L1787" s="6"/>
      <c r="M1787" s="6"/>
      <c r="N1787" s="6"/>
      <c r="O1787" s="6"/>
      <c r="P1787" s="6"/>
      <c r="Q1787" s="6"/>
      <c r="R1787" s="6"/>
    </row>
    <row r="1788" spans="1:18" x14ac:dyDescent="0.3">
      <c r="A1788" s="6"/>
      <c r="B1788" s="172" t="s">
        <v>4376</v>
      </c>
      <c r="C1788" s="169"/>
      <c r="D1788" s="6"/>
      <c r="E1788" s="6"/>
      <c r="F1788" s="6"/>
      <c r="G1788" s="6"/>
      <c r="H1788" s="6"/>
      <c r="I1788" s="6"/>
      <c r="J1788" s="6"/>
      <c r="K1788" s="6"/>
      <c r="L1788" s="6"/>
      <c r="M1788" s="6"/>
      <c r="N1788" s="6"/>
      <c r="O1788" s="6"/>
      <c r="P1788" s="6"/>
      <c r="Q1788" s="6"/>
      <c r="R1788" s="6"/>
    </row>
    <row r="1789" spans="1:18" x14ac:dyDescent="0.3">
      <c r="A1789" s="6"/>
      <c r="B1789" s="172" t="s">
        <v>5664</v>
      </c>
      <c r="C1789" s="169"/>
      <c r="D1789" s="6"/>
      <c r="E1789" s="6"/>
      <c r="F1789" s="6"/>
      <c r="G1789" s="6"/>
      <c r="H1789" s="6"/>
      <c r="I1789" s="6"/>
      <c r="J1789" s="6"/>
      <c r="K1789" s="6"/>
      <c r="L1789" s="6"/>
      <c r="M1789" s="6"/>
      <c r="N1789" s="6"/>
      <c r="O1789" s="6"/>
      <c r="P1789" s="6"/>
      <c r="Q1789" s="6"/>
      <c r="R1789" s="6"/>
    </row>
    <row r="1790" spans="1:18" x14ac:dyDescent="0.3">
      <c r="A1790" s="6"/>
      <c r="B1790" s="172" t="s">
        <v>4503</v>
      </c>
      <c r="C1790" s="169"/>
      <c r="D1790" s="6"/>
      <c r="E1790" s="6"/>
      <c r="F1790" s="6"/>
      <c r="G1790" s="6"/>
      <c r="H1790" s="6"/>
      <c r="I1790" s="6"/>
      <c r="J1790" s="6"/>
      <c r="K1790" s="6"/>
      <c r="L1790" s="6"/>
      <c r="M1790" s="6"/>
      <c r="N1790" s="6"/>
      <c r="O1790" s="6"/>
      <c r="P1790" s="6"/>
      <c r="Q1790" s="6"/>
      <c r="R1790" s="6"/>
    </row>
    <row r="1791" spans="1:18" x14ac:dyDescent="0.3">
      <c r="A1791" s="6"/>
      <c r="B1791" s="172" t="s">
        <v>4504</v>
      </c>
      <c r="C1791" s="169"/>
      <c r="D1791" s="6"/>
      <c r="E1791" s="6"/>
      <c r="F1791" s="6"/>
      <c r="G1791" s="6"/>
      <c r="H1791" s="6"/>
      <c r="I1791" s="6"/>
      <c r="J1791" s="6"/>
      <c r="K1791" s="6"/>
      <c r="L1791" s="6"/>
      <c r="M1791" s="6"/>
      <c r="N1791" s="6"/>
      <c r="O1791" s="6"/>
      <c r="P1791" s="6"/>
      <c r="Q1791" s="6"/>
      <c r="R1791" s="6"/>
    </row>
    <row r="1792" spans="1:18" x14ac:dyDescent="0.3">
      <c r="A1792" s="6"/>
      <c r="B1792" s="172" t="s">
        <v>4505</v>
      </c>
      <c r="C1792" s="169"/>
      <c r="D1792" s="6"/>
      <c r="E1792" s="6"/>
      <c r="F1792" s="6"/>
      <c r="G1792" s="6"/>
      <c r="H1792" s="6"/>
      <c r="I1792" s="6"/>
      <c r="J1792" s="6"/>
      <c r="K1792" s="6"/>
      <c r="L1792" s="6"/>
      <c r="M1792" s="6"/>
      <c r="N1792" s="6"/>
      <c r="O1792" s="6"/>
      <c r="P1792" s="6"/>
      <c r="Q1792" s="6"/>
      <c r="R1792" s="6"/>
    </row>
    <row r="1793" spans="1:18" x14ac:dyDescent="0.3">
      <c r="A1793" s="6"/>
      <c r="B1793" s="172" t="s">
        <v>5665</v>
      </c>
      <c r="C1793" s="169"/>
      <c r="D1793" s="6"/>
      <c r="E1793" s="6"/>
      <c r="F1793" s="6"/>
      <c r="G1793" s="6"/>
      <c r="H1793" s="6"/>
      <c r="I1793" s="6"/>
      <c r="J1793" s="6"/>
      <c r="K1793" s="6"/>
      <c r="L1793" s="6"/>
      <c r="M1793" s="6"/>
      <c r="N1793" s="6"/>
      <c r="O1793" s="6"/>
      <c r="P1793" s="6"/>
      <c r="Q1793" s="6"/>
      <c r="R1793" s="6"/>
    </row>
    <row r="1794" spans="1:18" x14ac:dyDescent="0.3">
      <c r="A1794" s="6"/>
      <c r="B1794" s="172" t="s">
        <v>4506</v>
      </c>
      <c r="C1794" s="169"/>
      <c r="D1794" s="6"/>
      <c r="E1794" s="6"/>
      <c r="F1794" s="6"/>
      <c r="G1794" s="6"/>
      <c r="H1794" s="6"/>
      <c r="I1794" s="6"/>
      <c r="J1794" s="6"/>
      <c r="K1794" s="6"/>
      <c r="L1794" s="6"/>
      <c r="M1794" s="6"/>
      <c r="N1794" s="6"/>
      <c r="O1794" s="6"/>
      <c r="P1794" s="6"/>
      <c r="Q1794" s="6"/>
      <c r="R1794" s="6"/>
    </row>
    <row r="1795" spans="1:18" x14ac:dyDescent="0.3">
      <c r="A1795" s="6"/>
      <c r="B1795" s="172" t="s">
        <v>4507</v>
      </c>
      <c r="C1795" s="169"/>
      <c r="D1795" s="6"/>
      <c r="E1795" s="6"/>
      <c r="F1795" s="6"/>
      <c r="G1795" s="6"/>
      <c r="H1795" s="6"/>
      <c r="I1795" s="6"/>
      <c r="J1795" s="6"/>
      <c r="K1795" s="6"/>
      <c r="L1795" s="6"/>
      <c r="M1795" s="6"/>
      <c r="N1795" s="6"/>
      <c r="O1795" s="6"/>
      <c r="P1795" s="6"/>
      <c r="Q1795" s="6"/>
      <c r="R1795" s="6"/>
    </row>
    <row r="1796" spans="1:18" x14ac:dyDescent="0.3">
      <c r="A1796" s="6"/>
      <c r="B1796" s="172" t="s">
        <v>4508</v>
      </c>
      <c r="C1796" s="169"/>
      <c r="D1796" s="6"/>
      <c r="E1796" s="6"/>
      <c r="F1796" s="6"/>
      <c r="G1796" s="6"/>
      <c r="H1796" s="6"/>
      <c r="I1796" s="6"/>
      <c r="J1796" s="6"/>
      <c r="K1796" s="6"/>
      <c r="L1796" s="6"/>
      <c r="M1796" s="6"/>
      <c r="N1796" s="6"/>
      <c r="O1796" s="6"/>
      <c r="P1796" s="6"/>
      <c r="Q1796" s="6"/>
      <c r="R1796" s="6"/>
    </row>
    <row r="1797" spans="1:18" x14ac:dyDescent="0.3">
      <c r="A1797" s="6"/>
      <c r="B1797" s="172" t="s">
        <v>4509</v>
      </c>
      <c r="C1797" s="169"/>
      <c r="D1797" s="6"/>
      <c r="E1797" s="6"/>
      <c r="F1797" s="6"/>
      <c r="G1797" s="6"/>
      <c r="H1797" s="6"/>
      <c r="I1797" s="6"/>
      <c r="J1797" s="6"/>
      <c r="K1797" s="6"/>
      <c r="L1797" s="6"/>
      <c r="M1797" s="6"/>
      <c r="N1797" s="6"/>
      <c r="O1797" s="6"/>
      <c r="P1797" s="6"/>
      <c r="Q1797" s="6"/>
      <c r="R1797" s="6"/>
    </row>
    <row r="1798" spans="1:18" x14ac:dyDescent="0.3">
      <c r="A1798" s="6"/>
      <c r="B1798" s="172" t="s">
        <v>5666</v>
      </c>
      <c r="C1798" s="169"/>
      <c r="D1798" s="6"/>
      <c r="E1798" s="6"/>
      <c r="F1798" s="6"/>
      <c r="G1798" s="6"/>
      <c r="H1798" s="6"/>
      <c r="I1798" s="6"/>
      <c r="J1798" s="6"/>
      <c r="K1798" s="6"/>
      <c r="L1798" s="6"/>
      <c r="M1798" s="6"/>
      <c r="N1798" s="6"/>
      <c r="O1798" s="6"/>
      <c r="P1798" s="6"/>
      <c r="Q1798" s="6"/>
      <c r="R1798" s="6"/>
    </row>
    <row r="1799" spans="1:18" x14ac:dyDescent="0.3">
      <c r="A1799" s="6"/>
      <c r="B1799" s="172" t="s">
        <v>4510</v>
      </c>
      <c r="C1799" s="169"/>
      <c r="D1799" s="6"/>
      <c r="E1799" s="6"/>
      <c r="F1799" s="6"/>
      <c r="G1799" s="6"/>
      <c r="H1799" s="6"/>
      <c r="I1799" s="6"/>
      <c r="J1799" s="6"/>
      <c r="K1799" s="6"/>
      <c r="L1799" s="6"/>
      <c r="M1799" s="6"/>
      <c r="N1799" s="6"/>
      <c r="O1799" s="6"/>
      <c r="P1799" s="6"/>
      <c r="Q1799" s="6"/>
      <c r="R1799" s="6"/>
    </row>
    <row r="1800" spans="1:18" x14ac:dyDescent="0.3">
      <c r="A1800" s="6"/>
      <c r="B1800" s="172" t="s">
        <v>5667</v>
      </c>
      <c r="C1800" s="169"/>
      <c r="D1800" s="6"/>
      <c r="E1800" s="6"/>
      <c r="F1800" s="6"/>
      <c r="G1800" s="6"/>
      <c r="H1800" s="6"/>
      <c r="I1800" s="6"/>
      <c r="J1800" s="6"/>
      <c r="K1800" s="6"/>
      <c r="L1800" s="6"/>
      <c r="M1800" s="6"/>
      <c r="N1800" s="6"/>
      <c r="O1800" s="6"/>
      <c r="P1800" s="6"/>
      <c r="Q1800" s="6"/>
      <c r="R1800" s="6"/>
    </row>
    <row r="1801" spans="1:18" x14ac:dyDescent="0.3">
      <c r="A1801" s="6"/>
      <c r="B1801" s="172" t="s">
        <v>4511</v>
      </c>
      <c r="C1801" s="169"/>
      <c r="D1801" s="6"/>
      <c r="E1801" s="6"/>
      <c r="F1801" s="6"/>
      <c r="G1801" s="6"/>
      <c r="H1801" s="6"/>
      <c r="I1801" s="6"/>
      <c r="J1801" s="6"/>
      <c r="K1801" s="6"/>
      <c r="L1801" s="6"/>
      <c r="M1801" s="6"/>
      <c r="N1801" s="6"/>
      <c r="O1801" s="6"/>
      <c r="P1801" s="6"/>
      <c r="Q1801" s="6"/>
      <c r="R1801" s="6"/>
    </row>
    <row r="1802" spans="1:18" x14ac:dyDescent="0.3">
      <c r="A1802" s="6"/>
      <c r="B1802" s="172" t="s">
        <v>4512</v>
      </c>
      <c r="C1802" s="169"/>
      <c r="D1802" s="6"/>
      <c r="E1802" s="6"/>
      <c r="F1802" s="6"/>
      <c r="G1802" s="6"/>
      <c r="H1802" s="6"/>
      <c r="I1802" s="6"/>
      <c r="J1802" s="6"/>
      <c r="K1802" s="6"/>
      <c r="L1802" s="6"/>
      <c r="M1802" s="6"/>
      <c r="N1802" s="6"/>
      <c r="O1802" s="6"/>
      <c r="P1802" s="6"/>
      <c r="Q1802" s="6"/>
      <c r="R1802" s="6"/>
    </row>
    <row r="1803" spans="1:18" x14ac:dyDescent="0.3">
      <c r="A1803" s="6"/>
      <c r="B1803" s="172" t="s">
        <v>5668</v>
      </c>
      <c r="C1803" s="169"/>
      <c r="D1803" s="6"/>
      <c r="E1803" s="6"/>
      <c r="F1803" s="6"/>
      <c r="G1803" s="6"/>
      <c r="H1803" s="6"/>
      <c r="I1803" s="6"/>
      <c r="J1803" s="6"/>
      <c r="K1803" s="6"/>
      <c r="L1803" s="6"/>
      <c r="M1803" s="6"/>
      <c r="N1803" s="6"/>
      <c r="O1803" s="6"/>
      <c r="P1803" s="6"/>
      <c r="Q1803" s="6"/>
      <c r="R1803" s="6"/>
    </row>
    <row r="1804" spans="1:18" x14ac:dyDescent="0.3">
      <c r="A1804" s="6"/>
      <c r="B1804" s="172" t="s">
        <v>4513</v>
      </c>
      <c r="C1804" s="169"/>
      <c r="D1804" s="6"/>
      <c r="E1804" s="6"/>
      <c r="F1804" s="6"/>
      <c r="G1804" s="6"/>
      <c r="H1804" s="6"/>
      <c r="I1804" s="6"/>
      <c r="J1804" s="6"/>
      <c r="K1804" s="6"/>
      <c r="L1804" s="6"/>
      <c r="M1804" s="6"/>
      <c r="N1804" s="6"/>
      <c r="O1804" s="6"/>
      <c r="P1804" s="6"/>
      <c r="Q1804" s="6"/>
      <c r="R1804" s="6"/>
    </row>
    <row r="1805" spans="1:18" x14ac:dyDescent="0.3">
      <c r="A1805" s="6"/>
      <c r="B1805" s="172" t="s">
        <v>5669</v>
      </c>
      <c r="C1805" s="169"/>
      <c r="D1805" s="6"/>
      <c r="E1805" s="6"/>
      <c r="F1805" s="6"/>
      <c r="G1805" s="6"/>
      <c r="H1805" s="6"/>
      <c r="I1805" s="6"/>
      <c r="J1805" s="6"/>
      <c r="K1805" s="6"/>
      <c r="L1805" s="6"/>
      <c r="M1805" s="6"/>
      <c r="N1805" s="6"/>
      <c r="O1805" s="6"/>
      <c r="P1805" s="6"/>
      <c r="Q1805" s="6"/>
      <c r="R1805" s="6"/>
    </row>
    <row r="1806" spans="1:18" x14ac:dyDescent="0.3">
      <c r="A1806" s="6"/>
      <c r="B1806" s="172" t="s">
        <v>4514</v>
      </c>
      <c r="C1806" s="169"/>
      <c r="D1806" s="6"/>
      <c r="E1806" s="6"/>
      <c r="F1806" s="6"/>
      <c r="G1806" s="6"/>
      <c r="H1806" s="6"/>
      <c r="I1806" s="6"/>
      <c r="J1806" s="6"/>
      <c r="K1806" s="6"/>
      <c r="L1806" s="6"/>
      <c r="M1806" s="6"/>
      <c r="N1806" s="6"/>
      <c r="O1806" s="6"/>
      <c r="P1806" s="6"/>
      <c r="Q1806" s="6"/>
      <c r="R1806" s="6"/>
    </row>
    <row r="1807" spans="1:18" x14ac:dyDescent="0.3">
      <c r="A1807" s="6"/>
      <c r="B1807" s="172" t="s">
        <v>4515</v>
      </c>
      <c r="C1807" s="169"/>
      <c r="D1807" s="6"/>
      <c r="E1807" s="6"/>
      <c r="F1807" s="6"/>
      <c r="G1807" s="6"/>
      <c r="H1807" s="6"/>
      <c r="I1807" s="6"/>
      <c r="J1807" s="6"/>
      <c r="K1807" s="6"/>
      <c r="L1807" s="6"/>
      <c r="M1807" s="6"/>
      <c r="N1807" s="6"/>
      <c r="O1807" s="6"/>
      <c r="P1807" s="6"/>
      <c r="Q1807" s="6"/>
      <c r="R1807" s="6"/>
    </row>
    <row r="1808" spans="1:18" x14ac:dyDescent="0.3">
      <c r="A1808" s="6"/>
      <c r="B1808" s="172" t="s">
        <v>5670</v>
      </c>
      <c r="C1808" s="169"/>
      <c r="D1808" s="6"/>
      <c r="E1808" s="6"/>
      <c r="F1808" s="6"/>
      <c r="G1808" s="6"/>
      <c r="H1808" s="6"/>
      <c r="I1808" s="6"/>
      <c r="J1808" s="6"/>
      <c r="K1808" s="6"/>
      <c r="L1808" s="6"/>
      <c r="M1808" s="6"/>
      <c r="N1808" s="6"/>
      <c r="O1808" s="6"/>
      <c r="P1808" s="6"/>
      <c r="Q1808" s="6"/>
      <c r="R1808" s="6"/>
    </row>
    <row r="1809" spans="1:18" x14ac:dyDescent="0.3">
      <c r="A1809" s="6"/>
      <c r="B1809" s="172" t="s">
        <v>4516</v>
      </c>
      <c r="C1809" s="169"/>
      <c r="D1809" s="6"/>
      <c r="E1809" s="6"/>
      <c r="F1809" s="6"/>
      <c r="G1809" s="6"/>
      <c r="H1809" s="6"/>
      <c r="I1809" s="6"/>
      <c r="J1809" s="6"/>
      <c r="K1809" s="6"/>
      <c r="L1809" s="6"/>
      <c r="M1809" s="6"/>
      <c r="N1809" s="6"/>
      <c r="O1809" s="6"/>
      <c r="P1809" s="6"/>
      <c r="Q1809" s="6"/>
      <c r="R1809" s="6"/>
    </row>
    <row r="1810" spans="1:18" x14ac:dyDescent="0.3">
      <c r="A1810" s="6"/>
      <c r="B1810" s="172" t="s">
        <v>5671</v>
      </c>
      <c r="C1810" s="169"/>
      <c r="D1810" s="6"/>
      <c r="E1810" s="6"/>
      <c r="F1810" s="6"/>
      <c r="G1810" s="6"/>
      <c r="H1810" s="6"/>
      <c r="I1810" s="6"/>
      <c r="J1810" s="6"/>
      <c r="K1810" s="6"/>
      <c r="L1810" s="6"/>
      <c r="M1810" s="6"/>
      <c r="N1810" s="6"/>
      <c r="O1810" s="6"/>
      <c r="P1810" s="6"/>
      <c r="Q1810" s="6"/>
      <c r="R1810" s="6"/>
    </row>
    <row r="1811" spans="1:18" x14ac:dyDescent="0.3">
      <c r="A1811" s="6"/>
      <c r="B1811" s="172" t="s">
        <v>4517</v>
      </c>
      <c r="C1811" s="169"/>
      <c r="D1811" s="6"/>
      <c r="E1811" s="6"/>
      <c r="F1811" s="6"/>
      <c r="G1811" s="6"/>
      <c r="H1811" s="6"/>
      <c r="I1811" s="6"/>
      <c r="J1811" s="6"/>
      <c r="K1811" s="6"/>
      <c r="L1811" s="6"/>
      <c r="M1811" s="6"/>
      <c r="N1811" s="6"/>
      <c r="O1811" s="6"/>
      <c r="P1811" s="6"/>
      <c r="Q1811" s="6"/>
      <c r="R1811" s="6"/>
    </row>
    <row r="1812" spans="1:18" x14ac:dyDescent="0.3">
      <c r="A1812" s="6"/>
      <c r="B1812" s="172" t="s">
        <v>5672</v>
      </c>
      <c r="C1812" s="169"/>
      <c r="D1812" s="6"/>
      <c r="E1812" s="6"/>
      <c r="F1812" s="6"/>
      <c r="G1812" s="6"/>
      <c r="H1812" s="6"/>
      <c r="I1812" s="6"/>
      <c r="J1812" s="6"/>
      <c r="K1812" s="6"/>
      <c r="L1812" s="6"/>
      <c r="M1812" s="6"/>
      <c r="N1812" s="6"/>
      <c r="O1812" s="6"/>
      <c r="P1812" s="6"/>
      <c r="Q1812" s="6"/>
      <c r="R1812" s="6"/>
    </row>
    <row r="1813" spans="1:18" x14ac:dyDescent="0.3">
      <c r="A1813" s="6"/>
      <c r="B1813" s="172" t="s">
        <v>5673</v>
      </c>
      <c r="C1813" s="169"/>
      <c r="D1813" s="6"/>
      <c r="E1813" s="6"/>
      <c r="F1813" s="6"/>
      <c r="G1813" s="6"/>
      <c r="H1813" s="6"/>
      <c r="I1813" s="6"/>
      <c r="J1813" s="6"/>
      <c r="K1813" s="6"/>
      <c r="L1813" s="6"/>
      <c r="M1813" s="6"/>
      <c r="N1813" s="6"/>
      <c r="O1813" s="6"/>
      <c r="P1813" s="6"/>
      <c r="Q1813" s="6"/>
      <c r="R1813" s="6"/>
    </row>
    <row r="1814" spans="1:18" x14ac:dyDescent="0.3">
      <c r="A1814" s="6"/>
      <c r="B1814" s="172" t="s">
        <v>4518</v>
      </c>
      <c r="C1814" s="169"/>
      <c r="D1814" s="6"/>
      <c r="E1814" s="6"/>
      <c r="F1814" s="6"/>
      <c r="G1814" s="6"/>
      <c r="H1814" s="6"/>
      <c r="I1814" s="6"/>
      <c r="J1814" s="6"/>
      <c r="K1814" s="6"/>
      <c r="L1814" s="6"/>
      <c r="M1814" s="6"/>
      <c r="N1814" s="6"/>
      <c r="O1814" s="6"/>
      <c r="P1814" s="6"/>
      <c r="Q1814" s="6"/>
      <c r="R1814" s="6"/>
    </row>
    <row r="1815" spans="1:18" x14ac:dyDescent="0.3">
      <c r="A1815" s="6"/>
      <c r="B1815" s="172" t="s">
        <v>4519</v>
      </c>
      <c r="C1815" s="169"/>
      <c r="D1815" s="6"/>
      <c r="E1815" s="6"/>
      <c r="F1815" s="6"/>
      <c r="G1815" s="6"/>
      <c r="H1815" s="6"/>
      <c r="I1815" s="6"/>
      <c r="J1815" s="6"/>
      <c r="K1815" s="6"/>
      <c r="L1815" s="6"/>
      <c r="M1815" s="6"/>
      <c r="N1815" s="6"/>
      <c r="O1815" s="6"/>
      <c r="P1815" s="6"/>
      <c r="Q1815" s="6"/>
      <c r="R1815" s="6"/>
    </row>
    <row r="1816" spans="1:18" x14ac:dyDescent="0.3">
      <c r="A1816" s="6"/>
      <c r="B1816" s="172" t="s">
        <v>5674</v>
      </c>
      <c r="C1816" s="169"/>
      <c r="D1816" s="6"/>
      <c r="E1816" s="6"/>
      <c r="F1816" s="6"/>
      <c r="G1816" s="6"/>
      <c r="H1816" s="6"/>
      <c r="I1816" s="6"/>
      <c r="J1816" s="6"/>
      <c r="K1816" s="6"/>
      <c r="L1816" s="6"/>
      <c r="M1816" s="6"/>
      <c r="N1816" s="6"/>
      <c r="O1816" s="6"/>
      <c r="P1816" s="6"/>
      <c r="Q1816" s="6"/>
      <c r="R1816" s="6"/>
    </row>
    <row r="1817" spans="1:18" x14ac:dyDescent="0.3">
      <c r="A1817" s="6"/>
      <c r="B1817" s="172" t="s">
        <v>4520</v>
      </c>
      <c r="C1817" s="169"/>
      <c r="D1817" s="6"/>
      <c r="E1817" s="6"/>
      <c r="F1817" s="6"/>
      <c r="G1817" s="6"/>
      <c r="H1817" s="6"/>
      <c r="I1817" s="6"/>
      <c r="J1817" s="6"/>
      <c r="K1817" s="6"/>
      <c r="L1817" s="6"/>
      <c r="M1817" s="6"/>
      <c r="N1817" s="6"/>
      <c r="O1817" s="6"/>
      <c r="P1817" s="6"/>
      <c r="Q1817" s="6"/>
      <c r="R1817" s="6"/>
    </row>
    <row r="1818" spans="1:18" x14ac:dyDescent="0.3">
      <c r="A1818" s="6"/>
      <c r="B1818" s="172" t="s">
        <v>4521</v>
      </c>
      <c r="C1818" s="169"/>
      <c r="D1818" s="6"/>
      <c r="E1818" s="6"/>
      <c r="F1818" s="6"/>
      <c r="G1818" s="6"/>
      <c r="H1818" s="6"/>
      <c r="I1818" s="6"/>
      <c r="J1818" s="6"/>
      <c r="K1818" s="6"/>
      <c r="L1818" s="6"/>
      <c r="M1818" s="6"/>
      <c r="N1818" s="6"/>
      <c r="O1818" s="6"/>
      <c r="P1818" s="6"/>
      <c r="Q1818" s="6"/>
      <c r="R1818" s="6"/>
    </row>
    <row r="1819" spans="1:18" x14ac:dyDescent="0.3">
      <c r="A1819" s="6"/>
      <c r="B1819" s="172" t="s">
        <v>5675</v>
      </c>
      <c r="C1819" s="169"/>
      <c r="D1819" s="6"/>
      <c r="E1819" s="6"/>
      <c r="F1819" s="6"/>
      <c r="G1819" s="6"/>
      <c r="H1819" s="6"/>
      <c r="I1819" s="6"/>
      <c r="J1819" s="6"/>
      <c r="K1819" s="6"/>
      <c r="L1819" s="6"/>
      <c r="M1819" s="6"/>
      <c r="N1819" s="6"/>
      <c r="O1819" s="6"/>
      <c r="P1819" s="6"/>
      <c r="Q1819" s="6"/>
      <c r="R1819" s="6"/>
    </row>
    <row r="1820" spans="1:18" x14ac:dyDescent="0.3">
      <c r="A1820" s="6"/>
      <c r="B1820" s="172" t="s">
        <v>4522</v>
      </c>
      <c r="C1820" s="169"/>
      <c r="D1820" s="6"/>
      <c r="E1820" s="6"/>
      <c r="F1820" s="6"/>
      <c r="G1820" s="6"/>
      <c r="H1820" s="6"/>
      <c r="I1820" s="6"/>
      <c r="J1820" s="6"/>
      <c r="K1820" s="6"/>
      <c r="L1820" s="6"/>
      <c r="M1820" s="6"/>
      <c r="N1820" s="6"/>
      <c r="O1820" s="6"/>
      <c r="P1820" s="6"/>
      <c r="Q1820" s="6"/>
      <c r="R1820" s="6"/>
    </row>
    <row r="1821" spans="1:18" x14ac:dyDescent="0.3">
      <c r="A1821" s="6"/>
      <c r="B1821" s="172" t="s">
        <v>5676</v>
      </c>
      <c r="C1821" s="169"/>
      <c r="D1821" s="6"/>
      <c r="E1821" s="6"/>
      <c r="F1821" s="6"/>
      <c r="G1821" s="6"/>
      <c r="H1821" s="6"/>
      <c r="I1821" s="6"/>
      <c r="J1821" s="6"/>
      <c r="K1821" s="6"/>
      <c r="L1821" s="6"/>
      <c r="M1821" s="6"/>
      <c r="N1821" s="6"/>
      <c r="O1821" s="6"/>
      <c r="P1821" s="6"/>
      <c r="Q1821" s="6"/>
      <c r="R1821" s="6"/>
    </row>
    <row r="1822" spans="1:18" x14ac:dyDescent="0.3">
      <c r="A1822" s="6"/>
      <c r="B1822" s="172" t="s">
        <v>4523</v>
      </c>
      <c r="C1822" s="169"/>
      <c r="D1822" s="6"/>
      <c r="E1822" s="6"/>
      <c r="F1822" s="6"/>
      <c r="G1822" s="6"/>
      <c r="H1822" s="6"/>
      <c r="I1822" s="6"/>
      <c r="J1822" s="6"/>
      <c r="K1822" s="6"/>
      <c r="L1822" s="6"/>
      <c r="M1822" s="6"/>
      <c r="N1822" s="6"/>
      <c r="O1822" s="6"/>
      <c r="P1822" s="6"/>
      <c r="Q1822" s="6"/>
      <c r="R1822" s="6"/>
    </row>
    <row r="1823" spans="1:18" x14ac:dyDescent="0.3">
      <c r="A1823" s="6"/>
      <c r="B1823" s="172" t="s">
        <v>5677</v>
      </c>
      <c r="C1823" s="169"/>
      <c r="D1823" s="6"/>
      <c r="E1823" s="6"/>
      <c r="F1823" s="6"/>
      <c r="G1823" s="6"/>
      <c r="H1823" s="6"/>
      <c r="I1823" s="6"/>
      <c r="J1823" s="6"/>
      <c r="K1823" s="6"/>
      <c r="L1823" s="6"/>
      <c r="M1823" s="6"/>
      <c r="N1823" s="6"/>
      <c r="O1823" s="6"/>
      <c r="P1823" s="6"/>
      <c r="Q1823" s="6"/>
      <c r="R1823" s="6"/>
    </row>
    <row r="1824" spans="1:18" x14ac:dyDescent="0.3">
      <c r="A1824" s="6"/>
      <c r="B1824" s="172" t="s">
        <v>4524</v>
      </c>
      <c r="C1824" s="169"/>
      <c r="D1824" s="6"/>
      <c r="E1824" s="6"/>
      <c r="F1824" s="6"/>
      <c r="G1824" s="6"/>
      <c r="H1824" s="6"/>
      <c r="I1824" s="6"/>
      <c r="J1824" s="6"/>
      <c r="K1824" s="6"/>
      <c r="L1824" s="6"/>
      <c r="M1824" s="6"/>
      <c r="N1824" s="6"/>
      <c r="O1824" s="6"/>
      <c r="P1824" s="6"/>
      <c r="Q1824" s="6"/>
      <c r="R1824" s="6"/>
    </row>
    <row r="1825" spans="1:18" x14ac:dyDescent="0.3">
      <c r="A1825" s="6"/>
      <c r="B1825" s="173" t="s">
        <v>4525</v>
      </c>
      <c r="C1825" s="169"/>
      <c r="D1825" s="6"/>
      <c r="E1825" s="6"/>
      <c r="F1825" s="6"/>
      <c r="G1825" s="6"/>
      <c r="H1825" s="6"/>
      <c r="I1825" s="6"/>
      <c r="J1825" s="6"/>
      <c r="K1825" s="6"/>
      <c r="L1825" s="6"/>
      <c r="M1825" s="6"/>
      <c r="N1825" s="6"/>
      <c r="O1825" s="6"/>
      <c r="P1825" s="6"/>
      <c r="Q1825" s="6"/>
      <c r="R1825" s="6"/>
    </row>
    <row r="1826" spans="1:18" x14ac:dyDescent="0.3">
      <c r="A1826" s="6"/>
      <c r="B1826" s="172" t="s">
        <v>5678</v>
      </c>
      <c r="C1826" s="169"/>
      <c r="D1826" s="6"/>
      <c r="E1826" s="6"/>
      <c r="F1826" s="6"/>
      <c r="G1826" s="6"/>
      <c r="H1826" s="6"/>
      <c r="I1826" s="6"/>
      <c r="J1826" s="6"/>
      <c r="K1826" s="6"/>
      <c r="L1826" s="6"/>
      <c r="M1826" s="6"/>
      <c r="N1826" s="6"/>
      <c r="O1826" s="6"/>
      <c r="P1826" s="6"/>
      <c r="Q1826" s="6"/>
      <c r="R1826" s="6"/>
    </row>
    <row r="1827" spans="1:18" x14ac:dyDescent="0.3">
      <c r="A1827" s="6"/>
      <c r="B1827" s="172" t="s">
        <v>4526</v>
      </c>
      <c r="C1827" s="169"/>
      <c r="D1827" s="6"/>
      <c r="E1827" s="6"/>
      <c r="F1827" s="6"/>
      <c r="G1827" s="6"/>
      <c r="H1827" s="6"/>
      <c r="I1827" s="6"/>
      <c r="J1827" s="6"/>
      <c r="K1827" s="6"/>
      <c r="L1827" s="6"/>
      <c r="M1827" s="6"/>
      <c r="N1827" s="6"/>
      <c r="O1827" s="6"/>
      <c r="P1827" s="6"/>
      <c r="Q1827" s="6"/>
      <c r="R1827" s="6"/>
    </row>
    <row r="1828" spans="1:18" x14ac:dyDescent="0.3">
      <c r="A1828" s="6"/>
      <c r="B1828" s="172" t="s">
        <v>4527</v>
      </c>
      <c r="C1828" s="169"/>
      <c r="D1828" s="6"/>
      <c r="E1828" s="6"/>
      <c r="F1828" s="6"/>
      <c r="G1828" s="6"/>
      <c r="H1828" s="6"/>
      <c r="I1828" s="6"/>
      <c r="J1828" s="6"/>
      <c r="K1828" s="6"/>
      <c r="L1828" s="6"/>
      <c r="M1828" s="6"/>
      <c r="N1828" s="6"/>
      <c r="O1828" s="6"/>
      <c r="P1828" s="6"/>
      <c r="Q1828" s="6"/>
      <c r="R1828" s="6"/>
    </row>
    <row r="1829" spans="1:18" x14ac:dyDescent="0.3">
      <c r="A1829" s="6"/>
      <c r="B1829" s="172" t="s">
        <v>4528</v>
      </c>
      <c r="C1829" s="169"/>
      <c r="D1829" s="6"/>
      <c r="E1829" s="6"/>
      <c r="F1829" s="6"/>
      <c r="G1829" s="6"/>
      <c r="H1829" s="6"/>
      <c r="I1829" s="6"/>
      <c r="J1829" s="6"/>
      <c r="K1829" s="6"/>
      <c r="L1829" s="6"/>
      <c r="M1829" s="6"/>
      <c r="N1829" s="6"/>
      <c r="O1829" s="6"/>
      <c r="P1829" s="6"/>
      <c r="Q1829" s="6"/>
      <c r="R1829" s="6"/>
    </row>
    <row r="1830" spans="1:18" x14ac:dyDescent="0.3">
      <c r="A1830" s="6"/>
      <c r="B1830" s="172" t="s">
        <v>4529</v>
      </c>
      <c r="C1830" s="169"/>
      <c r="D1830" s="6"/>
      <c r="E1830" s="6"/>
      <c r="F1830" s="6"/>
      <c r="G1830" s="6"/>
      <c r="H1830" s="6"/>
      <c r="I1830" s="6"/>
      <c r="J1830" s="6"/>
      <c r="K1830" s="6"/>
      <c r="L1830" s="6"/>
      <c r="M1830" s="6"/>
      <c r="N1830" s="6"/>
      <c r="O1830" s="6"/>
      <c r="P1830" s="6"/>
      <c r="Q1830" s="6"/>
      <c r="R1830" s="6"/>
    </row>
    <row r="1831" spans="1:18" x14ac:dyDescent="0.3">
      <c r="A1831" s="6"/>
      <c r="B1831" s="172" t="s">
        <v>5679</v>
      </c>
      <c r="C1831" s="169"/>
      <c r="D1831" s="6"/>
      <c r="E1831" s="6"/>
      <c r="F1831" s="6"/>
      <c r="G1831" s="6"/>
      <c r="H1831" s="6"/>
      <c r="I1831" s="6"/>
      <c r="J1831" s="6"/>
      <c r="K1831" s="6"/>
      <c r="L1831" s="6"/>
      <c r="M1831" s="6"/>
      <c r="N1831" s="6"/>
      <c r="O1831" s="6"/>
      <c r="P1831" s="6"/>
      <c r="Q1831" s="6"/>
      <c r="R1831" s="6"/>
    </row>
    <row r="1832" spans="1:18" x14ac:dyDescent="0.3">
      <c r="A1832" s="6"/>
      <c r="B1832" s="172" t="s">
        <v>5680</v>
      </c>
      <c r="C1832" s="169"/>
      <c r="D1832" s="6"/>
      <c r="E1832" s="6"/>
      <c r="F1832" s="6"/>
      <c r="G1832" s="6"/>
      <c r="H1832" s="6"/>
      <c r="I1832" s="6"/>
      <c r="J1832" s="6"/>
      <c r="K1832" s="6"/>
      <c r="L1832" s="6"/>
      <c r="M1832" s="6"/>
      <c r="N1832" s="6"/>
      <c r="O1832" s="6"/>
      <c r="P1832" s="6"/>
      <c r="Q1832" s="6"/>
      <c r="R1832" s="6"/>
    </row>
    <row r="1833" spans="1:18" x14ac:dyDescent="0.3">
      <c r="A1833" s="6"/>
      <c r="B1833" s="172" t="s">
        <v>5681</v>
      </c>
      <c r="C1833" s="169"/>
      <c r="D1833" s="6"/>
      <c r="E1833" s="6"/>
      <c r="F1833" s="6"/>
      <c r="G1833" s="6"/>
      <c r="H1833" s="6"/>
      <c r="I1833" s="6"/>
      <c r="J1833" s="6"/>
      <c r="K1833" s="6"/>
      <c r="L1833" s="6"/>
      <c r="M1833" s="6"/>
      <c r="N1833" s="6"/>
      <c r="O1833" s="6"/>
      <c r="P1833" s="6"/>
      <c r="Q1833" s="6"/>
      <c r="R1833" s="6"/>
    </row>
    <row r="1834" spans="1:18" x14ac:dyDescent="0.3">
      <c r="A1834" s="6"/>
      <c r="B1834" s="172" t="s">
        <v>5682</v>
      </c>
      <c r="C1834" s="169"/>
      <c r="D1834" s="6"/>
      <c r="E1834" s="6"/>
      <c r="F1834" s="6"/>
      <c r="G1834" s="6"/>
      <c r="H1834" s="6"/>
      <c r="I1834" s="6"/>
      <c r="J1834" s="6"/>
      <c r="K1834" s="6"/>
      <c r="L1834" s="6"/>
      <c r="M1834" s="6"/>
      <c r="N1834" s="6"/>
      <c r="O1834" s="6"/>
      <c r="P1834" s="6"/>
      <c r="Q1834" s="6"/>
      <c r="R1834" s="6"/>
    </row>
    <row r="1835" spans="1:18" x14ac:dyDescent="0.3">
      <c r="A1835" s="6"/>
      <c r="B1835" s="172" t="s">
        <v>5683</v>
      </c>
      <c r="C1835" s="169"/>
      <c r="D1835" s="6"/>
      <c r="E1835" s="6"/>
      <c r="F1835" s="6"/>
      <c r="G1835" s="6"/>
      <c r="H1835" s="6"/>
      <c r="I1835" s="6"/>
      <c r="J1835" s="6"/>
      <c r="K1835" s="6"/>
      <c r="L1835" s="6"/>
      <c r="M1835" s="6"/>
      <c r="N1835" s="6"/>
      <c r="O1835" s="6"/>
      <c r="P1835" s="6"/>
      <c r="Q1835" s="6"/>
      <c r="R1835" s="6"/>
    </row>
    <row r="1836" spans="1:18" x14ac:dyDescent="0.3">
      <c r="A1836" s="6"/>
      <c r="B1836" s="172" t="s">
        <v>5684</v>
      </c>
      <c r="C1836" s="169"/>
      <c r="D1836" s="6"/>
      <c r="E1836" s="6"/>
      <c r="F1836" s="6"/>
      <c r="G1836" s="6"/>
      <c r="H1836" s="6"/>
      <c r="I1836" s="6"/>
      <c r="J1836" s="6"/>
      <c r="K1836" s="6"/>
      <c r="L1836" s="6"/>
      <c r="M1836" s="6"/>
      <c r="N1836" s="6"/>
      <c r="O1836" s="6"/>
      <c r="P1836" s="6"/>
      <c r="Q1836" s="6"/>
      <c r="R1836" s="6"/>
    </row>
    <row r="1837" spans="1:18" x14ac:dyDescent="0.3">
      <c r="A1837" s="6"/>
      <c r="B1837" s="172" t="s">
        <v>5685</v>
      </c>
      <c r="C1837" s="169"/>
      <c r="D1837" s="6"/>
      <c r="E1837" s="6"/>
      <c r="F1837" s="6"/>
      <c r="G1837" s="6"/>
      <c r="H1837" s="6"/>
      <c r="I1837" s="6"/>
      <c r="J1837" s="6"/>
      <c r="K1837" s="6"/>
      <c r="L1837" s="6"/>
      <c r="M1837" s="6"/>
      <c r="N1837" s="6"/>
      <c r="O1837" s="6"/>
      <c r="P1837" s="6"/>
      <c r="Q1837" s="6"/>
      <c r="R1837" s="6"/>
    </row>
    <row r="1838" spans="1:18" x14ac:dyDescent="0.3">
      <c r="A1838" s="6"/>
      <c r="B1838" s="172" t="s">
        <v>5686</v>
      </c>
      <c r="C1838" s="169"/>
      <c r="D1838" s="6"/>
      <c r="E1838" s="6"/>
      <c r="F1838" s="6"/>
      <c r="G1838" s="6"/>
      <c r="H1838" s="6"/>
      <c r="I1838" s="6"/>
      <c r="J1838" s="6"/>
      <c r="K1838" s="6"/>
      <c r="L1838" s="6"/>
      <c r="M1838" s="6"/>
      <c r="N1838" s="6"/>
      <c r="O1838" s="6"/>
      <c r="P1838" s="6"/>
      <c r="Q1838" s="6"/>
      <c r="R1838" s="6"/>
    </row>
    <row r="1839" spans="1:18" x14ac:dyDescent="0.3">
      <c r="A1839" s="6"/>
      <c r="B1839" s="172" t="s">
        <v>5687</v>
      </c>
      <c r="C1839" s="169"/>
      <c r="D1839" s="6"/>
      <c r="E1839" s="6"/>
      <c r="F1839" s="6"/>
      <c r="G1839" s="6"/>
      <c r="H1839" s="6"/>
      <c r="I1839" s="6"/>
      <c r="J1839" s="6"/>
      <c r="K1839" s="6"/>
      <c r="L1839" s="6"/>
      <c r="M1839" s="6"/>
      <c r="N1839" s="6"/>
      <c r="O1839" s="6"/>
      <c r="P1839" s="6"/>
      <c r="Q1839" s="6"/>
      <c r="R1839" s="6"/>
    </row>
    <row r="1840" spans="1:18" x14ac:dyDescent="0.3">
      <c r="A1840" s="6"/>
      <c r="B1840" s="172" t="s">
        <v>5688</v>
      </c>
      <c r="C1840" s="169"/>
      <c r="D1840" s="6"/>
      <c r="E1840" s="6"/>
      <c r="F1840" s="6"/>
      <c r="G1840" s="6"/>
      <c r="H1840" s="6"/>
      <c r="I1840" s="6"/>
      <c r="J1840" s="6"/>
      <c r="K1840" s="6"/>
      <c r="L1840" s="6"/>
      <c r="M1840" s="6"/>
      <c r="N1840" s="6"/>
      <c r="O1840" s="6"/>
      <c r="P1840" s="6"/>
      <c r="Q1840" s="6"/>
      <c r="R1840" s="6"/>
    </row>
    <row r="1841" spans="1:18" x14ac:dyDescent="0.3">
      <c r="A1841" s="6"/>
      <c r="B1841" s="172" t="s">
        <v>5689</v>
      </c>
      <c r="C1841" s="169"/>
      <c r="D1841" s="6"/>
      <c r="E1841" s="6"/>
      <c r="F1841" s="6"/>
      <c r="G1841" s="6"/>
      <c r="H1841" s="6"/>
      <c r="I1841" s="6"/>
      <c r="J1841" s="6"/>
      <c r="K1841" s="6"/>
      <c r="L1841" s="6"/>
      <c r="M1841" s="6"/>
      <c r="N1841" s="6"/>
      <c r="O1841" s="6"/>
      <c r="P1841" s="6"/>
      <c r="Q1841" s="6"/>
      <c r="R1841" s="6"/>
    </row>
    <row r="1842" spans="1:18" x14ac:dyDescent="0.3">
      <c r="A1842" s="6"/>
      <c r="B1842" s="172" t="s">
        <v>4530</v>
      </c>
      <c r="C1842" s="169"/>
      <c r="D1842" s="6"/>
      <c r="E1842" s="6"/>
      <c r="F1842" s="6"/>
      <c r="G1842" s="6"/>
      <c r="H1842" s="6"/>
      <c r="I1842" s="6"/>
      <c r="J1842" s="6"/>
      <c r="K1842" s="6"/>
      <c r="L1842" s="6"/>
      <c r="M1842" s="6"/>
      <c r="N1842" s="6"/>
      <c r="O1842" s="6"/>
      <c r="P1842" s="6"/>
      <c r="Q1842" s="6"/>
      <c r="R1842" s="6"/>
    </row>
    <row r="1843" spans="1:18" x14ac:dyDescent="0.3">
      <c r="A1843" s="6"/>
      <c r="B1843" s="172" t="s">
        <v>5690</v>
      </c>
      <c r="C1843" s="169"/>
      <c r="D1843" s="6"/>
      <c r="E1843" s="6"/>
      <c r="F1843" s="6"/>
      <c r="G1843" s="6"/>
      <c r="H1843" s="6"/>
      <c r="I1843" s="6"/>
      <c r="J1843" s="6"/>
      <c r="K1843" s="6"/>
      <c r="L1843" s="6"/>
      <c r="M1843" s="6"/>
      <c r="N1843" s="6"/>
      <c r="O1843" s="6"/>
      <c r="P1843" s="6"/>
      <c r="Q1843" s="6"/>
      <c r="R1843" s="6"/>
    </row>
    <row r="1844" spans="1:18" x14ac:dyDescent="0.3">
      <c r="A1844" s="6"/>
      <c r="B1844" s="172" t="s">
        <v>5691</v>
      </c>
      <c r="C1844" s="169"/>
      <c r="D1844" s="6"/>
      <c r="E1844" s="6"/>
      <c r="F1844" s="6"/>
      <c r="G1844" s="6"/>
      <c r="H1844" s="6"/>
      <c r="I1844" s="6"/>
      <c r="J1844" s="6"/>
      <c r="K1844" s="6"/>
      <c r="L1844" s="6"/>
      <c r="M1844" s="6"/>
      <c r="N1844" s="6"/>
      <c r="O1844" s="6"/>
      <c r="P1844" s="6"/>
      <c r="Q1844" s="6"/>
      <c r="R1844" s="6"/>
    </row>
    <row r="1845" spans="1:18" x14ac:dyDescent="0.3">
      <c r="A1845" s="6"/>
      <c r="B1845" s="172" t="s">
        <v>5692</v>
      </c>
      <c r="C1845" s="169"/>
      <c r="D1845" s="6"/>
      <c r="E1845" s="6"/>
      <c r="F1845" s="6"/>
      <c r="G1845" s="6"/>
      <c r="H1845" s="6"/>
      <c r="I1845" s="6"/>
      <c r="J1845" s="6"/>
      <c r="K1845" s="6"/>
      <c r="L1845" s="6"/>
      <c r="M1845" s="6"/>
      <c r="N1845" s="6"/>
      <c r="O1845" s="6"/>
      <c r="P1845" s="6"/>
      <c r="Q1845" s="6"/>
      <c r="R1845" s="6"/>
    </row>
    <row r="1846" spans="1:18" x14ac:dyDescent="0.3">
      <c r="A1846" s="6"/>
      <c r="B1846" s="172" t="s">
        <v>5693</v>
      </c>
      <c r="C1846" s="169"/>
      <c r="D1846" s="6"/>
      <c r="E1846" s="6"/>
      <c r="F1846" s="6"/>
      <c r="G1846" s="6"/>
      <c r="H1846" s="6"/>
      <c r="I1846" s="6"/>
      <c r="J1846" s="6"/>
      <c r="K1846" s="6"/>
      <c r="L1846" s="6"/>
      <c r="M1846" s="6"/>
      <c r="N1846" s="6"/>
      <c r="O1846" s="6"/>
      <c r="P1846" s="6"/>
      <c r="Q1846" s="6"/>
      <c r="R1846" s="6"/>
    </row>
    <row r="1847" spans="1:18" x14ac:dyDescent="0.3">
      <c r="A1847" s="6"/>
      <c r="B1847" s="172" t="s">
        <v>5694</v>
      </c>
      <c r="C1847" s="169"/>
      <c r="D1847" s="6"/>
      <c r="E1847" s="6"/>
      <c r="F1847" s="6"/>
      <c r="G1847" s="6"/>
      <c r="H1847" s="6"/>
      <c r="I1847" s="6"/>
      <c r="J1847" s="6"/>
      <c r="K1847" s="6"/>
      <c r="L1847" s="6"/>
      <c r="M1847" s="6"/>
      <c r="N1847" s="6"/>
      <c r="O1847" s="6"/>
      <c r="P1847" s="6"/>
      <c r="Q1847" s="6"/>
      <c r="R1847" s="6"/>
    </row>
    <row r="1848" spans="1:18" x14ac:dyDescent="0.3">
      <c r="A1848" s="6"/>
      <c r="B1848" s="172" t="s">
        <v>5695</v>
      </c>
      <c r="C1848" s="169"/>
      <c r="D1848" s="6"/>
      <c r="E1848" s="6"/>
      <c r="F1848" s="6"/>
      <c r="G1848" s="6"/>
      <c r="H1848" s="6"/>
      <c r="I1848" s="6"/>
      <c r="J1848" s="6"/>
      <c r="K1848" s="6"/>
      <c r="L1848" s="6"/>
      <c r="M1848" s="6"/>
      <c r="N1848" s="6"/>
      <c r="O1848" s="6"/>
      <c r="P1848" s="6"/>
      <c r="Q1848" s="6"/>
      <c r="R1848" s="6"/>
    </row>
    <row r="1849" spans="1:18" x14ac:dyDescent="0.3">
      <c r="A1849" s="6"/>
      <c r="B1849" s="172" t="s">
        <v>5696</v>
      </c>
      <c r="C1849" s="169"/>
      <c r="D1849" s="6"/>
      <c r="E1849" s="6"/>
      <c r="F1849" s="6"/>
      <c r="G1849" s="6"/>
      <c r="H1849" s="6"/>
      <c r="I1849" s="6"/>
      <c r="J1849" s="6"/>
      <c r="K1849" s="6"/>
      <c r="L1849" s="6"/>
      <c r="M1849" s="6"/>
      <c r="N1849" s="6"/>
      <c r="O1849" s="6"/>
      <c r="P1849" s="6"/>
      <c r="Q1849" s="6"/>
      <c r="R1849" s="6"/>
    </row>
    <row r="1850" spans="1:18" x14ac:dyDescent="0.3">
      <c r="A1850" s="6"/>
      <c r="B1850" s="172" t="s">
        <v>5697</v>
      </c>
      <c r="C1850" s="169"/>
      <c r="D1850" s="6"/>
      <c r="E1850" s="6"/>
      <c r="F1850" s="6"/>
      <c r="G1850" s="6"/>
      <c r="H1850" s="6"/>
      <c r="I1850" s="6"/>
      <c r="J1850" s="6"/>
      <c r="K1850" s="6"/>
      <c r="L1850" s="6"/>
      <c r="M1850" s="6"/>
      <c r="N1850" s="6"/>
      <c r="O1850" s="6"/>
      <c r="P1850" s="6"/>
      <c r="Q1850" s="6"/>
      <c r="R1850" s="6"/>
    </row>
    <row r="1851" spans="1:18" x14ac:dyDescent="0.3">
      <c r="A1851" s="6"/>
      <c r="B1851" s="172" t="s">
        <v>4531</v>
      </c>
      <c r="C1851" s="169"/>
      <c r="D1851" s="6"/>
      <c r="E1851" s="6"/>
      <c r="F1851" s="6"/>
      <c r="G1851" s="6"/>
      <c r="H1851" s="6"/>
      <c r="I1851" s="6"/>
      <c r="J1851" s="6"/>
      <c r="K1851" s="6"/>
      <c r="L1851" s="6"/>
      <c r="M1851" s="6"/>
      <c r="N1851" s="6"/>
      <c r="O1851" s="6"/>
      <c r="P1851" s="6"/>
      <c r="Q1851" s="6"/>
      <c r="R1851" s="6"/>
    </row>
    <row r="1852" spans="1:18" x14ac:dyDescent="0.3">
      <c r="A1852" s="6"/>
      <c r="B1852" s="172" t="s">
        <v>4483</v>
      </c>
      <c r="C1852" s="169"/>
      <c r="D1852" s="6"/>
      <c r="E1852" s="6"/>
      <c r="F1852" s="6"/>
      <c r="G1852" s="6"/>
      <c r="H1852" s="6"/>
      <c r="I1852" s="6"/>
      <c r="J1852" s="6"/>
      <c r="K1852" s="6"/>
      <c r="L1852" s="6"/>
      <c r="M1852" s="6"/>
      <c r="N1852" s="6"/>
      <c r="O1852" s="6"/>
      <c r="P1852" s="6"/>
      <c r="Q1852" s="6"/>
      <c r="R1852" s="6"/>
    </row>
    <row r="1853" spans="1:18" x14ac:dyDescent="0.3">
      <c r="A1853" s="6"/>
      <c r="B1853" s="172" t="s">
        <v>5698</v>
      </c>
      <c r="C1853" s="169"/>
      <c r="D1853" s="6"/>
      <c r="E1853" s="6"/>
      <c r="F1853" s="6"/>
      <c r="G1853" s="6"/>
      <c r="H1853" s="6"/>
      <c r="I1853" s="6"/>
      <c r="J1853" s="6"/>
      <c r="K1853" s="6"/>
      <c r="L1853" s="6"/>
      <c r="M1853" s="6"/>
      <c r="N1853" s="6"/>
      <c r="O1853" s="6"/>
      <c r="P1853" s="6"/>
      <c r="Q1853" s="6"/>
      <c r="R1853" s="6"/>
    </row>
    <row r="1854" spans="1:18" x14ac:dyDescent="0.3">
      <c r="A1854" s="6"/>
      <c r="B1854" s="172" t="s">
        <v>5699</v>
      </c>
      <c r="C1854" s="169"/>
      <c r="D1854" s="6"/>
      <c r="E1854" s="6"/>
      <c r="F1854" s="6"/>
      <c r="G1854" s="6"/>
      <c r="H1854" s="6"/>
      <c r="I1854" s="6"/>
      <c r="J1854" s="6"/>
      <c r="K1854" s="6"/>
      <c r="L1854" s="6"/>
      <c r="M1854" s="6"/>
      <c r="N1854" s="6"/>
      <c r="O1854" s="6"/>
      <c r="P1854" s="6"/>
      <c r="Q1854" s="6"/>
      <c r="R1854" s="6"/>
    </row>
    <row r="1855" spans="1:18" x14ac:dyDescent="0.3">
      <c r="A1855" s="6"/>
      <c r="B1855" s="172" t="s">
        <v>5700</v>
      </c>
      <c r="C1855" s="169"/>
      <c r="D1855" s="6"/>
      <c r="E1855" s="6"/>
      <c r="F1855" s="6"/>
      <c r="G1855" s="6"/>
      <c r="H1855" s="6"/>
      <c r="I1855" s="6"/>
      <c r="J1855" s="6"/>
      <c r="K1855" s="6"/>
      <c r="L1855" s="6"/>
      <c r="M1855" s="6"/>
      <c r="N1855" s="6"/>
      <c r="O1855" s="6"/>
      <c r="P1855" s="6"/>
      <c r="Q1855" s="6"/>
      <c r="R1855" s="6"/>
    </row>
    <row r="1856" spans="1:18" x14ac:dyDescent="0.3">
      <c r="A1856" s="6"/>
      <c r="B1856" s="172" t="s">
        <v>4532</v>
      </c>
      <c r="C1856" s="169"/>
      <c r="D1856" s="6"/>
      <c r="E1856" s="6"/>
      <c r="F1856" s="6"/>
      <c r="G1856" s="6"/>
      <c r="H1856" s="6"/>
      <c r="I1856" s="6"/>
      <c r="J1856" s="6"/>
      <c r="K1856" s="6"/>
      <c r="L1856" s="6"/>
      <c r="M1856" s="6"/>
      <c r="N1856" s="6"/>
      <c r="O1856" s="6"/>
      <c r="P1856" s="6"/>
      <c r="Q1856" s="6"/>
      <c r="R1856" s="6"/>
    </row>
    <row r="1857" spans="1:18" x14ac:dyDescent="0.3">
      <c r="A1857" s="6"/>
      <c r="B1857" s="172" t="s">
        <v>5701</v>
      </c>
      <c r="C1857" s="169"/>
      <c r="D1857" s="6"/>
      <c r="E1857" s="6"/>
      <c r="F1857" s="6"/>
      <c r="G1857" s="6"/>
      <c r="H1857" s="6"/>
      <c r="I1857" s="6"/>
      <c r="J1857" s="6"/>
      <c r="K1857" s="6"/>
      <c r="L1857" s="6"/>
      <c r="M1857" s="6"/>
      <c r="N1857" s="6"/>
      <c r="O1857" s="6"/>
      <c r="P1857" s="6"/>
      <c r="Q1857" s="6"/>
      <c r="R1857" s="6"/>
    </row>
    <row r="1858" spans="1:18" x14ac:dyDescent="0.3">
      <c r="A1858" s="6"/>
      <c r="B1858" s="172" t="s">
        <v>4533</v>
      </c>
      <c r="C1858" s="169"/>
      <c r="D1858" s="6"/>
      <c r="E1858" s="6"/>
      <c r="F1858" s="6"/>
      <c r="G1858" s="6"/>
      <c r="H1858" s="6"/>
      <c r="I1858" s="6"/>
      <c r="J1858" s="6"/>
      <c r="K1858" s="6"/>
      <c r="L1858" s="6"/>
      <c r="M1858" s="6"/>
      <c r="N1858" s="6"/>
      <c r="O1858" s="6"/>
      <c r="P1858" s="6"/>
      <c r="Q1858" s="6"/>
      <c r="R1858" s="6"/>
    </row>
    <row r="1859" spans="1:18" x14ac:dyDescent="0.3">
      <c r="A1859" s="6"/>
      <c r="B1859" s="172" t="s">
        <v>5702</v>
      </c>
      <c r="C1859" s="169"/>
      <c r="D1859" s="6"/>
      <c r="E1859" s="6"/>
      <c r="F1859" s="6"/>
      <c r="G1859" s="6"/>
      <c r="H1859" s="6"/>
      <c r="I1859" s="6"/>
      <c r="J1859" s="6"/>
      <c r="K1859" s="6"/>
      <c r="L1859" s="6"/>
      <c r="M1859" s="6"/>
      <c r="N1859" s="6"/>
      <c r="O1859" s="6"/>
      <c r="P1859" s="6"/>
      <c r="Q1859" s="6"/>
      <c r="R1859" s="6"/>
    </row>
    <row r="1860" spans="1:18" x14ac:dyDescent="0.3">
      <c r="A1860" s="6"/>
      <c r="B1860" s="172" t="s">
        <v>4534</v>
      </c>
      <c r="C1860" s="169"/>
      <c r="D1860" s="6"/>
      <c r="E1860" s="6"/>
      <c r="F1860" s="6"/>
      <c r="G1860" s="6"/>
      <c r="H1860" s="6"/>
      <c r="I1860" s="6"/>
      <c r="J1860" s="6"/>
      <c r="K1860" s="6"/>
      <c r="L1860" s="6"/>
      <c r="M1860" s="6"/>
      <c r="N1860" s="6"/>
      <c r="O1860" s="6"/>
      <c r="P1860" s="6"/>
      <c r="Q1860" s="6"/>
      <c r="R1860" s="6"/>
    </row>
    <row r="1861" spans="1:18" x14ac:dyDescent="0.3">
      <c r="A1861" s="6"/>
      <c r="B1861" s="173" t="s">
        <v>4376</v>
      </c>
      <c r="C1861" s="169"/>
      <c r="D1861" s="6"/>
      <c r="E1861" s="6"/>
      <c r="F1861" s="6"/>
      <c r="G1861" s="6"/>
      <c r="H1861" s="6"/>
      <c r="I1861" s="6"/>
      <c r="J1861" s="6"/>
      <c r="K1861" s="6"/>
      <c r="L1861" s="6"/>
      <c r="M1861" s="6"/>
      <c r="N1861" s="6"/>
      <c r="O1861" s="6"/>
      <c r="P1861" s="6"/>
      <c r="Q1861" s="6"/>
      <c r="R1861" s="6"/>
    </row>
    <row r="1862" spans="1:18" x14ac:dyDescent="0.3">
      <c r="A1862" s="6"/>
      <c r="B1862" s="172" t="s">
        <v>5703</v>
      </c>
      <c r="C1862" s="169"/>
      <c r="D1862" s="6"/>
      <c r="E1862" s="6"/>
      <c r="F1862" s="6"/>
      <c r="G1862" s="6"/>
      <c r="H1862" s="6"/>
      <c r="I1862" s="6"/>
      <c r="J1862" s="6"/>
      <c r="K1862" s="6"/>
      <c r="L1862" s="6"/>
      <c r="M1862" s="6"/>
      <c r="N1862" s="6"/>
      <c r="O1862" s="6"/>
      <c r="P1862" s="6"/>
      <c r="Q1862" s="6"/>
      <c r="R1862" s="6"/>
    </row>
    <row r="1863" spans="1:18" x14ac:dyDescent="0.3">
      <c r="A1863" s="6"/>
      <c r="B1863" s="172" t="s">
        <v>4535</v>
      </c>
      <c r="C1863" s="169"/>
      <c r="D1863" s="6"/>
      <c r="E1863" s="6"/>
      <c r="F1863" s="6"/>
      <c r="G1863" s="6"/>
      <c r="H1863" s="6"/>
      <c r="I1863" s="6"/>
      <c r="J1863" s="6"/>
      <c r="K1863" s="6"/>
      <c r="L1863" s="6"/>
      <c r="M1863" s="6"/>
      <c r="N1863" s="6"/>
      <c r="O1863" s="6"/>
      <c r="P1863" s="6"/>
      <c r="Q1863" s="6"/>
      <c r="R1863" s="6"/>
    </row>
    <row r="1864" spans="1:18" x14ac:dyDescent="0.3">
      <c r="A1864" s="6"/>
      <c r="B1864" s="172" t="s">
        <v>5704</v>
      </c>
      <c r="C1864" s="169"/>
      <c r="D1864" s="6"/>
      <c r="E1864" s="6"/>
      <c r="F1864" s="6"/>
      <c r="G1864" s="6"/>
      <c r="H1864" s="6"/>
      <c r="I1864" s="6"/>
      <c r="J1864" s="6"/>
      <c r="K1864" s="6"/>
      <c r="L1864" s="6"/>
      <c r="M1864" s="6"/>
      <c r="N1864" s="6"/>
      <c r="O1864" s="6"/>
      <c r="P1864" s="6"/>
      <c r="Q1864" s="6"/>
      <c r="R1864" s="6"/>
    </row>
    <row r="1865" spans="1:18" x14ac:dyDescent="0.3">
      <c r="A1865" s="6"/>
      <c r="B1865" s="172" t="s">
        <v>5705</v>
      </c>
      <c r="C1865" s="169"/>
      <c r="D1865" s="6"/>
      <c r="E1865" s="6"/>
      <c r="F1865" s="6"/>
      <c r="G1865" s="6"/>
      <c r="H1865" s="6"/>
      <c r="I1865" s="6"/>
      <c r="J1865" s="6"/>
      <c r="K1865" s="6"/>
      <c r="L1865" s="6"/>
      <c r="M1865" s="6"/>
      <c r="N1865" s="6"/>
      <c r="O1865" s="6"/>
      <c r="P1865" s="6"/>
      <c r="Q1865" s="6"/>
      <c r="R1865" s="6"/>
    </row>
    <row r="1866" spans="1:18" x14ac:dyDescent="0.3">
      <c r="A1866" s="6"/>
      <c r="B1866" s="172" t="s">
        <v>4536</v>
      </c>
      <c r="C1866" s="169"/>
      <c r="D1866" s="6"/>
      <c r="E1866" s="6"/>
      <c r="F1866" s="6"/>
      <c r="G1866" s="6"/>
      <c r="H1866" s="6"/>
      <c r="I1866" s="6"/>
      <c r="J1866" s="6"/>
      <c r="K1866" s="6"/>
      <c r="L1866" s="6"/>
      <c r="M1866" s="6"/>
      <c r="N1866" s="6"/>
      <c r="O1866" s="6"/>
      <c r="P1866" s="6"/>
      <c r="Q1866" s="6"/>
      <c r="R1866" s="6"/>
    </row>
    <row r="1867" spans="1:18" x14ac:dyDescent="0.3">
      <c r="A1867" s="6"/>
      <c r="B1867" s="172" t="s">
        <v>4537</v>
      </c>
      <c r="C1867" s="169"/>
      <c r="D1867" s="6"/>
      <c r="E1867" s="6"/>
      <c r="F1867" s="6"/>
      <c r="G1867" s="6"/>
      <c r="H1867" s="6"/>
      <c r="I1867" s="6"/>
      <c r="J1867" s="6"/>
      <c r="K1867" s="6"/>
      <c r="L1867" s="6"/>
      <c r="M1867" s="6"/>
      <c r="N1867" s="6"/>
      <c r="O1867" s="6"/>
      <c r="P1867" s="6"/>
      <c r="Q1867" s="6"/>
      <c r="R1867" s="6"/>
    </row>
    <row r="1868" spans="1:18" x14ac:dyDescent="0.3">
      <c r="A1868" s="6"/>
      <c r="B1868" s="172" t="s">
        <v>4538</v>
      </c>
      <c r="C1868" s="169"/>
      <c r="D1868" s="6"/>
      <c r="E1868" s="6"/>
      <c r="F1868" s="6"/>
      <c r="G1868" s="6"/>
      <c r="H1868" s="6"/>
      <c r="I1868" s="6"/>
      <c r="J1868" s="6"/>
      <c r="K1868" s="6"/>
      <c r="L1868" s="6"/>
      <c r="M1868" s="6"/>
      <c r="N1868" s="6"/>
      <c r="O1868" s="6"/>
      <c r="P1868" s="6"/>
      <c r="Q1868" s="6"/>
      <c r="R1868" s="6"/>
    </row>
    <row r="1869" spans="1:18" x14ac:dyDescent="0.3">
      <c r="A1869" s="6"/>
      <c r="B1869" s="173" t="s">
        <v>4277</v>
      </c>
      <c r="C1869" s="169"/>
      <c r="D1869" s="6"/>
      <c r="E1869" s="6"/>
      <c r="F1869" s="6"/>
      <c r="G1869" s="6"/>
      <c r="H1869" s="6"/>
      <c r="I1869" s="6"/>
      <c r="J1869" s="6"/>
      <c r="K1869" s="6"/>
      <c r="L1869" s="6"/>
      <c r="M1869" s="6"/>
      <c r="N1869" s="6"/>
      <c r="O1869" s="6"/>
      <c r="P1869" s="6"/>
      <c r="Q1869" s="6"/>
      <c r="R1869" s="6"/>
    </row>
    <row r="1870" spans="1:18" x14ac:dyDescent="0.3">
      <c r="A1870" s="6"/>
      <c r="B1870" s="172" t="s">
        <v>5706</v>
      </c>
      <c r="C1870" s="169"/>
      <c r="D1870" s="6"/>
      <c r="E1870" s="6"/>
      <c r="F1870" s="6"/>
      <c r="G1870" s="6"/>
      <c r="H1870" s="6"/>
      <c r="I1870" s="6"/>
      <c r="J1870" s="6"/>
      <c r="K1870" s="6"/>
      <c r="L1870" s="6"/>
      <c r="M1870" s="6"/>
      <c r="N1870" s="6"/>
      <c r="O1870" s="6"/>
      <c r="P1870" s="6"/>
      <c r="Q1870" s="6"/>
      <c r="R1870" s="6"/>
    </row>
    <row r="1871" spans="1:18" x14ac:dyDescent="0.3">
      <c r="A1871" s="6"/>
      <c r="B1871" s="172" t="s">
        <v>4539</v>
      </c>
      <c r="C1871" s="169"/>
      <c r="D1871" s="6"/>
      <c r="E1871" s="6"/>
      <c r="F1871" s="6"/>
      <c r="G1871" s="6"/>
      <c r="H1871" s="6"/>
      <c r="I1871" s="6"/>
      <c r="J1871" s="6"/>
      <c r="K1871" s="6"/>
      <c r="L1871" s="6"/>
      <c r="M1871" s="6"/>
      <c r="N1871" s="6"/>
      <c r="O1871" s="6"/>
      <c r="P1871" s="6"/>
      <c r="Q1871" s="6"/>
      <c r="R1871" s="6"/>
    </row>
    <row r="1872" spans="1:18" x14ac:dyDescent="0.3">
      <c r="A1872" s="6"/>
      <c r="B1872" s="172" t="s">
        <v>4540</v>
      </c>
      <c r="C1872" s="169"/>
      <c r="D1872" s="6"/>
      <c r="E1872" s="6"/>
      <c r="F1872" s="6"/>
      <c r="G1872" s="6"/>
      <c r="H1872" s="6"/>
      <c r="I1872" s="6"/>
      <c r="J1872" s="6"/>
      <c r="K1872" s="6"/>
      <c r="L1872" s="6"/>
      <c r="M1872" s="6"/>
      <c r="N1872" s="6"/>
      <c r="O1872" s="6"/>
      <c r="P1872" s="6"/>
      <c r="Q1872" s="6"/>
      <c r="R1872" s="6"/>
    </row>
    <row r="1873" spans="1:18" x14ac:dyDescent="0.3">
      <c r="A1873" s="6"/>
      <c r="B1873" s="172" t="s">
        <v>5707</v>
      </c>
      <c r="C1873" s="169"/>
      <c r="D1873" s="6"/>
      <c r="E1873" s="6"/>
      <c r="F1873" s="6"/>
      <c r="G1873" s="6"/>
      <c r="H1873" s="6"/>
      <c r="I1873" s="6"/>
      <c r="J1873" s="6"/>
      <c r="K1873" s="6"/>
      <c r="L1873" s="6"/>
      <c r="M1873" s="6"/>
      <c r="N1873" s="6"/>
      <c r="O1873" s="6"/>
      <c r="P1873" s="6"/>
      <c r="Q1873" s="6"/>
      <c r="R1873" s="6"/>
    </row>
    <row r="1874" spans="1:18" x14ac:dyDescent="0.3">
      <c r="A1874" s="6"/>
      <c r="B1874" s="172" t="s">
        <v>5708</v>
      </c>
      <c r="C1874" s="169"/>
      <c r="D1874" s="6"/>
      <c r="E1874" s="6"/>
      <c r="F1874" s="6"/>
      <c r="G1874" s="6"/>
      <c r="H1874" s="6"/>
      <c r="I1874" s="6"/>
      <c r="J1874" s="6"/>
      <c r="K1874" s="6"/>
      <c r="L1874" s="6"/>
      <c r="M1874" s="6"/>
      <c r="N1874" s="6"/>
      <c r="O1874" s="6"/>
      <c r="P1874" s="6"/>
      <c r="Q1874" s="6"/>
      <c r="R1874" s="6"/>
    </row>
    <row r="1875" spans="1:18" x14ac:dyDescent="0.3">
      <c r="A1875" s="6"/>
      <c r="B1875" s="172" t="s">
        <v>5709</v>
      </c>
      <c r="C1875" s="169"/>
      <c r="D1875" s="6"/>
      <c r="E1875" s="6"/>
      <c r="F1875" s="6"/>
      <c r="G1875" s="6"/>
      <c r="H1875" s="6"/>
      <c r="I1875" s="6"/>
      <c r="J1875" s="6"/>
      <c r="K1875" s="6"/>
      <c r="L1875" s="6"/>
      <c r="M1875" s="6"/>
      <c r="N1875" s="6"/>
      <c r="O1875" s="6"/>
      <c r="P1875" s="6"/>
      <c r="Q1875" s="6"/>
      <c r="R1875" s="6"/>
    </row>
    <row r="1876" spans="1:18" x14ac:dyDescent="0.3">
      <c r="A1876" s="6"/>
      <c r="B1876" s="172" t="s">
        <v>4482</v>
      </c>
      <c r="C1876" s="169"/>
      <c r="D1876" s="6"/>
      <c r="E1876" s="6"/>
      <c r="F1876" s="6"/>
      <c r="G1876" s="6"/>
      <c r="H1876" s="6"/>
      <c r="I1876" s="6"/>
      <c r="J1876" s="6"/>
      <c r="K1876" s="6"/>
      <c r="L1876" s="6"/>
      <c r="M1876" s="6"/>
      <c r="N1876" s="6"/>
      <c r="O1876" s="6"/>
      <c r="P1876" s="6"/>
      <c r="Q1876" s="6"/>
      <c r="R1876" s="6"/>
    </row>
    <row r="1877" spans="1:18" x14ac:dyDescent="0.3">
      <c r="A1877" s="6"/>
      <c r="B1877" s="172" t="s">
        <v>5710</v>
      </c>
      <c r="C1877" s="169"/>
      <c r="D1877" s="6"/>
      <c r="E1877" s="6"/>
      <c r="F1877" s="6"/>
      <c r="G1877" s="6"/>
      <c r="H1877" s="6"/>
      <c r="I1877" s="6"/>
      <c r="J1877" s="6"/>
      <c r="K1877" s="6"/>
      <c r="L1877" s="6"/>
      <c r="M1877" s="6"/>
      <c r="N1877" s="6"/>
      <c r="O1877" s="6"/>
      <c r="P1877" s="6"/>
      <c r="Q1877" s="6"/>
      <c r="R1877" s="6"/>
    </row>
    <row r="1878" spans="1:18" x14ac:dyDescent="0.3">
      <c r="A1878" s="6"/>
      <c r="B1878" s="173" t="s">
        <v>4278</v>
      </c>
      <c r="C1878" s="169"/>
      <c r="D1878" s="6"/>
      <c r="E1878" s="6"/>
      <c r="F1878" s="6"/>
      <c r="G1878" s="6"/>
      <c r="H1878" s="6"/>
      <c r="I1878" s="6"/>
      <c r="J1878" s="6"/>
      <c r="K1878" s="6"/>
      <c r="L1878" s="6"/>
      <c r="M1878" s="6"/>
      <c r="N1878" s="6"/>
      <c r="O1878" s="6"/>
      <c r="P1878" s="6"/>
      <c r="Q1878" s="6"/>
      <c r="R1878" s="6"/>
    </row>
    <row r="1879" spans="1:18" x14ac:dyDescent="0.3">
      <c r="A1879" s="6"/>
      <c r="B1879" s="172" t="s">
        <v>5711</v>
      </c>
      <c r="C1879" s="169"/>
      <c r="D1879" s="6"/>
      <c r="E1879" s="6"/>
      <c r="F1879" s="6"/>
      <c r="G1879" s="6"/>
      <c r="H1879" s="6"/>
      <c r="I1879" s="6"/>
      <c r="J1879" s="6"/>
      <c r="K1879" s="6"/>
      <c r="L1879" s="6"/>
      <c r="M1879" s="6"/>
      <c r="N1879" s="6"/>
      <c r="O1879" s="6"/>
      <c r="P1879" s="6"/>
      <c r="Q1879" s="6"/>
      <c r="R1879" s="6"/>
    </row>
    <row r="1880" spans="1:18" x14ac:dyDescent="0.3">
      <c r="A1880" s="6"/>
      <c r="B1880" s="172" t="s">
        <v>4541</v>
      </c>
      <c r="C1880" s="169"/>
      <c r="D1880" s="6"/>
      <c r="E1880" s="6"/>
      <c r="F1880" s="6"/>
      <c r="G1880" s="6"/>
      <c r="H1880" s="6"/>
      <c r="I1880" s="6"/>
      <c r="J1880" s="6"/>
      <c r="K1880" s="6"/>
      <c r="L1880" s="6"/>
      <c r="M1880" s="6"/>
      <c r="N1880" s="6"/>
      <c r="O1880" s="6"/>
      <c r="P1880" s="6"/>
      <c r="Q1880" s="6"/>
      <c r="R1880" s="6"/>
    </row>
    <row r="1881" spans="1:18" x14ac:dyDescent="0.3">
      <c r="A1881" s="6"/>
      <c r="B1881" s="172" t="s">
        <v>5712</v>
      </c>
      <c r="C1881" s="169"/>
      <c r="D1881" s="6"/>
      <c r="E1881" s="6"/>
      <c r="F1881" s="6"/>
      <c r="G1881" s="6"/>
      <c r="H1881" s="6"/>
      <c r="I1881" s="6"/>
      <c r="J1881" s="6"/>
      <c r="K1881" s="6"/>
      <c r="L1881" s="6"/>
      <c r="M1881" s="6"/>
      <c r="N1881" s="6"/>
      <c r="O1881" s="6"/>
      <c r="P1881" s="6"/>
      <c r="Q1881" s="6"/>
      <c r="R1881" s="6"/>
    </row>
    <row r="1882" spans="1:18" x14ac:dyDescent="0.3">
      <c r="A1882" s="6"/>
      <c r="B1882" s="172" t="s">
        <v>4542</v>
      </c>
      <c r="C1882" s="169"/>
      <c r="D1882" s="6"/>
      <c r="E1882" s="6"/>
      <c r="F1882" s="6"/>
      <c r="G1882" s="6"/>
      <c r="H1882" s="6"/>
      <c r="I1882" s="6"/>
      <c r="J1882" s="6"/>
      <c r="K1882" s="6"/>
      <c r="L1882" s="6"/>
      <c r="M1882" s="6"/>
      <c r="N1882" s="6"/>
      <c r="O1882" s="6"/>
      <c r="P1882" s="6"/>
      <c r="Q1882" s="6"/>
      <c r="R1882" s="6"/>
    </row>
    <row r="1883" spans="1:18" x14ac:dyDescent="0.3">
      <c r="A1883" s="6"/>
      <c r="B1883" s="172" t="s">
        <v>4543</v>
      </c>
      <c r="C1883" s="169"/>
      <c r="D1883" s="6"/>
      <c r="E1883" s="6"/>
      <c r="F1883" s="6"/>
      <c r="G1883" s="6"/>
      <c r="H1883" s="6"/>
      <c r="I1883" s="6"/>
      <c r="J1883" s="6"/>
      <c r="K1883" s="6"/>
      <c r="L1883" s="6"/>
      <c r="M1883" s="6"/>
      <c r="N1883" s="6"/>
      <c r="O1883" s="6"/>
      <c r="P1883" s="6"/>
      <c r="Q1883" s="6"/>
      <c r="R1883" s="6"/>
    </row>
    <row r="1884" spans="1:18" x14ac:dyDescent="0.3">
      <c r="A1884" s="6"/>
      <c r="B1884" s="172" t="s">
        <v>5713</v>
      </c>
      <c r="C1884" s="169"/>
      <c r="D1884" s="6"/>
      <c r="E1884" s="6"/>
      <c r="F1884" s="6"/>
      <c r="G1884" s="6"/>
      <c r="H1884" s="6"/>
      <c r="I1884" s="6"/>
      <c r="J1884" s="6"/>
      <c r="K1884" s="6"/>
      <c r="L1884" s="6"/>
      <c r="M1884" s="6"/>
      <c r="N1884" s="6"/>
      <c r="O1884" s="6"/>
      <c r="P1884" s="6"/>
      <c r="Q1884" s="6"/>
      <c r="R1884" s="6"/>
    </row>
    <row r="1885" spans="1:18" x14ac:dyDescent="0.3">
      <c r="A1885" s="6"/>
      <c r="B1885" s="172" t="s">
        <v>4482</v>
      </c>
      <c r="C1885" s="169"/>
      <c r="D1885" s="6"/>
      <c r="E1885" s="6"/>
      <c r="F1885" s="6"/>
      <c r="G1885" s="6"/>
      <c r="H1885" s="6"/>
      <c r="I1885" s="6"/>
      <c r="J1885" s="6"/>
      <c r="K1885" s="6"/>
      <c r="L1885" s="6"/>
      <c r="M1885" s="6"/>
      <c r="N1885" s="6"/>
      <c r="O1885" s="6"/>
      <c r="P1885" s="6"/>
      <c r="Q1885" s="6"/>
      <c r="R1885" s="6"/>
    </row>
    <row r="1886" spans="1:18" x14ac:dyDescent="0.3">
      <c r="A1886" s="6"/>
      <c r="B1886" s="172" t="s">
        <v>5714</v>
      </c>
      <c r="C1886" s="169"/>
      <c r="D1886" s="6"/>
      <c r="E1886" s="6"/>
      <c r="F1886" s="6"/>
      <c r="G1886" s="6"/>
      <c r="H1886" s="6"/>
      <c r="I1886" s="6"/>
      <c r="J1886" s="6"/>
      <c r="K1886" s="6"/>
      <c r="L1886" s="6"/>
      <c r="M1886" s="6"/>
      <c r="N1886" s="6"/>
      <c r="O1886" s="6"/>
      <c r="P1886" s="6"/>
      <c r="Q1886" s="6"/>
      <c r="R1886" s="6"/>
    </row>
    <row r="1887" spans="1:18" x14ac:dyDescent="0.3">
      <c r="A1887" s="6"/>
      <c r="B1887" s="173" t="s">
        <v>4544</v>
      </c>
      <c r="C1887" s="169"/>
      <c r="D1887" s="6"/>
      <c r="E1887" s="6"/>
      <c r="F1887" s="6"/>
      <c r="G1887" s="6"/>
      <c r="H1887" s="6"/>
      <c r="I1887" s="6"/>
      <c r="J1887" s="6"/>
      <c r="K1887" s="6"/>
      <c r="L1887" s="6"/>
      <c r="M1887" s="6"/>
      <c r="N1887" s="6"/>
      <c r="O1887" s="6"/>
      <c r="P1887" s="6"/>
      <c r="Q1887" s="6"/>
      <c r="R1887" s="6"/>
    </row>
    <row r="1888" spans="1:18" x14ac:dyDescent="0.3">
      <c r="A1888" s="6"/>
      <c r="B1888" s="172" t="s">
        <v>5715</v>
      </c>
      <c r="C1888" s="169"/>
      <c r="D1888" s="6"/>
      <c r="E1888" s="6"/>
      <c r="F1888" s="6"/>
      <c r="G1888" s="6"/>
      <c r="H1888" s="6"/>
      <c r="I1888" s="6"/>
      <c r="J1888" s="6"/>
      <c r="K1888" s="6"/>
      <c r="L1888" s="6"/>
      <c r="M1888" s="6"/>
      <c r="N1888" s="6"/>
      <c r="O1888" s="6"/>
      <c r="P1888" s="6"/>
      <c r="Q1888" s="6"/>
      <c r="R1888" s="6"/>
    </row>
    <row r="1889" spans="1:18" x14ac:dyDescent="0.3">
      <c r="A1889" s="6"/>
      <c r="B1889" s="172" t="s">
        <v>4545</v>
      </c>
      <c r="C1889" s="169"/>
      <c r="D1889" s="6"/>
      <c r="E1889" s="6"/>
      <c r="F1889" s="6"/>
      <c r="G1889" s="6"/>
      <c r="H1889" s="6"/>
      <c r="I1889" s="6"/>
      <c r="J1889" s="6"/>
      <c r="K1889" s="6"/>
      <c r="L1889" s="6"/>
      <c r="M1889" s="6"/>
      <c r="N1889" s="6"/>
      <c r="O1889" s="6"/>
      <c r="P1889" s="6"/>
      <c r="Q1889" s="6"/>
      <c r="R1889" s="6"/>
    </row>
    <row r="1890" spans="1:18" x14ac:dyDescent="0.3">
      <c r="A1890" s="6"/>
      <c r="B1890" s="172" t="s">
        <v>5716</v>
      </c>
      <c r="C1890" s="169"/>
      <c r="D1890" s="6"/>
      <c r="E1890" s="6"/>
      <c r="F1890" s="6"/>
      <c r="G1890" s="6"/>
      <c r="H1890" s="6"/>
      <c r="I1890" s="6"/>
      <c r="J1890" s="6"/>
      <c r="K1890" s="6"/>
      <c r="L1890" s="6"/>
      <c r="M1890" s="6"/>
      <c r="N1890" s="6"/>
      <c r="O1890" s="6"/>
      <c r="P1890" s="6"/>
      <c r="Q1890" s="6"/>
      <c r="R1890" s="6"/>
    </row>
    <row r="1891" spans="1:18" x14ac:dyDescent="0.3">
      <c r="A1891" s="6"/>
      <c r="B1891" s="172" t="s">
        <v>5717</v>
      </c>
      <c r="C1891" s="169"/>
      <c r="D1891" s="6"/>
      <c r="E1891" s="6"/>
      <c r="F1891" s="6"/>
      <c r="G1891" s="6"/>
      <c r="H1891" s="6"/>
      <c r="I1891" s="6"/>
      <c r="J1891" s="6"/>
      <c r="K1891" s="6"/>
      <c r="L1891" s="6"/>
      <c r="M1891" s="6"/>
      <c r="N1891" s="6"/>
      <c r="O1891" s="6"/>
      <c r="P1891" s="6"/>
      <c r="Q1891" s="6"/>
      <c r="R1891" s="6"/>
    </row>
    <row r="1892" spans="1:18" x14ac:dyDescent="0.3">
      <c r="A1892" s="6"/>
      <c r="B1892" s="172" t="s">
        <v>5718</v>
      </c>
      <c r="C1892" s="169"/>
      <c r="D1892" s="6"/>
      <c r="E1892" s="6"/>
      <c r="F1892" s="6"/>
      <c r="G1892" s="6"/>
      <c r="H1892" s="6"/>
      <c r="I1892" s="6"/>
      <c r="J1892" s="6"/>
      <c r="K1892" s="6"/>
      <c r="L1892" s="6"/>
      <c r="M1892" s="6"/>
      <c r="N1892" s="6"/>
      <c r="O1892" s="6"/>
      <c r="P1892" s="6"/>
      <c r="Q1892" s="6"/>
      <c r="R1892" s="6"/>
    </row>
    <row r="1893" spans="1:18" x14ac:dyDescent="0.3">
      <c r="A1893" s="6"/>
      <c r="B1893" s="172" t="s">
        <v>5719</v>
      </c>
      <c r="C1893" s="169"/>
      <c r="D1893" s="6"/>
      <c r="E1893" s="6"/>
      <c r="F1893" s="6"/>
      <c r="G1893" s="6"/>
      <c r="H1893" s="6"/>
      <c r="I1893" s="6"/>
      <c r="J1893" s="6"/>
      <c r="K1893" s="6"/>
      <c r="L1893" s="6"/>
      <c r="M1893" s="6"/>
      <c r="N1893" s="6"/>
      <c r="O1893" s="6"/>
      <c r="P1893" s="6"/>
      <c r="Q1893" s="6"/>
      <c r="R1893" s="6"/>
    </row>
    <row r="1894" spans="1:18" x14ac:dyDescent="0.3">
      <c r="A1894" s="6"/>
      <c r="B1894" s="172" t="s">
        <v>5720</v>
      </c>
      <c r="C1894" s="169"/>
      <c r="D1894" s="6"/>
      <c r="E1894" s="6"/>
      <c r="F1894" s="6"/>
      <c r="G1894" s="6"/>
      <c r="H1894" s="6"/>
      <c r="I1894" s="6"/>
      <c r="J1894" s="6"/>
      <c r="K1894" s="6"/>
      <c r="L1894" s="6"/>
      <c r="M1894" s="6"/>
      <c r="N1894" s="6"/>
      <c r="O1894" s="6"/>
      <c r="P1894" s="6"/>
      <c r="Q1894" s="6"/>
      <c r="R1894" s="6"/>
    </row>
    <row r="1895" spans="1:18" x14ac:dyDescent="0.3">
      <c r="A1895" s="6"/>
      <c r="B1895" s="172" t="s">
        <v>5721</v>
      </c>
      <c r="C1895" s="169"/>
      <c r="D1895" s="6"/>
      <c r="E1895" s="6"/>
      <c r="F1895" s="6"/>
      <c r="G1895" s="6"/>
      <c r="H1895" s="6"/>
      <c r="I1895" s="6"/>
      <c r="J1895" s="6"/>
      <c r="K1895" s="6"/>
      <c r="L1895" s="6"/>
      <c r="M1895" s="6"/>
      <c r="N1895" s="6"/>
      <c r="O1895" s="6"/>
      <c r="P1895" s="6"/>
      <c r="Q1895" s="6"/>
      <c r="R1895" s="6"/>
    </row>
    <row r="1896" spans="1:18" x14ac:dyDescent="0.3">
      <c r="A1896" s="6"/>
      <c r="B1896" s="172" t="s">
        <v>5722</v>
      </c>
      <c r="C1896" s="169"/>
      <c r="D1896" s="6"/>
      <c r="E1896" s="6"/>
      <c r="F1896" s="6"/>
      <c r="G1896" s="6"/>
      <c r="H1896" s="6"/>
      <c r="I1896" s="6"/>
      <c r="J1896" s="6"/>
      <c r="K1896" s="6"/>
      <c r="L1896" s="6"/>
      <c r="M1896" s="6"/>
      <c r="N1896" s="6"/>
      <c r="O1896" s="6"/>
      <c r="P1896" s="6"/>
      <c r="Q1896" s="6"/>
      <c r="R1896" s="6"/>
    </row>
    <row r="1897" spans="1:18" x14ac:dyDescent="0.3">
      <c r="A1897" s="6"/>
      <c r="B1897" s="172" t="s">
        <v>4546</v>
      </c>
      <c r="C1897" s="169"/>
      <c r="D1897" s="6"/>
      <c r="E1897" s="6"/>
      <c r="F1897" s="6"/>
      <c r="G1897" s="6"/>
      <c r="H1897" s="6"/>
      <c r="I1897" s="6"/>
      <c r="J1897" s="6"/>
      <c r="K1897" s="6"/>
      <c r="L1897" s="6"/>
      <c r="M1897" s="6"/>
      <c r="N1897" s="6"/>
      <c r="O1897" s="6"/>
      <c r="P1897" s="6"/>
      <c r="Q1897" s="6"/>
      <c r="R1897" s="6"/>
    </row>
    <row r="1898" spans="1:18" x14ac:dyDescent="0.3">
      <c r="A1898" s="6"/>
      <c r="B1898" s="172" t="s">
        <v>5723</v>
      </c>
      <c r="C1898" s="169"/>
      <c r="D1898" s="6"/>
      <c r="E1898" s="6"/>
      <c r="F1898" s="6"/>
      <c r="G1898" s="6"/>
      <c r="H1898" s="6"/>
      <c r="I1898" s="6"/>
      <c r="J1898" s="6"/>
      <c r="K1898" s="6"/>
      <c r="L1898" s="6"/>
      <c r="M1898" s="6"/>
      <c r="N1898" s="6"/>
      <c r="O1898" s="6"/>
      <c r="P1898" s="6"/>
      <c r="Q1898" s="6"/>
      <c r="R1898" s="6"/>
    </row>
    <row r="1899" spans="1:18" x14ac:dyDescent="0.3">
      <c r="A1899" s="6"/>
      <c r="B1899" s="172" t="s">
        <v>4547</v>
      </c>
      <c r="C1899" s="169"/>
      <c r="D1899" s="6"/>
      <c r="E1899" s="6"/>
      <c r="F1899" s="6"/>
      <c r="G1899" s="6"/>
      <c r="H1899" s="6"/>
      <c r="I1899" s="6"/>
      <c r="J1899" s="6"/>
      <c r="K1899" s="6"/>
      <c r="L1899" s="6"/>
      <c r="M1899" s="6"/>
      <c r="N1899" s="6"/>
      <c r="O1899" s="6"/>
      <c r="P1899" s="6"/>
      <c r="Q1899" s="6"/>
      <c r="R1899" s="6"/>
    </row>
    <row r="1900" spans="1:18" x14ac:dyDescent="0.3">
      <c r="A1900" s="6"/>
      <c r="B1900" s="172" t="s">
        <v>4483</v>
      </c>
      <c r="C1900" s="169"/>
      <c r="D1900" s="6"/>
      <c r="E1900" s="6"/>
      <c r="F1900" s="6"/>
      <c r="G1900" s="6"/>
      <c r="H1900" s="6"/>
      <c r="I1900" s="6"/>
      <c r="J1900" s="6"/>
      <c r="K1900" s="6"/>
      <c r="L1900" s="6"/>
      <c r="M1900" s="6"/>
      <c r="N1900" s="6"/>
      <c r="O1900" s="6"/>
      <c r="P1900" s="6"/>
      <c r="Q1900" s="6"/>
      <c r="R1900" s="6"/>
    </row>
    <row r="1901" spans="1:18" x14ac:dyDescent="0.3">
      <c r="A1901" s="6"/>
      <c r="B1901" s="172" t="s">
        <v>5724</v>
      </c>
      <c r="C1901" s="169"/>
      <c r="D1901" s="6"/>
      <c r="E1901" s="6"/>
      <c r="F1901" s="6"/>
      <c r="G1901" s="6"/>
      <c r="H1901" s="6"/>
      <c r="I1901" s="6"/>
      <c r="J1901" s="6"/>
      <c r="K1901" s="6"/>
      <c r="L1901" s="6"/>
      <c r="M1901" s="6"/>
      <c r="N1901" s="6"/>
      <c r="O1901" s="6"/>
      <c r="P1901" s="6"/>
      <c r="Q1901" s="6"/>
      <c r="R1901" s="6"/>
    </row>
    <row r="1902" spans="1:18" x14ac:dyDescent="0.3">
      <c r="A1902" s="6"/>
      <c r="B1902" s="172" t="s">
        <v>4548</v>
      </c>
      <c r="C1902" s="169"/>
      <c r="D1902" s="6"/>
      <c r="E1902" s="6"/>
      <c r="F1902" s="6"/>
      <c r="G1902" s="6"/>
      <c r="H1902" s="6"/>
      <c r="I1902" s="6"/>
      <c r="J1902" s="6"/>
      <c r="K1902" s="6"/>
      <c r="L1902" s="6"/>
      <c r="M1902" s="6"/>
      <c r="N1902" s="6"/>
      <c r="O1902" s="6"/>
      <c r="P1902" s="6"/>
      <c r="Q1902" s="6"/>
      <c r="R1902" s="6"/>
    </row>
    <row r="1903" spans="1:18" x14ac:dyDescent="0.3">
      <c r="A1903" s="6"/>
      <c r="B1903" s="172" t="s">
        <v>5725</v>
      </c>
      <c r="C1903" s="169"/>
      <c r="D1903" s="6"/>
      <c r="E1903" s="6"/>
      <c r="F1903" s="6"/>
      <c r="G1903" s="6"/>
      <c r="H1903" s="6"/>
      <c r="I1903" s="6"/>
      <c r="J1903" s="6"/>
      <c r="K1903" s="6"/>
      <c r="L1903" s="6"/>
      <c r="M1903" s="6"/>
      <c r="N1903" s="6"/>
      <c r="O1903" s="6"/>
      <c r="P1903" s="6"/>
      <c r="Q1903" s="6"/>
      <c r="R1903" s="6"/>
    </row>
    <row r="1904" spans="1:18" x14ac:dyDescent="0.3">
      <c r="A1904" s="6"/>
      <c r="B1904" s="172" t="s">
        <v>4549</v>
      </c>
      <c r="C1904" s="169"/>
      <c r="D1904" s="6"/>
      <c r="E1904" s="6"/>
      <c r="F1904" s="6"/>
      <c r="G1904" s="6"/>
      <c r="H1904" s="6"/>
      <c r="I1904" s="6"/>
      <c r="J1904" s="6"/>
      <c r="K1904" s="6"/>
      <c r="L1904" s="6"/>
      <c r="M1904" s="6"/>
      <c r="N1904" s="6"/>
      <c r="O1904" s="6"/>
      <c r="P1904" s="6"/>
      <c r="Q1904" s="6"/>
      <c r="R1904" s="6"/>
    </row>
    <row r="1905" spans="1:18" x14ac:dyDescent="0.3">
      <c r="A1905" s="6"/>
      <c r="B1905" s="172" t="s">
        <v>4550</v>
      </c>
      <c r="C1905" s="169"/>
      <c r="D1905" s="6"/>
      <c r="E1905" s="6"/>
      <c r="F1905" s="6"/>
      <c r="G1905" s="6"/>
      <c r="H1905" s="6"/>
      <c r="I1905" s="6"/>
      <c r="J1905" s="6"/>
      <c r="K1905" s="6"/>
      <c r="L1905" s="6"/>
      <c r="M1905" s="6"/>
      <c r="N1905" s="6"/>
      <c r="O1905" s="6"/>
      <c r="P1905" s="6"/>
      <c r="Q1905" s="6"/>
      <c r="R1905" s="6"/>
    </row>
    <row r="1906" spans="1:18" x14ac:dyDescent="0.3">
      <c r="A1906" s="6"/>
      <c r="B1906" s="173" t="s">
        <v>4551</v>
      </c>
      <c r="C1906" s="169"/>
      <c r="D1906" s="6"/>
      <c r="E1906" s="6"/>
      <c r="F1906" s="6"/>
      <c r="G1906" s="6"/>
      <c r="H1906" s="6"/>
      <c r="I1906" s="6"/>
      <c r="J1906" s="6"/>
      <c r="K1906" s="6"/>
      <c r="L1906" s="6"/>
      <c r="M1906" s="6"/>
      <c r="N1906" s="6"/>
      <c r="O1906" s="6"/>
      <c r="P1906" s="6"/>
      <c r="Q1906" s="6"/>
      <c r="R1906" s="6"/>
    </row>
    <row r="1907" spans="1:18" x14ac:dyDescent="0.3">
      <c r="A1907" s="6"/>
      <c r="B1907" s="172" t="s">
        <v>5726</v>
      </c>
      <c r="C1907" s="169"/>
      <c r="D1907" s="6"/>
      <c r="E1907" s="6"/>
      <c r="F1907" s="6"/>
      <c r="G1907" s="6"/>
      <c r="H1907" s="6"/>
      <c r="I1907" s="6"/>
      <c r="J1907" s="6"/>
      <c r="K1907" s="6"/>
      <c r="L1907" s="6"/>
      <c r="M1907" s="6"/>
      <c r="N1907" s="6"/>
      <c r="O1907" s="6"/>
      <c r="P1907" s="6"/>
      <c r="Q1907" s="6"/>
      <c r="R1907" s="6"/>
    </row>
    <row r="1908" spans="1:18" x14ac:dyDescent="0.3">
      <c r="A1908" s="6"/>
      <c r="B1908" s="172" t="s">
        <v>4552</v>
      </c>
      <c r="C1908" s="169"/>
      <c r="D1908" s="6"/>
      <c r="E1908" s="6"/>
      <c r="F1908" s="6"/>
      <c r="G1908" s="6"/>
      <c r="H1908" s="6"/>
      <c r="I1908" s="6"/>
      <c r="J1908" s="6"/>
      <c r="K1908" s="6"/>
      <c r="L1908" s="6"/>
      <c r="M1908" s="6"/>
      <c r="N1908" s="6"/>
      <c r="O1908" s="6"/>
      <c r="P1908" s="6"/>
      <c r="Q1908" s="6"/>
      <c r="R1908" s="6"/>
    </row>
    <row r="1909" spans="1:18" x14ac:dyDescent="0.3">
      <c r="A1909" s="6"/>
      <c r="B1909" s="172" t="s">
        <v>5727</v>
      </c>
      <c r="C1909" s="169"/>
      <c r="D1909" s="6"/>
      <c r="E1909" s="6"/>
      <c r="F1909" s="6"/>
      <c r="G1909" s="6"/>
      <c r="H1909" s="6"/>
      <c r="I1909" s="6"/>
      <c r="J1909" s="6"/>
      <c r="K1909" s="6"/>
      <c r="L1909" s="6"/>
      <c r="M1909" s="6"/>
      <c r="N1909" s="6"/>
      <c r="O1909" s="6"/>
      <c r="P1909" s="6"/>
      <c r="Q1909" s="6"/>
      <c r="R1909" s="6"/>
    </row>
    <row r="1910" spans="1:18" x14ac:dyDescent="0.3">
      <c r="A1910" s="6"/>
      <c r="B1910" s="172" t="s">
        <v>4553</v>
      </c>
      <c r="C1910" s="169"/>
      <c r="D1910" s="6"/>
      <c r="E1910" s="6"/>
      <c r="F1910" s="6"/>
      <c r="G1910" s="6"/>
      <c r="H1910" s="6"/>
      <c r="I1910" s="6"/>
      <c r="J1910" s="6"/>
      <c r="K1910" s="6"/>
      <c r="L1910" s="6"/>
      <c r="M1910" s="6"/>
      <c r="N1910" s="6"/>
      <c r="O1910" s="6"/>
      <c r="P1910" s="6"/>
      <c r="Q1910" s="6"/>
      <c r="R1910" s="6"/>
    </row>
    <row r="1911" spans="1:18" x14ac:dyDescent="0.3">
      <c r="A1911" s="6"/>
      <c r="B1911" s="172" t="s">
        <v>5728</v>
      </c>
      <c r="C1911" s="169"/>
      <c r="D1911" s="6"/>
      <c r="E1911" s="6"/>
      <c r="F1911" s="6"/>
      <c r="G1911" s="6"/>
      <c r="H1911" s="6"/>
      <c r="I1911" s="6"/>
      <c r="J1911" s="6"/>
      <c r="K1911" s="6"/>
      <c r="L1911" s="6"/>
      <c r="M1911" s="6"/>
      <c r="N1911" s="6"/>
      <c r="O1911" s="6"/>
      <c r="P1911" s="6"/>
      <c r="Q1911" s="6"/>
      <c r="R1911" s="6"/>
    </row>
    <row r="1912" spans="1:18" x14ac:dyDescent="0.3">
      <c r="A1912" s="6"/>
      <c r="B1912" s="172" t="s">
        <v>5729</v>
      </c>
      <c r="C1912" s="169"/>
      <c r="D1912" s="6"/>
      <c r="E1912" s="6"/>
      <c r="F1912" s="6"/>
      <c r="G1912" s="6"/>
      <c r="H1912" s="6"/>
      <c r="I1912" s="6"/>
      <c r="J1912" s="6"/>
      <c r="K1912" s="6"/>
      <c r="L1912" s="6"/>
      <c r="M1912" s="6"/>
      <c r="N1912" s="6"/>
      <c r="O1912" s="6"/>
      <c r="P1912" s="6"/>
      <c r="Q1912" s="6"/>
      <c r="R1912" s="6"/>
    </row>
    <row r="1913" spans="1:18" x14ac:dyDescent="0.3">
      <c r="A1913" s="6"/>
      <c r="B1913" s="172" t="s">
        <v>4483</v>
      </c>
      <c r="C1913" s="169"/>
      <c r="D1913" s="6"/>
      <c r="E1913" s="6"/>
      <c r="F1913" s="6"/>
      <c r="G1913" s="6"/>
      <c r="H1913" s="6"/>
      <c r="I1913" s="6"/>
      <c r="J1913" s="6"/>
      <c r="K1913" s="6"/>
      <c r="L1913" s="6"/>
      <c r="M1913" s="6"/>
      <c r="N1913" s="6"/>
      <c r="O1913" s="6"/>
      <c r="P1913" s="6"/>
      <c r="Q1913" s="6"/>
      <c r="R1913" s="6"/>
    </row>
    <row r="1914" spans="1:18" x14ac:dyDescent="0.3">
      <c r="A1914" s="6"/>
      <c r="B1914" s="173" t="s">
        <v>4554</v>
      </c>
      <c r="C1914" s="169"/>
      <c r="D1914" s="6"/>
      <c r="E1914" s="6"/>
      <c r="F1914" s="6"/>
      <c r="G1914" s="6"/>
      <c r="H1914" s="6"/>
      <c r="I1914" s="6"/>
      <c r="J1914" s="6"/>
      <c r="K1914" s="6"/>
      <c r="L1914" s="6"/>
      <c r="M1914" s="6"/>
      <c r="N1914" s="6"/>
      <c r="O1914" s="6"/>
      <c r="P1914" s="6"/>
      <c r="Q1914" s="6"/>
      <c r="R1914" s="6"/>
    </row>
    <row r="1915" spans="1:18" x14ac:dyDescent="0.3">
      <c r="A1915" s="6"/>
      <c r="B1915" s="172" t="s">
        <v>5730</v>
      </c>
      <c r="C1915" s="169"/>
      <c r="D1915" s="6"/>
      <c r="E1915" s="6"/>
      <c r="F1915" s="6"/>
      <c r="G1915" s="6"/>
      <c r="H1915" s="6"/>
      <c r="I1915" s="6"/>
      <c r="J1915" s="6"/>
      <c r="K1915" s="6"/>
      <c r="L1915" s="6"/>
      <c r="M1915" s="6"/>
      <c r="N1915" s="6"/>
      <c r="O1915" s="6"/>
      <c r="P1915" s="6"/>
      <c r="Q1915" s="6"/>
      <c r="R1915" s="6"/>
    </row>
    <row r="1916" spans="1:18" x14ac:dyDescent="0.3">
      <c r="A1916" s="6"/>
      <c r="B1916" s="172" t="s">
        <v>4555</v>
      </c>
      <c r="C1916" s="169"/>
      <c r="D1916" s="6"/>
      <c r="E1916" s="6"/>
      <c r="F1916" s="6"/>
      <c r="G1916" s="6"/>
      <c r="H1916" s="6"/>
      <c r="I1916" s="6"/>
      <c r="J1916" s="6"/>
      <c r="K1916" s="6"/>
      <c r="L1916" s="6"/>
      <c r="M1916" s="6"/>
      <c r="N1916" s="6"/>
      <c r="O1916" s="6"/>
      <c r="P1916" s="6"/>
      <c r="Q1916" s="6"/>
      <c r="R1916" s="6"/>
    </row>
    <row r="1917" spans="1:18" x14ac:dyDescent="0.3">
      <c r="A1917" s="6"/>
      <c r="B1917" s="172" t="s">
        <v>5731</v>
      </c>
      <c r="C1917" s="169"/>
      <c r="D1917" s="6"/>
      <c r="E1917" s="6"/>
      <c r="F1917" s="6"/>
      <c r="G1917" s="6"/>
      <c r="H1917" s="6"/>
      <c r="I1917" s="6"/>
      <c r="J1917" s="6"/>
      <c r="K1917" s="6"/>
      <c r="L1917" s="6"/>
      <c r="M1917" s="6"/>
      <c r="N1917" s="6"/>
      <c r="O1917" s="6"/>
      <c r="P1917" s="6"/>
      <c r="Q1917" s="6"/>
      <c r="R1917" s="6"/>
    </row>
    <row r="1918" spans="1:18" x14ac:dyDescent="0.3">
      <c r="A1918" s="6"/>
      <c r="B1918" s="172" t="s">
        <v>4556</v>
      </c>
      <c r="C1918" s="169"/>
      <c r="D1918" s="6"/>
      <c r="E1918" s="6"/>
      <c r="F1918" s="6"/>
      <c r="G1918" s="6"/>
      <c r="H1918" s="6"/>
      <c r="I1918" s="6"/>
      <c r="J1918" s="6"/>
      <c r="K1918" s="6"/>
      <c r="L1918" s="6"/>
      <c r="M1918" s="6"/>
      <c r="N1918" s="6"/>
      <c r="O1918" s="6"/>
      <c r="P1918" s="6"/>
      <c r="Q1918" s="6"/>
      <c r="R1918" s="6"/>
    </row>
    <row r="1919" spans="1:18" x14ac:dyDescent="0.3">
      <c r="A1919" s="6"/>
      <c r="B1919" s="173" t="s">
        <v>4557</v>
      </c>
      <c r="C1919" s="169"/>
      <c r="D1919" s="6"/>
      <c r="E1919" s="6"/>
      <c r="F1919" s="6"/>
      <c r="G1919" s="6"/>
      <c r="H1919" s="6"/>
      <c r="I1919" s="6"/>
      <c r="J1919" s="6"/>
      <c r="K1919" s="6"/>
      <c r="L1919" s="6"/>
      <c r="M1919" s="6"/>
      <c r="N1919" s="6"/>
      <c r="O1919" s="6"/>
      <c r="P1919" s="6"/>
      <c r="Q1919" s="6"/>
      <c r="R1919" s="6"/>
    </row>
    <row r="1920" spans="1:18" x14ac:dyDescent="0.3">
      <c r="A1920" s="6"/>
      <c r="B1920" s="172" t="s">
        <v>5732</v>
      </c>
      <c r="C1920" s="169"/>
      <c r="D1920" s="6"/>
      <c r="E1920" s="6"/>
      <c r="F1920" s="6"/>
      <c r="G1920" s="6"/>
      <c r="H1920" s="6"/>
      <c r="I1920" s="6"/>
      <c r="J1920" s="6"/>
      <c r="K1920" s="6"/>
      <c r="L1920" s="6"/>
      <c r="M1920" s="6"/>
      <c r="N1920" s="6"/>
      <c r="O1920" s="6"/>
      <c r="P1920" s="6"/>
      <c r="Q1920" s="6"/>
      <c r="R1920" s="6"/>
    </row>
    <row r="1921" spans="1:18" x14ac:dyDescent="0.3">
      <c r="A1921" s="6"/>
      <c r="B1921" s="172" t="s">
        <v>4558</v>
      </c>
      <c r="C1921" s="169"/>
      <c r="D1921" s="6"/>
      <c r="E1921" s="6"/>
      <c r="F1921" s="6"/>
      <c r="G1921" s="6"/>
      <c r="H1921" s="6"/>
      <c r="I1921" s="6"/>
      <c r="J1921" s="6"/>
      <c r="K1921" s="6"/>
      <c r="L1921" s="6"/>
      <c r="M1921" s="6"/>
      <c r="N1921" s="6"/>
      <c r="O1921" s="6"/>
      <c r="P1921" s="6"/>
      <c r="Q1921" s="6"/>
      <c r="R1921" s="6"/>
    </row>
    <row r="1922" spans="1:18" x14ac:dyDescent="0.3">
      <c r="A1922" s="6"/>
      <c r="B1922" s="172" t="s">
        <v>5733</v>
      </c>
      <c r="C1922" s="169"/>
      <c r="D1922" s="6"/>
      <c r="E1922" s="6"/>
      <c r="F1922" s="6"/>
      <c r="G1922" s="6"/>
      <c r="H1922" s="6"/>
      <c r="I1922" s="6"/>
      <c r="J1922" s="6"/>
      <c r="K1922" s="6"/>
      <c r="L1922" s="6"/>
      <c r="M1922" s="6"/>
      <c r="N1922" s="6"/>
      <c r="O1922" s="6"/>
      <c r="P1922" s="6"/>
      <c r="Q1922" s="6"/>
      <c r="R1922" s="6"/>
    </row>
    <row r="1923" spans="1:18" x14ac:dyDescent="0.3">
      <c r="A1923" s="6"/>
      <c r="B1923" s="172" t="s">
        <v>4559</v>
      </c>
      <c r="C1923" s="169"/>
      <c r="D1923" s="6"/>
      <c r="E1923" s="6"/>
      <c r="F1923" s="6"/>
      <c r="G1923" s="6"/>
      <c r="H1923" s="6"/>
      <c r="I1923" s="6"/>
      <c r="J1923" s="6"/>
      <c r="K1923" s="6"/>
      <c r="L1923" s="6"/>
      <c r="M1923" s="6"/>
      <c r="N1923" s="6"/>
      <c r="O1923" s="6"/>
      <c r="P1923" s="6"/>
      <c r="Q1923" s="6"/>
      <c r="R1923" s="6"/>
    </row>
    <row r="1924" spans="1:18" x14ac:dyDescent="0.3">
      <c r="A1924" s="6"/>
      <c r="B1924" s="172" t="s">
        <v>5734</v>
      </c>
      <c r="C1924" s="169"/>
      <c r="D1924" s="6"/>
      <c r="E1924" s="6"/>
      <c r="F1924" s="6"/>
      <c r="G1924" s="6"/>
      <c r="H1924" s="6"/>
      <c r="I1924" s="6"/>
      <c r="J1924" s="6"/>
      <c r="K1924" s="6"/>
      <c r="L1924" s="6"/>
      <c r="M1924" s="6"/>
      <c r="N1924" s="6"/>
      <c r="O1924" s="6"/>
      <c r="P1924" s="6"/>
      <c r="Q1924" s="6"/>
      <c r="R1924" s="6"/>
    </row>
    <row r="1925" spans="1:18" x14ac:dyDescent="0.3">
      <c r="A1925" s="6"/>
      <c r="B1925" s="172" t="s">
        <v>5735</v>
      </c>
      <c r="C1925" s="169"/>
      <c r="D1925" s="6"/>
      <c r="E1925" s="6"/>
      <c r="F1925" s="6"/>
      <c r="G1925" s="6"/>
      <c r="H1925" s="6"/>
      <c r="I1925" s="6"/>
      <c r="J1925" s="6"/>
      <c r="K1925" s="6"/>
      <c r="L1925" s="6"/>
      <c r="M1925" s="6"/>
      <c r="N1925" s="6"/>
      <c r="O1925" s="6"/>
      <c r="P1925" s="6"/>
      <c r="Q1925" s="6"/>
      <c r="R1925" s="6"/>
    </row>
    <row r="1926" spans="1:18" x14ac:dyDescent="0.3">
      <c r="A1926" s="6"/>
      <c r="B1926" s="172" t="s">
        <v>4560</v>
      </c>
      <c r="C1926" s="169"/>
      <c r="D1926" s="6"/>
      <c r="E1926" s="6"/>
      <c r="F1926" s="6"/>
      <c r="G1926" s="6"/>
      <c r="H1926" s="6"/>
      <c r="I1926" s="6"/>
      <c r="J1926" s="6"/>
      <c r="K1926" s="6"/>
      <c r="L1926" s="6"/>
      <c r="M1926" s="6"/>
      <c r="N1926" s="6"/>
      <c r="O1926" s="6"/>
      <c r="P1926" s="6"/>
      <c r="Q1926" s="6"/>
      <c r="R1926" s="6"/>
    </row>
    <row r="1927" spans="1:18" x14ac:dyDescent="0.3">
      <c r="A1927" s="6"/>
      <c r="B1927" s="172" t="s">
        <v>5736</v>
      </c>
      <c r="C1927" s="169"/>
      <c r="D1927" s="6"/>
      <c r="E1927" s="6"/>
      <c r="F1927" s="6"/>
      <c r="G1927" s="6"/>
      <c r="H1927" s="6"/>
      <c r="I1927" s="6"/>
      <c r="J1927" s="6"/>
      <c r="K1927" s="6"/>
      <c r="L1927" s="6"/>
      <c r="M1927" s="6"/>
      <c r="N1927" s="6"/>
      <c r="O1927" s="6"/>
      <c r="P1927" s="6"/>
      <c r="Q1927" s="6"/>
      <c r="R1927" s="6"/>
    </row>
    <row r="1928" spans="1:18" x14ac:dyDescent="0.3">
      <c r="A1928" s="6"/>
      <c r="B1928" s="172" t="s">
        <v>4556</v>
      </c>
      <c r="C1928" s="169"/>
      <c r="D1928" s="6"/>
      <c r="E1928" s="6"/>
      <c r="F1928" s="6"/>
      <c r="G1928" s="6"/>
      <c r="H1928" s="6"/>
      <c r="I1928" s="6"/>
      <c r="J1928" s="6"/>
      <c r="K1928" s="6"/>
      <c r="L1928" s="6"/>
      <c r="M1928" s="6"/>
      <c r="N1928" s="6"/>
      <c r="O1928" s="6"/>
      <c r="P1928" s="6"/>
      <c r="Q1928" s="6"/>
      <c r="R1928" s="6"/>
    </row>
    <row r="1929" spans="1:18" x14ac:dyDescent="0.3">
      <c r="A1929" s="6"/>
      <c r="B1929" s="172" t="s">
        <v>5737</v>
      </c>
      <c r="C1929" s="169"/>
      <c r="D1929" s="6"/>
      <c r="E1929" s="6"/>
      <c r="F1929" s="6"/>
      <c r="G1929" s="6"/>
      <c r="H1929" s="6"/>
      <c r="I1929" s="6"/>
      <c r="J1929" s="6"/>
      <c r="K1929" s="6"/>
      <c r="L1929" s="6"/>
      <c r="M1929" s="6"/>
      <c r="N1929" s="6"/>
      <c r="O1929" s="6"/>
      <c r="P1929" s="6"/>
      <c r="Q1929" s="6"/>
      <c r="R1929" s="6"/>
    </row>
    <row r="1930" spans="1:18" x14ac:dyDescent="0.3">
      <c r="A1930" s="6"/>
      <c r="B1930" s="172" t="s">
        <v>5738</v>
      </c>
      <c r="C1930" s="169"/>
      <c r="D1930" s="6"/>
      <c r="E1930" s="6"/>
      <c r="F1930" s="6"/>
      <c r="G1930" s="6"/>
      <c r="H1930" s="6"/>
      <c r="I1930" s="6"/>
      <c r="J1930" s="6"/>
      <c r="K1930" s="6"/>
      <c r="L1930" s="6"/>
      <c r="M1930" s="6"/>
      <c r="N1930" s="6"/>
      <c r="O1930" s="6"/>
      <c r="P1930" s="6"/>
      <c r="Q1930" s="6"/>
      <c r="R1930" s="6"/>
    </row>
    <row r="1931" spans="1:18" x14ac:dyDescent="0.3">
      <c r="A1931" s="6"/>
      <c r="B1931" s="172" t="s">
        <v>4555</v>
      </c>
      <c r="C1931" s="169"/>
      <c r="D1931" s="6"/>
      <c r="E1931" s="6"/>
      <c r="F1931" s="6"/>
      <c r="G1931" s="6"/>
      <c r="H1931" s="6"/>
      <c r="I1931" s="6"/>
      <c r="J1931" s="6"/>
      <c r="K1931" s="6"/>
      <c r="L1931" s="6"/>
      <c r="M1931" s="6"/>
      <c r="N1931" s="6"/>
      <c r="O1931" s="6"/>
      <c r="P1931" s="6"/>
      <c r="Q1931" s="6"/>
      <c r="R1931" s="6"/>
    </row>
    <row r="1932" spans="1:18" x14ac:dyDescent="0.3">
      <c r="A1932" s="6"/>
      <c r="B1932" s="172" t="s">
        <v>5739</v>
      </c>
      <c r="C1932" s="169"/>
      <c r="D1932" s="6"/>
      <c r="E1932" s="6"/>
      <c r="F1932" s="6"/>
      <c r="G1932" s="6"/>
      <c r="H1932" s="6"/>
      <c r="I1932" s="6"/>
      <c r="J1932" s="6"/>
      <c r="K1932" s="6"/>
      <c r="L1932" s="6"/>
      <c r="M1932" s="6"/>
      <c r="N1932" s="6"/>
      <c r="O1932" s="6"/>
      <c r="P1932" s="6"/>
      <c r="Q1932" s="6"/>
      <c r="R1932" s="6"/>
    </row>
    <row r="1933" spans="1:18" x14ac:dyDescent="0.3">
      <c r="A1933" s="6"/>
      <c r="B1933" s="172" t="s">
        <v>4561</v>
      </c>
      <c r="C1933" s="169"/>
      <c r="D1933" s="6"/>
      <c r="E1933" s="6"/>
      <c r="F1933" s="6"/>
      <c r="G1933" s="6"/>
      <c r="H1933" s="6"/>
      <c r="I1933" s="6"/>
      <c r="J1933" s="6"/>
      <c r="K1933" s="6"/>
      <c r="L1933" s="6"/>
      <c r="M1933" s="6"/>
      <c r="N1933" s="6"/>
      <c r="O1933" s="6"/>
      <c r="P1933" s="6"/>
      <c r="Q1933" s="6"/>
      <c r="R1933" s="6"/>
    </row>
    <row r="1934" spans="1:18" x14ac:dyDescent="0.3">
      <c r="A1934" s="6"/>
      <c r="B1934" s="173" t="s">
        <v>4562</v>
      </c>
      <c r="C1934" s="169"/>
      <c r="D1934" s="6"/>
      <c r="E1934" s="6"/>
      <c r="F1934" s="6"/>
      <c r="G1934" s="6"/>
      <c r="H1934" s="6"/>
      <c r="I1934" s="6"/>
      <c r="J1934" s="6"/>
      <c r="K1934" s="6"/>
      <c r="L1934" s="6"/>
      <c r="M1934" s="6"/>
      <c r="N1934" s="6"/>
      <c r="O1934" s="6"/>
      <c r="P1934" s="6"/>
      <c r="Q1934" s="6"/>
      <c r="R1934" s="6"/>
    </row>
    <row r="1935" spans="1:18" x14ac:dyDescent="0.3">
      <c r="A1935" s="6"/>
      <c r="B1935" s="172" t="s">
        <v>5740</v>
      </c>
      <c r="C1935" s="169"/>
      <c r="D1935" s="6"/>
      <c r="E1935" s="6"/>
      <c r="F1935" s="6"/>
      <c r="G1935" s="6"/>
      <c r="H1935" s="6"/>
      <c r="I1935" s="6"/>
      <c r="J1935" s="6"/>
      <c r="K1935" s="6"/>
      <c r="L1935" s="6"/>
      <c r="M1935" s="6"/>
      <c r="N1935" s="6"/>
      <c r="O1935" s="6"/>
      <c r="P1935" s="6"/>
      <c r="Q1935" s="6"/>
      <c r="R1935" s="6"/>
    </row>
    <row r="1936" spans="1:18" x14ac:dyDescent="0.3">
      <c r="A1936" s="6"/>
      <c r="B1936" s="172" t="s">
        <v>5741</v>
      </c>
      <c r="C1936" s="169"/>
      <c r="D1936" s="6"/>
      <c r="E1936" s="6"/>
      <c r="F1936" s="6"/>
      <c r="G1936" s="6"/>
      <c r="H1936" s="6"/>
      <c r="I1936" s="6"/>
      <c r="J1936" s="6"/>
      <c r="K1936" s="6"/>
      <c r="L1936" s="6"/>
      <c r="M1936" s="6"/>
      <c r="N1936" s="6"/>
      <c r="O1936" s="6"/>
      <c r="P1936" s="6"/>
      <c r="Q1936" s="6"/>
      <c r="R1936" s="6"/>
    </row>
    <row r="1937" spans="1:18" x14ac:dyDescent="0.3">
      <c r="A1937" s="6"/>
      <c r="B1937" s="172" t="s">
        <v>5742</v>
      </c>
      <c r="C1937" s="169"/>
      <c r="D1937" s="6"/>
      <c r="E1937" s="6"/>
      <c r="F1937" s="6"/>
      <c r="G1937" s="6"/>
      <c r="H1937" s="6"/>
      <c r="I1937" s="6"/>
      <c r="J1937" s="6"/>
      <c r="K1937" s="6"/>
      <c r="L1937" s="6"/>
      <c r="M1937" s="6"/>
      <c r="N1937" s="6"/>
      <c r="O1937" s="6"/>
      <c r="P1937" s="6"/>
      <c r="Q1937" s="6"/>
      <c r="R1937" s="6"/>
    </row>
    <row r="1938" spans="1:18" x14ac:dyDescent="0.3">
      <c r="A1938" s="6"/>
      <c r="B1938" s="172" t="s">
        <v>5743</v>
      </c>
      <c r="C1938" s="169"/>
      <c r="D1938" s="6"/>
      <c r="E1938" s="6"/>
      <c r="F1938" s="6"/>
      <c r="G1938" s="6"/>
      <c r="H1938" s="6"/>
      <c r="I1938" s="6"/>
      <c r="J1938" s="6"/>
      <c r="K1938" s="6"/>
      <c r="L1938" s="6"/>
      <c r="M1938" s="6"/>
      <c r="N1938" s="6"/>
      <c r="O1938" s="6"/>
      <c r="P1938" s="6"/>
      <c r="Q1938" s="6"/>
      <c r="R1938" s="6"/>
    </row>
    <row r="1939" spans="1:18" x14ac:dyDescent="0.3">
      <c r="A1939" s="6"/>
      <c r="B1939" s="172" t="s">
        <v>5744</v>
      </c>
      <c r="C1939" s="169"/>
      <c r="D1939" s="6"/>
      <c r="E1939" s="6"/>
      <c r="F1939" s="6"/>
      <c r="G1939" s="6"/>
      <c r="H1939" s="6"/>
      <c r="I1939" s="6"/>
      <c r="J1939" s="6"/>
      <c r="K1939" s="6"/>
      <c r="L1939" s="6"/>
      <c r="M1939" s="6"/>
      <c r="N1939" s="6"/>
      <c r="O1939" s="6"/>
      <c r="P1939" s="6"/>
      <c r="Q1939" s="6"/>
      <c r="R1939" s="6"/>
    </row>
    <row r="1940" spans="1:18" x14ac:dyDescent="0.3">
      <c r="A1940" s="6"/>
      <c r="B1940" s="172" t="s">
        <v>4563</v>
      </c>
      <c r="C1940" s="169"/>
      <c r="D1940" s="6"/>
      <c r="E1940" s="6"/>
      <c r="F1940" s="6"/>
      <c r="G1940" s="6"/>
      <c r="H1940" s="6"/>
      <c r="I1940" s="6"/>
      <c r="J1940" s="6"/>
      <c r="K1940" s="6"/>
      <c r="L1940" s="6"/>
      <c r="M1940" s="6"/>
      <c r="N1940" s="6"/>
      <c r="O1940" s="6"/>
      <c r="P1940" s="6"/>
      <c r="Q1940" s="6"/>
      <c r="R1940" s="6"/>
    </row>
    <row r="1941" spans="1:18" x14ac:dyDescent="0.3">
      <c r="A1941" s="6"/>
      <c r="B1941" s="172" t="s">
        <v>5745</v>
      </c>
      <c r="C1941" s="169"/>
      <c r="D1941" s="6"/>
      <c r="E1941" s="6"/>
      <c r="F1941" s="6"/>
      <c r="G1941" s="6"/>
      <c r="H1941" s="6"/>
      <c r="I1941" s="6"/>
      <c r="J1941" s="6"/>
      <c r="K1941" s="6"/>
      <c r="L1941" s="6"/>
      <c r="M1941" s="6"/>
      <c r="N1941" s="6"/>
      <c r="O1941" s="6"/>
      <c r="P1941" s="6"/>
      <c r="Q1941" s="6"/>
      <c r="R1941" s="6"/>
    </row>
    <row r="1942" spans="1:18" x14ac:dyDescent="0.3">
      <c r="A1942" s="6"/>
      <c r="B1942" s="172" t="s">
        <v>4564</v>
      </c>
      <c r="C1942" s="169"/>
      <c r="D1942" s="6"/>
      <c r="E1942" s="6"/>
      <c r="F1942" s="6"/>
      <c r="G1942" s="6"/>
      <c r="H1942" s="6"/>
      <c r="I1942" s="6"/>
      <c r="J1942" s="6"/>
      <c r="K1942" s="6"/>
      <c r="L1942" s="6"/>
      <c r="M1942" s="6"/>
      <c r="N1942" s="6"/>
      <c r="O1942" s="6"/>
      <c r="P1942" s="6"/>
      <c r="Q1942" s="6"/>
      <c r="R1942" s="6"/>
    </row>
    <row r="1943" spans="1:18" x14ac:dyDescent="0.3">
      <c r="A1943" s="6"/>
      <c r="B1943" s="172" t="s">
        <v>4483</v>
      </c>
      <c r="C1943" s="169"/>
      <c r="D1943" s="6"/>
      <c r="E1943" s="6"/>
      <c r="F1943" s="6"/>
      <c r="G1943" s="6"/>
      <c r="H1943" s="6"/>
      <c r="I1943" s="6"/>
      <c r="J1943" s="6"/>
      <c r="K1943" s="6"/>
      <c r="L1943" s="6"/>
      <c r="M1943" s="6"/>
      <c r="N1943" s="6"/>
      <c r="O1943" s="6"/>
      <c r="P1943" s="6"/>
      <c r="Q1943" s="6"/>
      <c r="R1943" s="6"/>
    </row>
    <row r="1944" spans="1:18" x14ac:dyDescent="0.3">
      <c r="A1944" s="6"/>
      <c r="B1944" s="172" t="s">
        <v>5746</v>
      </c>
      <c r="C1944" s="169"/>
      <c r="D1944" s="6"/>
      <c r="E1944" s="6"/>
      <c r="F1944" s="6"/>
      <c r="G1944" s="6"/>
      <c r="H1944" s="6"/>
      <c r="I1944" s="6"/>
      <c r="J1944" s="6"/>
      <c r="K1944" s="6"/>
      <c r="L1944" s="6"/>
      <c r="M1944" s="6"/>
      <c r="N1944" s="6"/>
      <c r="O1944" s="6"/>
      <c r="P1944" s="6"/>
      <c r="Q1944" s="6"/>
      <c r="R1944" s="6"/>
    </row>
    <row r="1945" spans="1:18" x14ac:dyDescent="0.3">
      <c r="A1945" s="6"/>
      <c r="B1945" s="172" t="s">
        <v>4565</v>
      </c>
      <c r="C1945" s="169"/>
      <c r="D1945" s="6"/>
      <c r="E1945" s="6"/>
      <c r="F1945" s="6"/>
      <c r="G1945" s="6"/>
      <c r="H1945" s="6"/>
      <c r="I1945" s="6"/>
      <c r="J1945" s="6"/>
      <c r="K1945" s="6"/>
      <c r="L1945" s="6"/>
      <c r="M1945" s="6"/>
      <c r="N1945" s="6"/>
      <c r="O1945" s="6"/>
      <c r="P1945" s="6"/>
      <c r="Q1945" s="6"/>
      <c r="R1945" s="6"/>
    </row>
    <row r="1946" spans="1:18" x14ac:dyDescent="0.3">
      <c r="A1946" s="6"/>
      <c r="B1946" s="172" t="s">
        <v>4376</v>
      </c>
      <c r="C1946" s="169"/>
      <c r="D1946" s="6"/>
      <c r="E1946" s="6"/>
      <c r="F1946" s="6"/>
      <c r="G1946" s="6"/>
      <c r="H1946" s="6"/>
      <c r="I1946" s="6"/>
      <c r="J1946" s="6"/>
      <c r="K1946" s="6"/>
      <c r="L1946" s="6"/>
      <c r="M1946" s="6"/>
      <c r="N1946" s="6"/>
      <c r="O1946" s="6"/>
      <c r="P1946" s="6"/>
      <c r="Q1946" s="6"/>
      <c r="R1946" s="6"/>
    </row>
    <row r="1947" spans="1:18" x14ac:dyDescent="0.3">
      <c r="A1947" s="6"/>
      <c r="B1947" s="172" t="s">
        <v>5747</v>
      </c>
      <c r="C1947" s="169"/>
      <c r="D1947" s="6"/>
      <c r="E1947" s="6"/>
      <c r="F1947" s="6"/>
      <c r="G1947" s="6"/>
      <c r="H1947" s="6"/>
      <c r="I1947" s="6"/>
      <c r="J1947" s="6"/>
      <c r="K1947" s="6"/>
      <c r="L1947" s="6"/>
      <c r="M1947" s="6"/>
      <c r="N1947" s="6"/>
      <c r="O1947" s="6"/>
      <c r="P1947" s="6"/>
      <c r="Q1947" s="6"/>
      <c r="R1947" s="6"/>
    </row>
    <row r="1948" spans="1:18" x14ac:dyDescent="0.3">
      <c r="A1948" s="6"/>
      <c r="B1948" s="172" t="s">
        <v>4566</v>
      </c>
      <c r="C1948" s="169"/>
      <c r="D1948" s="6"/>
      <c r="E1948" s="6"/>
      <c r="F1948" s="6"/>
      <c r="G1948" s="6"/>
      <c r="H1948" s="6"/>
      <c r="I1948" s="6"/>
      <c r="J1948" s="6"/>
      <c r="K1948" s="6"/>
      <c r="L1948" s="6"/>
      <c r="M1948" s="6"/>
      <c r="N1948" s="6"/>
      <c r="O1948" s="6"/>
      <c r="P1948" s="6"/>
      <c r="Q1948" s="6"/>
      <c r="R1948" s="6"/>
    </row>
    <row r="1949" spans="1:18" x14ac:dyDescent="0.3">
      <c r="A1949" s="6"/>
      <c r="B1949" s="172" t="s">
        <v>5748</v>
      </c>
      <c r="C1949" s="169"/>
      <c r="D1949" s="6"/>
      <c r="E1949" s="6"/>
      <c r="F1949" s="6"/>
      <c r="G1949" s="6"/>
      <c r="H1949" s="6"/>
      <c r="I1949" s="6"/>
      <c r="J1949" s="6"/>
      <c r="K1949" s="6"/>
      <c r="L1949" s="6"/>
      <c r="M1949" s="6"/>
      <c r="N1949" s="6"/>
      <c r="O1949" s="6"/>
      <c r="P1949" s="6"/>
      <c r="Q1949" s="6"/>
      <c r="R1949" s="6"/>
    </row>
    <row r="1950" spans="1:18" x14ac:dyDescent="0.3">
      <c r="A1950" s="6"/>
      <c r="B1950" s="172" t="s">
        <v>4567</v>
      </c>
      <c r="C1950" s="169"/>
      <c r="D1950" s="6"/>
      <c r="E1950" s="6"/>
      <c r="F1950" s="6"/>
      <c r="G1950" s="6"/>
      <c r="H1950" s="6"/>
      <c r="I1950" s="6"/>
      <c r="J1950" s="6"/>
      <c r="K1950" s="6"/>
      <c r="L1950" s="6"/>
      <c r="M1950" s="6"/>
      <c r="N1950" s="6"/>
      <c r="O1950" s="6"/>
      <c r="P1950" s="6"/>
      <c r="Q1950" s="6"/>
      <c r="R1950" s="6"/>
    </row>
    <row r="1951" spans="1:18" x14ac:dyDescent="0.3">
      <c r="A1951" s="6"/>
      <c r="B1951" s="172" t="s">
        <v>4568</v>
      </c>
      <c r="C1951" s="169"/>
      <c r="D1951" s="6"/>
      <c r="E1951" s="6"/>
      <c r="F1951" s="6"/>
      <c r="G1951" s="6"/>
      <c r="H1951" s="6"/>
      <c r="I1951" s="6"/>
      <c r="J1951" s="6"/>
      <c r="K1951" s="6"/>
      <c r="L1951" s="6"/>
      <c r="M1951" s="6"/>
      <c r="N1951" s="6"/>
      <c r="O1951" s="6"/>
      <c r="P1951" s="6"/>
      <c r="Q1951" s="6"/>
      <c r="R1951" s="6"/>
    </row>
    <row r="1952" spans="1:18" x14ac:dyDescent="0.3">
      <c r="A1952" s="6"/>
      <c r="B1952" s="173" t="s">
        <v>4569</v>
      </c>
      <c r="C1952" s="169"/>
      <c r="D1952" s="6"/>
      <c r="E1952" s="6"/>
      <c r="F1952" s="6"/>
      <c r="G1952" s="6"/>
      <c r="H1952" s="6"/>
      <c r="I1952" s="6"/>
      <c r="J1952" s="6"/>
      <c r="K1952" s="6"/>
      <c r="L1952" s="6"/>
      <c r="M1952" s="6"/>
      <c r="N1952" s="6"/>
      <c r="O1952" s="6"/>
      <c r="P1952" s="6"/>
      <c r="Q1952" s="6"/>
      <c r="R1952" s="6"/>
    </row>
    <row r="1953" spans="1:18" x14ac:dyDescent="0.3">
      <c r="A1953" s="6"/>
      <c r="B1953" s="173" t="s">
        <v>4570</v>
      </c>
      <c r="C1953" s="169"/>
      <c r="D1953" s="6"/>
      <c r="E1953" s="6"/>
      <c r="F1953" s="6"/>
      <c r="G1953" s="6"/>
      <c r="H1953" s="6"/>
      <c r="I1953" s="6"/>
      <c r="J1953" s="6"/>
      <c r="K1953" s="6"/>
      <c r="L1953" s="6"/>
      <c r="M1953" s="6"/>
      <c r="N1953" s="6"/>
      <c r="O1953" s="6"/>
      <c r="P1953" s="6"/>
      <c r="Q1953" s="6"/>
      <c r="R1953" s="6"/>
    </row>
    <row r="1954" spans="1:18" x14ac:dyDescent="0.3">
      <c r="A1954" s="6"/>
      <c r="B1954" s="172" t="s">
        <v>4571</v>
      </c>
      <c r="C1954" s="169"/>
      <c r="D1954" s="6"/>
      <c r="E1954" s="6"/>
      <c r="F1954" s="6"/>
      <c r="G1954" s="6"/>
      <c r="H1954" s="6"/>
      <c r="I1954" s="6"/>
      <c r="J1954" s="6"/>
      <c r="K1954" s="6"/>
      <c r="L1954" s="6"/>
      <c r="M1954" s="6"/>
      <c r="N1954" s="6"/>
      <c r="O1954" s="6"/>
      <c r="P1954" s="6"/>
      <c r="Q1954" s="6"/>
      <c r="R1954" s="6"/>
    </row>
    <row r="1955" spans="1:18" x14ac:dyDescent="0.3">
      <c r="A1955" s="6"/>
      <c r="B1955" s="172" t="s">
        <v>5749</v>
      </c>
      <c r="C1955" s="169"/>
      <c r="D1955" s="6"/>
      <c r="E1955" s="6"/>
      <c r="F1955" s="6"/>
      <c r="G1955" s="6"/>
      <c r="H1955" s="6"/>
      <c r="I1955" s="6"/>
      <c r="J1955" s="6"/>
      <c r="K1955" s="6"/>
      <c r="L1955" s="6"/>
      <c r="M1955" s="6"/>
      <c r="N1955" s="6"/>
      <c r="O1955" s="6"/>
      <c r="P1955" s="6"/>
      <c r="Q1955" s="6"/>
      <c r="R1955" s="6"/>
    </row>
    <row r="1956" spans="1:18" x14ac:dyDescent="0.3">
      <c r="A1956" s="6"/>
      <c r="B1956" s="172" t="s">
        <v>4572</v>
      </c>
      <c r="C1956" s="169"/>
      <c r="D1956" s="6"/>
      <c r="E1956" s="6"/>
      <c r="F1956" s="6"/>
      <c r="G1956" s="6"/>
      <c r="H1956" s="6"/>
      <c r="I1956" s="6"/>
      <c r="J1956" s="6"/>
      <c r="K1956" s="6"/>
      <c r="L1956" s="6"/>
      <c r="M1956" s="6"/>
      <c r="N1956" s="6"/>
      <c r="O1956" s="6"/>
      <c r="P1956" s="6"/>
      <c r="Q1956" s="6"/>
      <c r="R1956" s="6"/>
    </row>
    <row r="1957" spans="1:18" x14ac:dyDescent="0.3">
      <c r="A1957" s="6"/>
      <c r="B1957" s="172" t="s">
        <v>4573</v>
      </c>
      <c r="C1957" s="169"/>
      <c r="D1957" s="6"/>
      <c r="E1957" s="6"/>
      <c r="F1957" s="6"/>
      <c r="G1957" s="6"/>
      <c r="H1957" s="6"/>
      <c r="I1957" s="6"/>
      <c r="J1957" s="6"/>
      <c r="K1957" s="6"/>
      <c r="L1957" s="6"/>
      <c r="M1957" s="6"/>
      <c r="N1957" s="6"/>
      <c r="O1957" s="6"/>
      <c r="P1957" s="6"/>
      <c r="Q1957" s="6"/>
      <c r="R1957" s="6"/>
    </row>
    <row r="1958" spans="1:18" x14ac:dyDescent="0.3">
      <c r="A1958" s="6"/>
      <c r="B1958" s="173" t="s">
        <v>4574</v>
      </c>
      <c r="C1958" s="169"/>
      <c r="D1958" s="6"/>
      <c r="E1958" s="6"/>
      <c r="F1958" s="6"/>
      <c r="G1958" s="6"/>
      <c r="H1958" s="6"/>
      <c r="I1958" s="6"/>
      <c r="J1958" s="6"/>
      <c r="K1958" s="6"/>
      <c r="L1958" s="6"/>
      <c r="M1958" s="6"/>
      <c r="N1958" s="6"/>
      <c r="O1958" s="6"/>
      <c r="P1958" s="6"/>
      <c r="Q1958" s="6"/>
      <c r="R1958" s="6"/>
    </row>
    <row r="1959" spans="1:18" x14ac:dyDescent="0.3">
      <c r="A1959" s="6"/>
      <c r="B1959" s="172" t="s">
        <v>5750</v>
      </c>
      <c r="C1959" s="169"/>
      <c r="D1959" s="6"/>
      <c r="E1959" s="6"/>
      <c r="F1959" s="6"/>
      <c r="G1959" s="6"/>
      <c r="H1959" s="6"/>
      <c r="I1959" s="6"/>
      <c r="J1959" s="6"/>
      <c r="K1959" s="6"/>
      <c r="L1959" s="6"/>
      <c r="M1959" s="6"/>
      <c r="N1959" s="6"/>
      <c r="O1959" s="6"/>
      <c r="P1959" s="6"/>
      <c r="Q1959" s="6"/>
      <c r="R1959" s="6"/>
    </row>
    <row r="1960" spans="1:18" x14ac:dyDescent="0.3">
      <c r="A1960" s="6"/>
      <c r="B1960" s="172" t="s">
        <v>5751</v>
      </c>
      <c r="C1960" s="169"/>
      <c r="D1960" s="6"/>
      <c r="E1960" s="6"/>
      <c r="F1960" s="6"/>
      <c r="G1960" s="6"/>
      <c r="H1960" s="6"/>
      <c r="I1960" s="6"/>
      <c r="J1960" s="6"/>
      <c r="K1960" s="6"/>
      <c r="L1960" s="6"/>
      <c r="M1960" s="6"/>
      <c r="N1960" s="6"/>
      <c r="O1960" s="6"/>
      <c r="P1960" s="6"/>
      <c r="Q1960" s="6"/>
      <c r="R1960" s="6"/>
    </row>
    <row r="1961" spans="1:18" x14ac:dyDescent="0.3">
      <c r="A1961" s="6"/>
      <c r="B1961" s="172" t="s">
        <v>5752</v>
      </c>
      <c r="C1961" s="169"/>
      <c r="D1961" s="6"/>
      <c r="E1961" s="6"/>
      <c r="F1961" s="6"/>
      <c r="G1961" s="6"/>
      <c r="H1961" s="6"/>
      <c r="I1961" s="6"/>
      <c r="J1961" s="6"/>
      <c r="K1961" s="6"/>
      <c r="L1961" s="6"/>
      <c r="M1961" s="6"/>
      <c r="N1961" s="6"/>
      <c r="O1961" s="6"/>
      <c r="P1961" s="6"/>
      <c r="Q1961" s="6"/>
      <c r="R1961" s="6"/>
    </row>
    <row r="1962" spans="1:18" x14ac:dyDescent="0.3">
      <c r="A1962" s="6"/>
      <c r="B1962" s="172" t="s">
        <v>5753</v>
      </c>
      <c r="C1962" s="169"/>
      <c r="D1962" s="6"/>
      <c r="E1962" s="6"/>
      <c r="F1962" s="6"/>
      <c r="G1962" s="6"/>
      <c r="H1962" s="6"/>
      <c r="I1962" s="6"/>
      <c r="J1962" s="6"/>
      <c r="K1962" s="6"/>
      <c r="L1962" s="6"/>
      <c r="M1962" s="6"/>
      <c r="N1962" s="6"/>
      <c r="O1962" s="6"/>
      <c r="P1962" s="6"/>
      <c r="Q1962" s="6"/>
      <c r="R1962" s="6"/>
    </row>
    <row r="1963" spans="1:18" x14ac:dyDescent="0.3">
      <c r="A1963" s="6"/>
      <c r="B1963" s="173" t="s">
        <v>4575</v>
      </c>
      <c r="C1963" s="169"/>
      <c r="D1963" s="6"/>
      <c r="E1963" s="6"/>
      <c r="F1963" s="6"/>
      <c r="G1963" s="6"/>
      <c r="H1963" s="6"/>
      <c r="I1963" s="6"/>
      <c r="J1963" s="6"/>
      <c r="K1963" s="6"/>
      <c r="L1963" s="6"/>
      <c r="M1963" s="6"/>
      <c r="N1963" s="6"/>
      <c r="O1963" s="6"/>
      <c r="P1963" s="6"/>
      <c r="Q1963" s="6"/>
      <c r="R1963" s="6"/>
    </row>
    <row r="1964" spans="1:18" x14ac:dyDescent="0.3">
      <c r="A1964" s="6"/>
      <c r="B1964" s="172" t="s">
        <v>5754</v>
      </c>
      <c r="C1964" s="169"/>
      <c r="D1964" s="6"/>
      <c r="E1964" s="6"/>
      <c r="F1964" s="6"/>
      <c r="G1964" s="6"/>
      <c r="H1964" s="6"/>
      <c r="I1964" s="6"/>
      <c r="J1964" s="6"/>
      <c r="K1964" s="6"/>
      <c r="L1964" s="6"/>
      <c r="M1964" s="6"/>
      <c r="N1964" s="6"/>
      <c r="O1964" s="6"/>
      <c r="P1964" s="6"/>
      <c r="Q1964" s="6"/>
      <c r="R1964" s="6"/>
    </row>
    <row r="1965" spans="1:18" x14ac:dyDescent="0.3">
      <c r="A1965" s="6"/>
      <c r="B1965" s="172" t="s">
        <v>5755</v>
      </c>
      <c r="C1965" s="169"/>
      <c r="D1965" s="6"/>
      <c r="E1965" s="6"/>
      <c r="F1965" s="6"/>
      <c r="G1965" s="6"/>
      <c r="H1965" s="6"/>
      <c r="I1965" s="6"/>
      <c r="J1965" s="6"/>
      <c r="K1965" s="6"/>
      <c r="L1965" s="6"/>
      <c r="M1965" s="6"/>
      <c r="N1965" s="6"/>
      <c r="O1965" s="6"/>
      <c r="P1965" s="6"/>
      <c r="Q1965" s="6"/>
      <c r="R1965" s="6"/>
    </row>
    <row r="1966" spans="1:18" x14ac:dyDescent="0.3">
      <c r="A1966" s="6"/>
      <c r="B1966" s="172" t="s">
        <v>5756</v>
      </c>
      <c r="C1966" s="169"/>
      <c r="D1966" s="6"/>
      <c r="E1966" s="6"/>
      <c r="F1966" s="6"/>
      <c r="G1966" s="6"/>
      <c r="H1966" s="6"/>
      <c r="I1966" s="6"/>
      <c r="J1966" s="6"/>
      <c r="K1966" s="6"/>
      <c r="L1966" s="6"/>
      <c r="M1966" s="6"/>
      <c r="N1966" s="6"/>
      <c r="O1966" s="6"/>
      <c r="P1966" s="6"/>
      <c r="Q1966" s="6"/>
      <c r="R1966" s="6"/>
    </row>
    <row r="1967" spans="1:18" x14ac:dyDescent="0.3">
      <c r="A1967" s="6"/>
      <c r="B1967" s="172" t="s">
        <v>5757</v>
      </c>
      <c r="C1967" s="169"/>
      <c r="D1967" s="6"/>
      <c r="E1967" s="6"/>
      <c r="F1967" s="6"/>
      <c r="G1967" s="6"/>
      <c r="H1967" s="6"/>
      <c r="I1967" s="6"/>
      <c r="J1967" s="6"/>
      <c r="K1967" s="6"/>
      <c r="L1967" s="6"/>
      <c r="M1967" s="6"/>
      <c r="N1967" s="6"/>
      <c r="O1967" s="6"/>
      <c r="P1967" s="6"/>
      <c r="Q1967" s="6"/>
      <c r="R1967" s="6"/>
    </row>
    <row r="1968" spans="1:18" x14ac:dyDescent="0.3">
      <c r="A1968" s="6"/>
      <c r="B1968" s="172" t="s">
        <v>5758</v>
      </c>
      <c r="C1968" s="169"/>
      <c r="D1968" s="6"/>
      <c r="E1968" s="6"/>
      <c r="F1968" s="6"/>
      <c r="G1968" s="6"/>
      <c r="H1968" s="6"/>
      <c r="I1968" s="6"/>
      <c r="J1968" s="6"/>
      <c r="K1968" s="6"/>
      <c r="L1968" s="6"/>
      <c r="M1968" s="6"/>
      <c r="N1968" s="6"/>
      <c r="O1968" s="6"/>
      <c r="P1968" s="6"/>
      <c r="Q1968" s="6"/>
      <c r="R1968" s="6"/>
    </row>
    <row r="1969" spans="1:18" x14ac:dyDescent="0.3">
      <c r="A1969" s="6"/>
      <c r="B1969" s="172" t="s">
        <v>5759</v>
      </c>
      <c r="C1969" s="169"/>
      <c r="D1969" s="6"/>
      <c r="E1969" s="6"/>
      <c r="F1969" s="6"/>
      <c r="G1969" s="6"/>
      <c r="H1969" s="6"/>
      <c r="I1969" s="6"/>
      <c r="J1969" s="6"/>
      <c r="K1969" s="6"/>
      <c r="L1969" s="6"/>
      <c r="M1969" s="6"/>
      <c r="N1969" s="6"/>
      <c r="O1969" s="6"/>
      <c r="P1969" s="6"/>
      <c r="Q1969" s="6"/>
      <c r="R1969" s="6"/>
    </row>
    <row r="1970" spans="1:18" x14ac:dyDescent="0.3">
      <c r="A1970" s="6"/>
      <c r="B1970" s="172" t="s">
        <v>5760</v>
      </c>
      <c r="C1970" s="169"/>
      <c r="D1970" s="6"/>
      <c r="E1970" s="6"/>
      <c r="F1970" s="6"/>
      <c r="G1970" s="6"/>
      <c r="H1970" s="6"/>
      <c r="I1970" s="6"/>
      <c r="J1970" s="6"/>
      <c r="K1970" s="6"/>
      <c r="L1970" s="6"/>
      <c r="M1970" s="6"/>
      <c r="N1970" s="6"/>
      <c r="O1970" s="6"/>
      <c r="P1970" s="6"/>
      <c r="Q1970" s="6"/>
      <c r="R1970" s="6"/>
    </row>
    <row r="1971" spans="1:18" x14ac:dyDescent="0.3">
      <c r="A1971" s="6"/>
      <c r="B1971" s="172" t="s">
        <v>4576</v>
      </c>
      <c r="C1971" s="169"/>
      <c r="D1971" s="6"/>
      <c r="E1971" s="6"/>
      <c r="F1971" s="6"/>
      <c r="G1971" s="6"/>
      <c r="H1971" s="6"/>
      <c r="I1971" s="6"/>
      <c r="J1971" s="6"/>
      <c r="K1971" s="6"/>
      <c r="L1971" s="6"/>
      <c r="M1971" s="6"/>
      <c r="N1971" s="6"/>
      <c r="O1971" s="6"/>
      <c r="P1971" s="6"/>
      <c r="Q1971" s="6"/>
      <c r="R1971" s="6"/>
    </row>
    <row r="1972" spans="1:18" x14ac:dyDescent="0.3">
      <c r="A1972" s="6"/>
      <c r="B1972" s="173" t="s">
        <v>4575</v>
      </c>
      <c r="C1972" s="169"/>
      <c r="D1972" s="6"/>
      <c r="E1972" s="6"/>
      <c r="F1972" s="6"/>
      <c r="G1972" s="6"/>
      <c r="H1972" s="6"/>
      <c r="I1972" s="6"/>
      <c r="J1972" s="6"/>
      <c r="K1972" s="6"/>
      <c r="L1972" s="6"/>
      <c r="M1972" s="6"/>
      <c r="N1972" s="6"/>
      <c r="O1972" s="6"/>
      <c r="P1972" s="6"/>
      <c r="Q1972" s="6"/>
      <c r="R1972" s="6"/>
    </row>
    <row r="1973" spans="1:18" x14ac:dyDescent="0.3">
      <c r="A1973" s="6"/>
      <c r="B1973" s="172" t="s">
        <v>5754</v>
      </c>
      <c r="C1973" s="169"/>
      <c r="D1973" s="6"/>
      <c r="E1973" s="6"/>
      <c r="F1973" s="6"/>
      <c r="G1973" s="6"/>
      <c r="H1973" s="6"/>
      <c r="I1973" s="6"/>
      <c r="J1973" s="6"/>
      <c r="K1973" s="6"/>
      <c r="L1973" s="6"/>
      <c r="M1973" s="6"/>
      <c r="N1973" s="6"/>
      <c r="O1973" s="6"/>
      <c r="P1973" s="6"/>
      <c r="Q1973" s="6"/>
      <c r="R1973" s="6"/>
    </row>
    <row r="1974" spans="1:18" x14ac:dyDescent="0.3">
      <c r="A1974" s="6"/>
      <c r="B1974" s="172" t="s">
        <v>5755</v>
      </c>
      <c r="C1974" s="169"/>
      <c r="D1974" s="6"/>
      <c r="E1974" s="6"/>
      <c r="F1974" s="6"/>
      <c r="G1974" s="6"/>
      <c r="H1974" s="6"/>
      <c r="I1974" s="6"/>
      <c r="J1974" s="6"/>
      <c r="K1974" s="6"/>
      <c r="L1974" s="6"/>
      <c r="M1974" s="6"/>
      <c r="N1974" s="6"/>
      <c r="O1974" s="6"/>
      <c r="P1974" s="6"/>
      <c r="Q1974" s="6"/>
      <c r="R1974" s="6"/>
    </row>
    <row r="1975" spans="1:18" x14ac:dyDescent="0.3">
      <c r="A1975" s="6"/>
      <c r="B1975" s="172" t="s">
        <v>5756</v>
      </c>
      <c r="C1975" s="169"/>
      <c r="D1975" s="6"/>
      <c r="E1975" s="6"/>
      <c r="F1975" s="6"/>
      <c r="G1975" s="6"/>
      <c r="H1975" s="6"/>
      <c r="I1975" s="6"/>
      <c r="J1975" s="6"/>
      <c r="K1975" s="6"/>
      <c r="L1975" s="6"/>
      <c r="M1975" s="6"/>
      <c r="N1975" s="6"/>
      <c r="O1975" s="6"/>
      <c r="P1975" s="6"/>
      <c r="Q1975" s="6"/>
      <c r="R1975" s="6"/>
    </row>
    <row r="1976" spans="1:18" x14ac:dyDescent="0.3">
      <c r="A1976" s="6"/>
      <c r="B1976" s="172" t="s">
        <v>5757</v>
      </c>
      <c r="C1976" s="169"/>
      <c r="D1976" s="6"/>
      <c r="E1976" s="6"/>
      <c r="F1976" s="6"/>
      <c r="G1976" s="6"/>
      <c r="H1976" s="6"/>
      <c r="I1976" s="6"/>
      <c r="J1976" s="6"/>
      <c r="K1976" s="6"/>
      <c r="L1976" s="6"/>
      <c r="M1976" s="6"/>
      <c r="N1976" s="6"/>
      <c r="O1976" s="6"/>
      <c r="P1976" s="6"/>
      <c r="Q1976" s="6"/>
      <c r="R1976" s="6"/>
    </row>
    <row r="1977" spans="1:18" x14ac:dyDescent="0.3">
      <c r="A1977" s="6"/>
      <c r="B1977" s="172" t="s">
        <v>5758</v>
      </c>
      <c r="C1977" s="169"/>
      <c r="D1977" s="6"/>
      <c r="E1977" s="6"/>
      <c r="F1977" s="6"/>
      <c r="G1977" s="6"/>
      <c r="H1977" s="6"/>
      <c r="I1977" s="6"/>
      <c r="J1977" s="6"/>
      <c r="K1977" s="6"/>
      <c r="L1977" s="6"/>
      <c r="M1977" s="6"/>
      <c r="N1977" s="6"/>
      <c r="O1977" s="6"/>
      <c r="P1977" s="6"/>
      <c r="Q1977" s="6"/>
      <c r="R1977" s="6"/>
    </row>
    <row r="1978" spans="1:18" x14ac:dyDescent="0.3">
      <c r="A1978" s="6"/>
      <c r="B1978" s="172" t="s">
        <v>5759</v>
      </c>
      <c r="C1978" s="169"/>
      <c r="D1978" s="6"/>
      <c r="E1978" s="6"/>
      <c r="F1978" s="6"/>
      <c r="G1978" s="6"/>
      <c r="H1978" s="6"/>
      <c r="I1978" s="6"/>
      <c r="J1978" s="6"/>
      <c r="K1978" s="6"/>
      <c r="L1978" s="6"/>
      <c r="M1978" s="6"/>
      <c r="N1978" s="6"/>
      <c r="O1978" s="6"/>
      <c r="P1978" s="6"/>
      <c r="Q1978" s="6"/>
      <c r="R1978" s="6"/>
    </row>
    <row r="1979" spans="1:18" x14ac:dyDescent="0.3">
      <c r="A1979" s="6"/>
      <c r="B1979" s="172" t="s">
        <v>5761</v>
      </c>
      <c r="C1979" s="169"/>
      <c r="D1979" s="6"/>
      <c r="E1979" s="6"/>
      <c r="F1979" s="6"/>
      <c r="G1979" s="6"/>
      <c r="H1979" s="6"/>
      <c r="I1979" s="6"/>
      <c r="J1979" s="6"/>
      <c r="K1979" s="6"/>
      <c r="L1979" s="6"/>
      <c r="M1979" s="6"/>
      <c r="N1979" s="6"/>
      <c r="O1979" s="6"/>
      <c r="P1979" s="6"/>
      <c r="Q1979" s="6"/>
      <c r="R1979" s="6"/>
    </row>
    <row r="1980" spans="1:18" x14ac:dyDescent="0.3">
      <c r="A1980" s="6"/>
      <c r="B1980" s="172" t="s">
        <v>4531</v>
      </c>
      <c r="C1980" s="169"/>
      <c r="D1980" s="6"/>
      <c r="E1980" s="6"/>
      <c r="F1980" s="6"/>
      <c r="G1980" s="6"/>
      <c r="H1980" s="6"/>
      <c r="I1980" s="6"/>
      <c r="J1980" s="6"/>
      <c r="K1980" s="6"/>
      <c r="L1980" s="6"/>
      <c r="M1980" s="6"/>
      <c r="N1980" s="6"/>
      <c r="O1980" s="6"/>
      <c r="P1980" s="6"/>
      <c r="Q1980" s="6"/>
      <c r="R1980" s="6"/>
    </row>
    <row r="1981" spans="1:18" x14ac:dyDescent="0.3">
      <c r="A1981" s="6"/>
      <c r="B1981" s="172" t="s">
        <v>4483</v>
      </c>
      <c r="C1981" s="169"/>
      <c r="D1981" s="6"/>
      <c r="E1981" s="6"/>
      <c r="F1981" s="6"/>
      <c r="G1981" s="6"/>
      <c r="H1981" s="6"/>
      <c r="I1981" s="6"/>
      <c r="J1981" s="6"/>
      <c r="K1981" s="6"/>
      <c r="L1981" s="6"/>
      <c r="M1981" s="6"/>
      <c r="N1981" s="6"/>
      <c r="O1981" s="6"/>
      <c r="P1981" s="6"/>
      <c r="Q1981" s="6"/>
      <c r="R1981" s="6"/>
    </row>
    <row r="1982" spans="1:18" x14ac:dyDescent="0.3">
      <c r="A1982" s="6"/>
      <c r="B1982" s="172" t="s">
        <v>5762</v>
      </c>
      <c r="C1982" s="169"/>
      <c r="D1982" s="6"/>
      <c r="E1982" s="6"/>
      <c r="F1982" s="6"/>
      <c r="G1982" s="6"/>
      <c r="H1982" s="6"/>
      <c r="I1982" s="6"/>
      <c r="J1982" s="6"/>
      <c r="K1982" s="6"/>
      <c r="L1982" s="6"/>
      <c r="M1982" s="6"/>
      <c r="N1982" s="6"/>
      <c r="O1982" s="6"/>
      <c r="P1982" s="6"/>
      <c r="Q1982" s="6"/>
      <c r="R1982" s="6"/>
    </row>
    <row r="1983" spans="1:18" x14ac:dyDescent="0.3">
      <c r="A1983" s="6"/>
      <c r="B1983" s="172" t="s">
        <v>5763</v>
      </c>
      <c r="C1983" s="169"/>
      <c r="D1983" s="6"/>
      <c r="E1983" s="6"/>
      <c r="F1983" s="6"/>
      <c r="G1983" s="6"/>
      <c r="H1983" s="6"/>
      <c r="I1983" s="6"/>
      <c r="J1983" s="6"/>
      <c r="K1983" s="6"/>
      <c r="L1983" s="6"/>
      <c r="M1983" s="6"/>
      <c r="N1983" s="6"/>
      <c r="O1983" s="6"/>
      <c r="P1983" s="6"/>
      <c r="Q1983" s="6"/>
      <c r="R1983" s="6"/>
    </row>
    <row r="1984" spans="1:18" x14ac:dyDescent="0.3">
      <c r="A1984" s="6"/>
      <c r="B1984" s="173" t="s">
        <v>4376</v>
      </c>
      <c r="C1984" s="169"/>
      <c r="D1984" s="6"/>
      <c r="E1984" s="6"/>
      <c r="F1984" s="6"/>
      <c r="G1984" s="6"/>
      <c r="H1984" s="6"/>
      <c r="I1984" s="6"/>
      <c r="J1984" s="6"/>
      <c r="K1984" s="6"/>
      <c r="L1984" s="6"/>
      <c r="M1984" s="6"/>
      <c r="N1984" s="6"/>
      <c r="O1984" s="6"/>
      <c r="P1984" s="6"/>
      <c r="Q1984" s="6"/>
      <c r="R1984" s="6"/>
    </row>
    <row r="1985" spans="1:18" x14ac:dyDescent="0.3">
      <c r="A1985" s="6"/>
      <c r="B1985" s="172" t="s">
        <v>5764</v>
      </c>
      <c r="C1985" s="169"/>
      <c r="D1985" s="6"/>
      <c r="E1985" s="6"/>
      <c r="F1985" s="6"/>
      <c r="G1985" s="6"/>
      <c r="H1985" s="6"/>
      <c r="I1985" s="6"/>
      <c r="J1985" s="6"/>
      <c r="K1985" s="6"/>
      <c r="L1985" s="6"/>
      <c r="M1985" s="6"/>
      <c r="N1985" s="6"/>
      <c r="O1985" s="6"/>
      <c r="P1985" s="6"/>
      <c r="Q1985" s="6"/>
      <c r="R1985" s="6"/>
    </row>
    <row r="1986" spans="1:18" x14ac:dyDescent="0.3">
      <c r="A1986" s="6"/>
      <c r="B1986" s="172" t="s">
        <v>5765</v>
      </c>
      <c r="C1986" s="169"/>
      <c r="D1986" s="6"/>
      <c r="E1986" s="6"/>
      <c r="F1986" s="6"/>
      <c r="G1986" s="6"/>
      <c r="H1986" s="6"/>
      <c r="I1986" s="6"/>
      <c r="J1986" s="6"/>
      <c r="K1986" s="6"/>
      <c r="L1986" s="6"/>
      <c r="M1986" s="6"/>
      <c r="N1986" s="6"/>
      <c r="O1986" s="6"/>
      <c r="P1986" s="6"/>
      <c r="Q1986" s="6"/>
      <c r="R1986" s="6"/>
    </row>
    <row r="1987" spans="1:18" x14ac:dyDescent="0.3">
      <c r="A1987" s="6"/>
      <c r="B1987" s="172" t="s">
        <v>4577</v>
      </c>
      <c r="C1987" s="169"/>
      <c r="D1987" s="6"/>
      <c r="E1987" s="6"/>
      <c r="F1987" s="6"/>
      <c r="G1987" s="6"/>
      <c r="H1987" s="6"/>
      <c r="I1987" s="6"/>
      <c r="J1987" s="6"/>
      <c r="K1987" s="6"/>
      <c r="L1987" s="6"/>
      <c r="M1987" s="6"/>
      <c r="N1987" s="6"/>
      <c r="O1987" s="6"/>
      <c r="P1987" s="6"/>
      <c r="Q1987" s="6"/>
      <c r="R1987" s="6"/>
    </row>
    <row r="1988" spans="1:18" x14ac:dyDescent="0.3">
      <c r="A1988" s="6"/>
      <c r="B1988" s="173" t="s">
        <v>4284</v>
      </c>
      <c r="C1988" s="169"/>
      <c r="D1988" s="6"/>
      <c r="E1988" s="6"/>
      <c r="F1988" s="6"/>
      <c r="G1988" s="6"/>
      <c r="H1988" s="6"/>
      <c r="I1988" s="6"/>
      <c r="J1988" s="6"/>
      <c r="K1988" s="6"/>
      <c r="L1988" s="6"/>
      <c r="M1988" s="6"/>
      <c r="N1988" s="6"/>
      <c r="O1988" s="6"/>
      <c r="P1988" s="6"/>
      <c r="Q1988" s="6"/>
      <c r="R1988" s="6"/>
    </row>
    <row r="1989" spans="1:18" x14ac:dyDescent="0.3">
      <c r="A1989" s="6"/>
      <c r="B1989" s="172" t="s">
        <v>5766</v>
      </c>
      <c r="C1989" s="169"/>
      <c r="D1989" s="6"/>
      <c r="E1989" s="6"/>
      <c r="F1989" s="6"/>
      <c r="G1989" s="6"/>
      <c r="H1989" s="6"/>
      <c r="I1989" s="6"/>
      <c r="J1989" s="6"/>
      <c r="K1989" s="6"/>
      <c r="L1989" s="6"/>
      <c r="M1989" s="6"/>
      <c r="N1989" s="6"/>
      <c r="O1989" s="6"/>
      <c r="P1989" s="6"/>
      <c r="Q1989" s="6"/>
      <c r="R1989" s="6"/>
    </row>
    <row r="1990" spans="1:18" x14ac:dyDescent="0.3">
      <c r="A1990" s="6"/>
      <c r="B1990" s="172" t="s">
        <v>4578</v>
      </c>
      <c r="C1990" s="169"/>
      <c r="D1990" s="6"/>
      <c r="E1990" s="6"/>
      <c r="F1990" s="6"/>
      <c r="G1990" s="6"/>
      <c r="H1990" s="6"/>
      <c r="I1990" s="6"/>
      <c r="J1990" s="6"/>
      <c r="K1990" s="6"/>
      <c r="L1990" s="6"/>
      <c r="M1990" s="6"/>
      <c r="N1990" s="6"/>
      <c r="O1990" s="6"/>
      <c r="P1990" s="6"/>
      <c r="Q1990" s="6"/>
      <c r="R1990" s="6"/>
    </row>
    <row r="1991" spans="1:18" x14ac:dyDescent="0.3">
      <c r="A1991" s="6"/>
      <c r="B1991" s="173" t="s">
        <v>4579</v>
      </c>
      <c r="C1991" s="169"/>
      <c r="D1991" s="6"/>
      <c r="E1991" s="6"/>
      <c r="F1991" s="6"/>
      <c r="G1991" s="6"/>
      <c r="H1991" s="6"/>
      <c r="I1991" s="6"/>
      <c r="J1991" s="6"/>
      <c r="K1991" s="6"/>
      <c r="L1991" s="6"/>
      <c r="M1991" s="6"/>
      <c r="N1991" s="6"/>
      <c r="O1991" s="6"/>
      <c r="P1991" s="6"/>
      <c r="Q1991" s="6"/>
      <c r="R1991" s="6"/>
    </row>
    <row r="1992" spans="1:18" x14ac:dyDescent="0.3">
      <c r="A1992" s="6"/>
      <c r="B1992" s="172" t="s">
        <v>5767</v>
      </c>
      <c r="C1992" s="169"/>
      <c r="D1992" s="6"/>
      <c r="E1992" s="6"/>
      <c r="F1992" s="6"/>
      <c r="G1992" s="6"/>
      <c r="H1992" s="6"/>
      <c r="I1992" s="6"/>
      <c r="J1992" s="6"/>
      <c r="K1992" s="6"/>
      <c r="L1992" s="6"/>
      <c r="M1992" s="6"/>
      <c r="N1992" s="6"/>
      <c r="O1992" s="6"/>
      <c r="P1992" s="6"/>
      <c r="Q1992" s="6"/>
      <c r="R1992" s="6"/>
    </row>
    <row r="1993" spans="1:18" x14ac:dyDescent="0.3">
      <c r="A1993" s="6"/>
      <c r="B1993" s="172" t="s">
        <v>5768</v>
      </c>
      <c r="C1993" s="169"/>
      <c r="D1993" s="6"/>
      <c r="E1993" s="6"/>
      <c r="F1993" s="6"/>
      <c r="G1993" s="6"/>
      <c r="H1993" s="6"/>
      <c r="I1993" s="6"/>
      <c r="J1993" s="6"/>
      <c r="K1993" s="6"/>
      <c r="L1993" s="6"/>
      <c r="M1993" s="6"/>
      <c r="N1993" s="6"/>
      <c r="O1993" s="6"/>
      <c r="P1993" s="6"/>
      <c r="Q1993" s="6"/>
      <c r="R1993" s="6"/>
    </row>
    <row r="1994" spans="1:18" x14ac:dyDescent="0.3">
      <c r="A1994" s="6"/>
      <c r="B1994" s="172" t="s">
        <v>5769</v>
      </c>
      <c r="C1994" s="169"/>
      <c r="D1994" s="6"/>
      <c r="E1994" s="6"/>
      <c r="F1994" s="6"/>
      <c r="G1994" s="6"/>
      <c r="H1994" s="6"/>
      <c r="I1994" s="6"/>
      <c r="J1994" s="6"/>
      <c r="K1994" s="6"/>
      <c r="L1994" s="6"/>
      <c r="M1994" s="6"/>
      <c r="N1994" s="6"/>
      <c r="O1994" s="6"/>
      <c r="P1994" s="6"/>
      <c r="Q1994" s="6"/>
      <c r="R1994" s="6"/>
    </row>
    <row r="1995" spans="1:18" x14ac:dyDescent="0.3">
      <c r="A1995" s="6"/>
      <c r="B1995" s="172" t="s">
        <v>5770</v>
      </c>
      <c r="C1995" s="169"/>
      <c r="D1995" s="6"/>
      <c r="E1995" s="6"/>
      <c r="F1995" s="6"/>
      <c r="G1995" s="6"/>
      <c r="H1995" s="6"/>
      <c r="I1995" s="6"/>
      <c r="J1995" s="6"/>
      <c r="K1995" s="6"/>
      <c r="L1995" s="6"/>
      <c r="M1995" s="6"/>
      <c r="N1995" s="6"/>
      <c r="O1995" s="6"/>
      <c r="P1995" s="6"/>
      <c r="Q1995" s="6"/>
      <c r="R1995" s="6"/>
    </row>
    <row r="1996" spans="1:18" x14ac:dyDescent="0.3">
      <c r="A1996" s="6"/>
      <c r="B1996" s="173" t="s">
        <v>4580</v>
      </c>
      <c r="C1996" s="169"/>
      <c r="D1996" s="6"/>
      <c r="E1996" s="6"/>
      <c r="F1996" s="6"/>
      <c r="G1996" s="6"/>
      <c r="H1996" s="6"/>
      <c r="I1996" s="6"/>
      <c r="J1996" s="6"/>
      <c r="K1996" s="6"/>
      <c r="L1996" s="6"/>
      <c r="M1996" s="6"/>
      <c r="N1996" s="6"/>
      <c r="O1996" s="6"/>
      <c r="P1996" s="6"/>
      <c r="Q1996" s="6"/>
      <c r="R1996" s="6"/>
    </row>
    <row r="1997" spans="1:18" x14ac:dyDescent="0.3">
      <c r="A1997" s="6"/>
      <c r="B1997" s="172" t="s">
        <v>5771</v>
      </c>
      <c r="C1997" s="169"/>
      <c r="D1997" s="6"/>
      <c r="E1997" s="6"/>
      <c r="F1997" s="6"/>
      <c r="G1997" s="6"/>
      <c r="H1997" s="6"/>
      <c r="I1997" s="6"/>
      <c r="J1997" s="6"/>
      <c r="K1997" s="6"/>
      <c r="L1997" s="6"/>
      <c r="M1997" s="6"/>
      <c r="N1997" s="6"/>
      <c r="O1997" s="6"/>
      <c r="P1997" s="6"/>
      <c r="Q1997" s="6"/>
      <c r="R1997" s="6"/>
    </row>
    <row r="1998" spans="1:18" x14ac:dyDescent="0.3">
      <c r="A1998" s="6"/>
      <c r="B1998" s="172" t="s">
        <v>5772</v>
      </c>
      <c r="C1998" s="169"/>
      <c r="D1998" s="6"/>
      <c r="E1998" s="6"/>
      <c r="F1998" s="6"/>
      <c r="G1998" s="6"/>
      <c r="H1998" s="6"/>
      <c r="I1998" s="6"/>
      <c r="J1998" s="6"/>
      <c r="K1998" s="6"/>
      <c r="L1998" s="6"/>
      <c r="M1998" s="6"/>
      <c r="N1998" s="6"/>
      <c r="O1998" s="6"/>
      <c r="P1998" s="6"/>
      <c r="Q1998" s="6"/>
      <c r="R1998" s="6"/>
    </row>
    <row r="1999" spans="1:18" x14ac:dyDescent="0.3">
      <c r="A1999" s="6"/>
      <c r="B1999" s="172" t="s">
        <v>5773</v>
      </c>
      <c r="C1999" s="169"/>
      <c r="D1999" s="6"/>
      <c r="E1999" s="6"/>
      <c r="F1999" s="6"/>
      <c r="G1999" s="6"/>
      <c r="H1999" s="6"/>
      <c r="I1999" s="6"/>
      <c r="J1999" s="6"/>
      <c r="K1999" s="6"/>
      <c r="L1999" s="6"/>
      <c r="M1999" s="6"/>
      <c r="N1999" s="6"/>
      <c r="O1999" s="6"/>
      <c r="P1999" s="6"/>
      <c r="Q1999" s="6"/>
      <c r="R1999" s="6"/>
    </row>
    <row r="2000" spans="1:18" x14ac:dyDescent="0.3">
      <c r="A2000" s="6"/>
      <c r="B2000" s="172" t="s">
        <v>5774</v>
      </c>
      <c r="C2000" s="169"/>
      <c r="D2000" s="6"/>
      <c r="E2000" s="6"/>
      <c r="F2000" s="6"/>
      <c r="G2000" s="6"/>
      <c r="H2000" s="6"/>
      <c r="I2000" s="6"/>
      <c r="J2000" s="6"/>
      <c r="K2000" s="6"/>
      <c r="L2000" s="6"/>
      <c r="M2000" s="6"/>
      <c r="N2000" s="6"/>
      <c r="O2000" s="6"/>
      <c r="P2000" s="6"/>
      <c r="Q2000" s="6"/>
      <c r="R2000" s="6"/>
    </row>
    <row r="2001" spans="1:18" x14ac:dyDescent="0.3">
      <c r="A2001" s="6"/>
      <c r="B2001" s="172" t="s">
        <v>5775</v>
      </c>
      <c r="C2001" s="169"/>
      <c r="D2001" s="6"/>
      <c r="E2001" s="6"/>
      <c r="F2001" s="6"/>
      <c r="G2001" s="6"/>
      <c r="H2001" s="6"/>
      <c r="I2001" s="6"/>
      <c r="J2001" s="6"/>
      <c r="K2001" s="6"/>
      <c r="L2001" s="6"/>
      <c r="M2001" s="6"/>
      <c r="N2001" s="6"/>
      <c r="O2001" s="6"/>
      <c r="P2001" s="6"/>
      <c r="Q2001" s="6"/>
      <c r="R2001" s="6"/>
    </row>
    <row r="2002" spans="1:18" x14ac:dyDescent="0.3">
      <c r="A2002" s="6"/>
      <c r="B2002" s="172" t="s">
        <v>5776</v>
      </c>
      <c r="C2002" s="169"/>
      <c r="D2002" s="6"/>
      <c r="E2002" s="6"/>
      <c r="F2002" s="6"/>
      <c r="G2002" s="6"/>
      <c r="H2002" s="6"/>
      <c r="I2002" s="6"/>
      <c r="J2002" s="6"/>
      <c r="K2002" s="6"/>
      <c r="L2002" s="6"/>
      <c r="M2002" s="6"/>
      <c r="N2002" s="6"/>
      <c r="O2002" s="6"/>
      <c r="P2002" s="6"/>
      <c r="Q2002" s="6"/>
      <c r="R2002" s="6"/>
    </row>
    <row r="2003" spans="1:18" x14ac:dyDescent="0.3">
      <c r="A2003" s="6"/>
      <c r="B2003" s="172" t="s">
        <v>5777</v>
      </c>
      <c r="C2003" s="169"/>
      <c r="D2003" s="6"/>
      <c r="E2003" s="6"/>
      <c r="F2003" s="6"/>
      <c r="G2003" s="6"/>
      <c r="H2003" s="6"/>
      <c r="I2003" s="6"/>
      <c r="J2003" s="6"/>
      <c r="K2003" s="6"/>
      <c r="L2003" s="6"/>
      <c r="M2003" s="6"/>
      <c r="N2003" s="6"/>
      <c r="O2003" s="6"/>
      <c r="P2003" s="6"/>
      <c r="Q2003" s="6"/>
      <c r="R2003" s="6"/>
    </row>
    <row r="2004" spans="1:18" x14ac:dyDescent="0.3">
      <c r="A2004" s="6"/>
      <c r="B2004" s="172" t="s">
        <v>5778</v>
      </c>
      <c r="C2004" s="169"/>
      <c r="D2004" s="6"/>
      <c r="E2004" s="6"/>
      <c r="F2004" s="6"/>
      <c r="G2004" s="6"/>
      <c r="H2004" s="6"/>
      <c r="I2004" s="6"/>
      <c r="J2004" s="6"/>
      <c r="K2004" s="6"/>
      <c r="L2004" s="6"/>
      <c r="M2004" s="6"/>
      <c r="N2004" s="6"/>
      <c r="O2004" s="6"/>
      <c r="P2004" s="6"/>
      <c r="Q2004" s="6"/>
      <c r="R2004" s="6"/>
    </row>
    <row r="2005" spans="1:18" x14ac:dyDescent="0.3">
      <c r="A2005" s="6"/>
      <c r="B2005" s="172" t="s">
        <v>5779</v>
      </c>
      <c r="C2005" s="169"/>
      <c r="D2005" s="6"/>
      <c r="E2005" s="6"/>
      <c r="F2005" s="6"/>
      <c r="G2005" s="6"/>
      <c r="H2005" s="6"/>
      <c r="I2005" s="6"/>
      <c r="J2005" s="6"/>
      <c r="K2005" s="6"/>
      <c r="L2005" s="6"/>
      <c r="M2005" s="6"/>
      <c r="N2005" s="6"/>
      <c r="O2005" s="6"/>
      <c r="P2005" s="6"/>
      <c r="Q2005" s="6"/>
      <c r="R2005" s="6"/>
    </row>
    <row r="2006" spans="1:18" x14ac:dyDescent="0.3">
      <c r="A2006" s="6"/>
      <c r="B2006" s="172" t="s">
        <v>5780</v>
      </c>
      <c r="C2006" s="169"/>
      <c r="D2006" s="6"/>
      <c r="E2006" s="6"/>
      <c r="F2006" s="6"/>
      <c r="G2006" s="6"/>
      <c r="H2006" s="6"/>
      <c r="I2006" s="6"/>
      <c r="J2006" s="6"/>
      <c r="K2006" s="6"/>
      <c r="L2006" s="6"/>
      <c r="M2006" s="6"/>
      <c r="N2006" s="6"/>
      <c r="O2006" s="6"/>
      <c r="P2006" s="6"/>
      <c r="Q2006" s="6"/>
      <c r="R2006" s="6"/>
    </row>
    <row r="2007" spans="1:18" x14ac:dyDescent="0.3">
      <c r="A2007" s="6"/>
      <c r="B2007" s="172" t="s">
        <v>5781</v>
      </c>
      <c r="C2007" s="169"/>
      <c r="D2007" s="6"/>
      <c r="E2007" s="6"/>
      <c r="F2007" s="6"/>
      <c r="G2007" s="6"/>
      <c r="H2007" s="6"/>
      <c r="I2007" s="6"/>
      <c r="J2007" s="6"/>
      <c r="K2007" s="6"/>
      <c r="L2007" s="6"/>
      <c r="M2007" s="6"/>
      <c r="N2007" s="6"/>
      <c r="O2007" s="6"/>
      <c r="P2007" s="6"/>
      <c r="Q2007" s="6"/>
      <c r="R2007" s="6"/>
    </row>
    <row r="2008" spans="1:18" x14ac:dyDescent="0.3">
      <c r="A2008" s="6"/>
      <c r="B2008" s="172" t="s">
        <v>5782</v>
      </c>
      <c r="C2008" s="169"/>
      <c r="D2008" s="6"/>
      <c r="E2008" s="6"/>
      <c r="F2008" s="6"/>
      <c r="G2008" s="6"/>
      <c r="H2008" s="6"/>
      <c r="I2008" s="6"/>
      <c r="J2008" s="6"/>
      <c r="K2008" s="6"/>
      <c r="L2008" s="6"/>
      <c r="M2008" s="6"/>
      <c r="N2008" s="6"/>
      <c r="O2008" s="6"/>
      <c r="P2008" s="6"/>
      <c r="Q2008" s="6"/>
      <c r="R2008" s="6"/>
    </row>
    <row r="2009" spans="1:18" x14ac:dyDescent="0.3">
      <c r="A2009" s="6"/>
      <c r="B2009" s="172" t="s">
        <v>4581</v>
      </c>
      <c r="C2009" s="169"/>
      <c r="D2009" s="6"/>
      <c r="E2009" s="6"/>
      <c r="F2009" s="6"/>
      <c r="G2009" s="6"/>
      <c r="H2009" s="6"/>
      <c r="I2009" s="6"/>
      <c r="J2009" s="6"/>
      <c r="K2009" s="6"/>
      <c r="L2009" s="6"/>
      <c r="M2009" s="6"/>
      <c r="N2009" s="6"/>
      <c r="O2009" s="6"/>
      <c r="P2009" s="6"/>
      <c r="Q2009" s="6"/>
      <c r="R2009" s="6"/>
    </row>
    <row r="2010" spans="1:18" x14ac:dyDescent="0.3">
      <c r="A2010" s="6"/>
      <c r="B2010" s="172" t="s">
        <v>5783</v>
      </c>
      <c r="C2010" s="169"/>
      <c r="D2010" s="6"/>
      <c r="E2010" s="6"/>
      <c r="F2010" s="6"/>
      <c r="G2010" s="6"/>
      <c r="H2010" s="6"/>
      <c r="I2010" s="6"/>
      <c r="J2010" s="6"/>
      <c r="K2010" s="6"/>
      <c r="L2010" s="6"/>
      <c r="M2010" s="6"/>
      <c r="N2010" s="6"/>
      <c r="O2010" s="6"/>
      <c r="P2010" s="6"/>
      <c r="Q2010" s="6"/>
      <c r="R2010" s="6"/>
    </row>
    <row r="2011" spans="1:18" x14ac:dyDescent="0.3">
      <c r="A2011" s="6"/>
      <c r="B2011" s="172" t="s">
        <v>4582</v>
      </c>
      <c r="C2011" s="169"/>
      <c r="D2011" s="6"/>
      <c r="E2011" s="6"/>
      <c r="F2011" s="6"/>
      <c r="G2011" s="6"/>
      <c r="H2011" s="6"/>
      <c r="I2011" s="6"/>
      <c r="J2011" s="6"/>
      <c r="K2011" s="6"/>
      <c r="L2011" s="6"/>
      <c r="M2011" s="6"/>
      <c r="N2011" s="6"/>
      <c r="O2011" s="6"/>
      <c r="P2011" s="6"/>
      <c r="Q2011" s="6"/>
      <c r="R2011" s="6"/>
    </row>
    <row r="2012" spans="1:18" x14ac:dyDescent="0.3">
      <c r="A2012" s="6"/>
      <c r="B2012" s="172" t="s">
        <v>4483</v>
      </c>
      <c r="C2012" s="169"/>
      <c r="D2012" s="6"/>
      <c r="E2012" s="6"/>
      <c r="F2012" s="6"/>
      <c r="G2012" s="6"/>
      <c r="H2012" s="6"/>
      <c r="I2012" s="6"/>
      <c r="J2012" s="6"/>
      <c r="K2012" s="6"/>
      <c r="L2012" s="6"/>
      <c r="M2012" s="6"/>
      <c r="N2012" s="6"/>
      <c r="O2012" s="6"/>
      <c r="P2012" s="6"/>
      <c r="Q2012" s="6"/>
      <c r="R2012" s="6"/>
    </row>
    <row r="2013" spans="1:18" x14ac:dyDescent="0.3">
      <c r="A2013" s="6"/>
      <c r="B2013" s="172" t="s">
        <v>5698</v>
      </c>
      <c r="C2013" s="169"/>
      <c r="D2013" s="6"/>
      <c r="E2013" s="6"/>
      <c r="F2013" s="6"/>
      <c r="G2013" s="6"/>
      <c r="H2013" s="6"/>
      <c r="I2013" s="6"/>
      <c r="J2013" s="6"/>
      <c r="K2013" s="6"/>
      <c r="L2013" s="6"/>
      <c r="M2013" s="6"/>
      <c r="N2013" s="6"/>
      <c r="O2013" s="6"/>
      <c r="P2013" s="6"/>
      <c r="Q2013" s="6"/>
      <c r="R2013" s="6"/>
    </row>
    <row r="2014" spans="1:18" x14ac:dyDescent="0.3">
      <c r="A2014" s="6"/>
      <c r="B2014" s="172" t="s">
        <v>5784</v>
      </c>
      <c r="C2014" s="169"/>
      <c r="D2014" s="6"/>
      <c r="E2014" s="6"/>
      <c r="F2014" s="6"/>
      <c r="G2014" s="6"/>
      <c r="H2014" s="6"/>
      <c r="I2014" s="6"/>
      <c r="J2014" s="6"/>
      <c r="K2014" s="6"/>
      <c r="L2014" s="6"/>
      <c r="M2014" s="6"/>
      <c r="N2014" s="6"/>
      <c r="O2014" s="6"/>
      <c r="P2014" s="6"/>
      <c r="Q2014" s="6"/>
      <c r="R2014" s="6"/>
    </row>
    <row r="2015" spans="1:18" x14ac:dyDescent="0.3">
      <c r="A2015" s="6"/>
      <c r="B2015" s="172" t="s">
        <v>4376</v>
      </c>
      <c r="C2015" s="169"/>
      <c r="D2015" s="6"/>
      <c r="E2015" s="6"/>
      <c r="F2015" s="6"/>
      <c r="G2015" s="6"/>
      <c r="H2015" s="6"/>
      <c r="I2015" s="6"/>
      <c r="J2015" s="6"/>
      <c r="K2015" s="6"/>
      <c r="L2015" s="6"/>
      <c r="M2015" s="6"/>
      <c r="N2015" s="6"/>
      <c r="O2015" s="6"/>
      <c r="P2015" s="6"/>
      <c r="Q2015" s="6"/>
      <c r="R2015" s="6"/>
    </row>
    <row r="2016" spans="1:18" x14ac:dyDescent="0.3">
      <c r="A2016" s="6"/>
      <c r="B2016" s="172" t="s">
        <v>5785</v>
      </c>
      <c r="C2016" s="169"/>
      <c r="D2016" s="6"/>
      <c r="E2016" s="6"/>
      <c r="F2016" s="6"/>
      <c r="G2016" s="6"/>
      <c r="H2016" s="6"/>
      <c r="I2016" s="6"/>
      <c r="J2016" s="6"/>
      <c r="K2016" s="6"/>
      <c r="L2016" s="6"/>
      <c r="M2016" s="6"/>
      <c r="N2016" s="6"/>
      <c r="O2016" s="6"/>
      <c r="P2016" s="6"/>
      <c r="Q2016" s="6"/>
      <c r="R2016" s="6"/>
    </row>
    <row r="2017" spans="1:18" x14ac:dyDescent="0.3">
      <c r="A2017" s="6"/>
      <c r="B2017" s="172" t="s">
        <v>5786</v>
      </c>
      <c r="C2017" s="169"/>
      <c r="D2017" s="6"/>
      <c r="E2017" s="6"/>
      <c r="F2017" s="6"/>
      <c r="G2017" s="6"/>
      <c r="H2017" s="6"/>
      <c r="I2017" s="6"/>
      <c r="J2017" s="6"/>
      <c r="K2017" s="6"/>
      <c r="L2017" s="6"/>
      <c r="M2017" s="6"/>
      <c r="N2017" s="6"/>
      <c r="O2017" s="6"/>
      <c r="P2017" s="6"/>
      <c r="Q2017" s="6"/>
      <c r="R2017" s="6"/>
    </row>
    <row r="2018" spans="1:18" x14ac:dyDescent="0.3">
      <c r="A2018" s="6"/>
      <c r="B2018" s="173" t="s">
        <v>4583</v>
      </c>
      <c r="C2018" s="169"/>
      <c r="D2018" s="6"/>
      <c r="E2018" s="6"/>
      <c r="F2018" s="6"/>
      <c r="G2018" s="6"/>
      <c r="H2018" s="6"/>
      <c r="I2018" s="6"/>
      <c r="J2018" s="6"/>
      <c r="K2018" s="6"/>
      <c r="L2018" s="6"/>
      <c r="M2018" s="6"/>
      <c r="N2018" s="6"/>
      <c r="O2018" s="6"/>
      <c r="P2018" s="6"/>
      <c r="Q2018" s="6"/>
      <c r="R2018" s="6"/>
    </row>
    <row r="2019" spans="1:18" x14ac:dyDescent="0.3">
      <c r="A2019" s="6"/>
      <c r="B2019" s="173" t="s">
        <v>4584</v>
      </c>
      <c r="C2019" s="169"/>
      <c r="D2019" s="6"/>
      <c r="E2019" s="6"/>
      <c r="F2019" s="6"/>
      <c r="G2019" s="6"/>
      <c r="H2019" s="6"/>
      <c r="I2019" s="6"/>
      <c r="J2019" s="6"/>
      <c r="K2019" s="6"/>
      <c r="L2019" s="6"/>
      <c r="M2019" s="6"/>
      <c r="N2019" s="6"/>
      <c r="O2019" s="6"/>
      <c r="P2019" s="6"/>
      <c r="Q2019" s="6"/>
      <c r="R2019" s="6"/>
    </row>
    <row r="2020" spans="1:18" x14ac:dyDescent="0.3">
      <c r="A2020" s="6"/>
      <c r="B2020" s="172" t="s">
        <v>5787</v>
      </c>
      <c r="C2020" s="169"/>
      <c r="D2020" s="6"/>
      <c r="E2020" s="6"/>
      <c r="F2020" s="6"/>
      <c r="G2020" s="6"/>
      <c r="H2020" s="6"/>
      <c r="I2020" s="6"/>
      <c r="J2020" s="6"/>
      <c r="K2020" s="6"/>
      <c r="L2020" s="6"/>
      <c r="M2020" s="6"/>
      <c r="N2020" s="6"/>
      <c r="O2020" s="6"/>
      <c r="P2020" s="6"/>
      <c r="Q2020" s="6"/>
      <c r="R2020" s="6"/>
    </row>
    <row r="2021" spans="1:18" x14ac:dyDescent="0.3">
      <c r="A2021" s="6"/>
      <c r="B2021" s="172" t="s">
        <v>4585</v>
      </c>
      <c r="C2021" s="169"/>
      <c r="D2021" s="6"/>
      <c r="E2021" s="6"/>
      <c r="F2021" s="6"/>
      <c r="G2021" s="6"/>
      <c r="H2021" s="6"/>
      <c r="I2021" s="6"/>
      <c r="J2021" s="6"/>
      <c r="K2021" s="6"/>
      <c r="L2021" s="6"/>
      <c r="M2021" s="6"/>
      <c r="N2021" s="6"/>
      <c r="O2021" s="6"/>
      <c r="P2021" s="6"/>
      <c r="Q2021" s="6"/>
      <c r="R2021" s="6"/>
    </row>
    <row r="2022" spans="1:18" x14ac:dyDescent="0.3">
      <c r="A2022" s="6"/>
      <c r="B2022" s="172" t="s">
        <v>5788</v>
      </c>
      <c r="C2022" s="169"/>
      <c r="D2022" s="6"/>
      <c r="E2022" s="6"/>
      <c r="F2022" s="6"/>
      <c r="G2022" s="6"/>
      <c r="H2022" s="6"/>
      <c r="I2022" s="6"/>
      <c r="J2022" s="6"/>
      <c r="K2022" s="6"/>
      <c r="L2022" s="6"/>
      <c r="M2022" s="6"/>
      <c r="N2022" s="6"/>
      <c r="O2022" s="6"/>
      <c r="P2022" s="6"/>
      <c r="Q2022" s="6"/>
      <c r="R2022" s="6"/>
    </row>
    <row r="2023" spans="1:18" x14ac:dyDescent="0.3">
      <c r="A2023" s="6"/>
      <c r="B2023" s="172" t="s">
        <v>5789</v>
      </c>
      <c r="C2023" s="169"/>
      <c r="D2023" s="6"/>
      <c r="E2023" s="6"/>
      <c r="F2023" s="6"/>
      <c r="G2023" s="6"/>
      <c r="H2023" s="6"/>
      <c r="I2023" s="6"/>
      <c r="J2023" s="6"/>
      <c r="K2023" s="6"/>
      <c r="L2023" s="6"/>
      <c r="M2023" s="6"/>
      <c r="N2023" s="6"/>
      <c r="O2023" s="6"/>
      <c r="P2023" s="6"/>
      <c r="Q2023" s="6"/>
      <c r="R2023" s="6"/>
    </row>
    <row r="2024" spans="1:18" x14ac:dyDescent="0.3">
      <c r="A2024" s="6"/>
      <c r="B2024" s="172" t="s">
        <v>5790</v>
      </c>
      <c r="C2024" s="169"/>
      <c r="D2024" s="6"/>
      <c r="E2024" s="6"/>
      <c r="F2024" s="6"/>
      <c r="G2024" s="6"/>
      <c r="H2024" s="6"/>
      <c r="I2024" s="6"/>
      <c r="J2024" s="6"/>
      <c r="K2024" s="6"/>
      <c r="L2024" s="6"/>
      <c r="M2024" s="6"/>
      <c r="N2024" s="6"/>
      <c r="O2024" s="6"/>
      <c r="P2024" s="6"/>
      <c r="Q2024" s="6"/>
      <c r="R2024" s="6"/>
    </row>
    <row r="2025" spans="1:18" x14ac:dyDescent="0.3">
      <c r="A2025" s="6"/>
      <c r="B2025" s="172" t="s">
        <v>4586</v>
      </c>
      <c r="C2025" s="169"/>
      <c r="D2025" s="6"/>
      <c r="E2025" s="6"/>
      <c r="F2025" s="6"/>
      <c r="G2025" s="6"/>
      <c r="H2025" s="6"/>
      <c r="I2025" s="6"/>
      <c r="J2025" s="6"/>
      <c r="K2025" s="6"/>
      <c r="L2025" s="6"/>
      <c r="M2025" s="6"/>
      <c r="N2025" s="6"/>
      <c r="O2025" s="6"/>
      <c r="P2025" s="6"/>
      <c r="Q2025" s="6"/>
      <c r="R2025" s="6"/>
    </row>
    <row r="2026" spans="1:18" x14ac:dyDescent="0.3">
      <c r="A2026" s="6"/>
      <c r="B2026" s="172" t="s">
        <v>5791</v>
      </c>
      <c r="C2026" s="169"/>
      <c r="D2026" s="6"/>
      <c r="E2026" s="6"/>
      <c r="F2026" s="6"/>
      <c r="G2026" s="6"/>
      <c r="H2026" s="6"/>
      <c r="I2026" s="6"/>
      <c r="J2026" s="6"/>
      <c r="K2026" s="6"/>
      <c r="L2026" s="6"/>
      <c r="M2026" s="6"/>
      <c r="N2026" s="6"/>
      <c r="O2026" s="6"/>
      <c r="P2026" s="6"/>
      <c r="Q2026" s="6"/>
      <c r="R2026" s="6"/>
    </row>
    <row r="2027" spans="1:18" x14ac:dyDescent="0.3">
      <c r="A2027" s="6"/>
      <c r="B2027" s="172" t="s">
        <v>4587</v>
      </c>
      <c r="C2027" s="169"/>
      <c r="D2027" s="6"/>
      <c r="E2027" s="6"/>
      <c r="F2027" s="6"/>
      <c r="G2027" s="6"/>
      <c r="H2027" s="6"/>
      <c r="I2027" s="6"/>
      <c r="J2027" s="6"/>
      <c r="K2027" s="6"/>
      <c r="L2027" s="6"/>
      <c r="M2027" s="6"/>
      <c r="N2027" s="6"/>
      <c r="O2027" s="6"/>
      <c r="P2027" s="6"/>
      <c r="Q2027" s="6"/>
      <c r="R2027" s="6"/>
    </row>
    <row r="2028" spans="1:18" x14ac:dyDescent="0.3">
      <c r="A2028" s="6"/>
      <c r="B2028" s="172" t="s">
        <v>5792</v>
      </c>
      <c r="C2028" s="169"/>
      <c r="D2028" s="6"/>
      <c r="E2028" s="6"/>
      <c r="F2028" s="6"/>
      <c r="G2028" s="6"/>
      <c r="H2028" s="6"/>
      <c r="I2028" s="6"/>
      <c r="J2028" s="6"/>
      <c r="K2028" s="6"/>
      <c r="L2028" s="6"/>
      <c r="M2028" s="6"/>
      <c r="N2028" s="6"/>
      <c r="O2028" s="6"/>
      <c r="P2028" s="6"/>
      <c r="Q2028" s="6"/>
      <c r="R2028" s="6"/>
    </row>
    <row r="2029" spans="1:18" x14ac:dyDescent="0.3">
      <c r="A2029" s="6"/>
      <c r="B2029" s="172" t="s">
        <v>5793</v>
      </c>
      <c r="C2029" s="169"/>
      <c r="D2029" s="6"/>
      <c r="E2029" s="6"/>
      <c r="F2029" s="6"/>
      <c r="G2029" s="6"/>
      <c r="H2029" s="6"/>
      <c r="I2029" s="6"/>
      <c r="J2029" s="6"/>
      <c r="K2029" s="6"/>
      <c r="L2029" s="6"/>
      <c r="M2029" s="6"/>
      <c r="N2029" s="6"/>
      <c r="O2029" s="6"/>
      <c r="P2029" s="6"/>
      <c r="Q2029" s="6"/>
      <c r="R2029" s="6"/>
    </row>
    <row r="2030" spans="1:18" x14ac:dyDescent="0.3">
      <c r="A2030" s="6"/>
      <c r="B2030" s="172" t="s">
        <v>4588</v>
      </c>
      <c r="C2030" s="169"/>
      <c r="D2030" s="6"/>
      <c r="E2030" s="6"/>
      <c r="F2030" s="6"/>
      <c r="G2030" s="6"/>
      <c r="H2030" s="6"/>
      <c r="I2030" s="6"/>
      <c r="J2030" s="6"/>
      <c r="K2030" s="6"/>
      <c r="L2030" s="6"/>
      <c r="M2030" s="6"/>
      <c r="N2030" s="6"/>
      <c r="O2030" s="6"/>
      <c r="P2030" s="6"/>
      <c r="Q2030" s="6"/>
      <c r="R2030" s="6"/>
    </row>
    <row r="2031" spans="1:18" x14ac:dyDescent="0.3">
      <c r="A2031" s="6"/>
      <c r="B2031" s="172" t="s">
        <v>4483</v>
      </c>
      <c r="C2031" s="169"/>
      <c r="D2031" s="6"/>
      <c r="E2031" s="6"/>
      <c r="F2031" s="6"/>
      <c r="G2031" s="6"/>
      <c r="H2031" s="6"/>
      <c r="I2031" s="6"/>
      <c r="J2031" s="6"/>
      <c r="K2031" s="6"/>
      <c r="L2031" s="6"/>
      <c r="M2031" s="6"/>
      <c r="N2031" s="6"/>
      <c r="O2031" s="6"/>
      <c r="P2031" s="6"/>
      <c r="Q2031" s="6"/>
      <c r="R2031" s="6"/>
    </row>
    <row r="2032" spans="1:18" x14ac:dyDescent="0.3">
      <c r="A2032" s="6"/>
      <c r="B2032" s="172" t="s">
        <v>5794</v>
      </c>
      <c r="C2032" s="169"/>
      <c r="D2032" s="6"/>
      <c r="E2032" s="6"/>
      <c r="F2032" s="6"/>
      <c r="G2032" s="6"/>
      <c r="H2032" s="6"/>
      <c r="I2032" s="6"/>
      <c r="J2032" s="6"/>
      <c r="K2032" s="6"/>
      <c r="L2032" s="6"/>
      <c r="M2032" s="6"/>
      <c r="N2032" s="6"/>
      <c r="O2032" s="6"/>
      <c r="P2032" s="6"/>
      <c r="Q2032" s="6"/>
      <c r="R2032" s="6"/>
    </row>
    <row r="2033" spans="1:18" x14ac:dyDescent="0.3">
      <c r="A2033" s="6"/>
      <c r="B2033" s="172" t="s">
        <v>4589</v>
      </c>
      <c r="C2033" s="169"/>
      <c r="D2033" s="6"/>
      <c r="E2033" s="6"/>
      <c r="F2033" s="6"/>
      <c r="G2033" s="6"/>
      <c r="H2033" s="6"/>
      <c r="I2033" s="6"/>
      <c r="J2033" s="6"/>
      <c r="K2033" s="6"/>
      <c r="L2033" s="6"/>
      <c r="M2033" s="6"/>
      <c r="N2033" s="6"/>
      <c r="O2033" s="6"/>
      <c r="P2033" s="6"/>
      <c r="Q2033" s="6"/>
      <c r="R2033" s="6"/>
    </row>
    <row r="2034" spans="1:18" x14ac:dyDescent="0.3">
      <c r="A2034" s="6"/>
      <c r="B2034" s="172" t="s">
        <v>5795</v>
      </c>
      <c r="C2034" s="169"/>
      <c r="D2034" s="6"/>
      <c r="E2034" s="6"/>
      <c r="F2034" s="6"/>
      <c r="G2034" s="6"/>
      <c r="H2034" s="6"/>
      <c r="I2034" s="6"/>
      <c r="J2034" s="6"/>
      <c r="K2034" s="6"/>
      <c r="L2034" s="6"/>
      <c r="M2034" s="6"/>
      <c r="N2034" s="6"/>
      <c r="O2034" s="6"/>
      <c r="P2034" s="6"/>
      <c r="Q2034" s="6"/>
      <c r="R2034" s="6"/>
    </row>
    <row r="2035" spans="1:18" x14ac:dyDescent="0.3">
      <c r="A2035" s="6"/>
      <c r="B2035" s="172" t="s">
        <v>4590</v>
      </c>
      <c r="C2035" s="169"/>
      <c r="D2035" s="6"/>
      <c r="E2035" s="6"/>
      <c r="F2035" s="6"/>
      <c r="G2035" s="6"/>
      <c r="H2035" s="6"/>
      <c r="I2035" s="6"/>
      <c r="J2035" s="6"/>
      <c r="K2035" s="6"/>
      <c r="L2035" s="6"/>
      <c r="M2035" s="6"/>
      <c r="N2035" s="6"/>
      <c r="O2035" s="6"/>
      <c r="P2035" s="6"/>
      <c r="Q2035" s="6"/>
      <c r="R2035" s="6"/>
    </row>
    <row r="2036" spans="1:18" x14ac:dyDescent="0.3">
      <c r="A2036" s="6"/>
      <c r="B2036" s="173" t="s">
        <v>4591</v>
      </c>
      <c r="C2036" s="169"/>
      <c r="D2036" s="6"/>
      <c r="E2036" s="6"/>
      <c r="F2036" s="6"/>
      <c r="G2036" s="6"/>
      <c r="H2036" s="6"/>
      <c r="I2036" s="6"/>
      <c r="J2036" s="6"/>
      <c r="K2036" s="6"/>
      <c r="L2036" s="6"/>
      <c r="M2036" s="6"/>
      <c r="N2036" s="6"/>
      <c r="O2036" s="6"/>
      <c r="P2036" s="6"/>
      <c r="Q2036" s="6"/>
      <c r="R2036" s="6"/>
    </row>
    <row r="2037" spans="1:18" x14ac:dyDescent="0.3">
      <c r="A2037" s="6"/>
      <c r="B2037" s="172" t="s">
        <v>5796</v>
      </c>
      <c r="C2037" s="169"/>
      <c r="D2037" s="6"/>
      <c r="E2037" s="6"/>
      <c r="F2037" s="6"/>
      <c r="G2037" s="6"/>
      <c r="H2037" s="6"/>
      <c r="I2037" s="6"/>
      <c r="J2037" s="6"/>
      <c r="K2037" s="6"/>
      <c r="L2037" s="6"/>
      <c r="M2037" s="6"/>
      <c r="N2037" s="6"/>
      <c r="O2037" s="6"/>
      <c r="P2037" s="6"/>
      <c r="Q2037" s="6"/>
      <c r="R2037" s="6"/>
    </row>
    <row r="2038" spans="1:18" x14ac:dyDescent="0.3">
      <c r="A2038" s="6"/>
      <c r="B2038" s="172" t="s">
        <v>4592</v>
      </c>
      <c r="C2038" s="169"/>
      <c r="D2038" s="6"/>
      <c r="E2038" s="6"/>
      <c r="F2038" s="6"/>
      <c r="G2038" s="6"/>
      <c r="H2038" s="6"/>
      <c r="I2038" s="6"/>
      <c r="J2038" s="6"/>
      <c r="K2038" s="6"/>
      <c r="L2038" s="6"/>
      <c r="M2038" s="6"/>
      <c r="N2038" s="6"/>
      <c r="O2038" s="6"/>
      <c r="P2038" s="6"/>
      <c r="Q2038" s="6"/>
      <c r="R2038" s="6"/>
    </row>
    <row r="2039" spans="1:18" x14ac:dyDescent="0.3">
      <c r="A2039" s="6"/>
      <c r="B2039" s="172" t="s">
        <v>5797</v>
      </c>
      <c r="C2039" s="169"/>
      <c r="D2039" s="6"/>
      <c r="E2039" s="6"/>
      <c r="F2039" s="6"/>
      <c r="G2039" s="6"/>
      <c r="H2039" s="6"/>
      <c r="I2039" s="6"/>
      <c r="J2039" s="6"/>
      <c r="K2039" s="6"/>
      <c r="L2039" s="6"/>
      <c r="M2039" s="6"/>
      <c r="N2039" s="6"/>
      <c r="O2039" s="6"/>
      <c r="P2039" s="6"/>
      <c r="Q2039" s="6"/>
      <c r="R2039" s="6"/>
    </row>
    <row r="2040" spans="1:18" x14ac:dyDescent="0.3">
      <c r="A2040" s="6"/>
      <c r="B2040" s="172" t="s">
        <v>4593</v>
      </c>
      <c r="C2040" s="169"/>
      <c r="D2040" s="6"/>
      <c r="E2040" s="6"/>
      <c r="F2040" s="6"/>
      <c r="G2040" s="6"/>
      <c r="H2040" s="6"/>
      <c r="I2040" s="6"/>
      <c r="J2040" s="6"/>
      <c r="K2040" s="6"/>
      <c r="L2040" s="6"/>
      <c r="M2040" s="6"/>
      <c r="N2040" s="6"/>
      <c r="O2040" s="6"/>
      <c r="P2040" s="6"/>
      <c r="Q2040" s="6"/>
      <c r="R2040" s="6"/>
    </row>
    <row r="2041" spans="1:18" x14ac:dyDescent="0.3">
      <c r="A2041" s="6"/>
      <c r="B2041" s="172" t="s">
        <v>5798</v>
      </c>
      <c r="C2041" s="169"/>
      <c r="D2041" s="6"/>
      <c r="E2041" s="6"/>
      <c r="F2041" s="6"/>
      <c r="G2041" s="6"/>
      <c r="H2041" s="6"/>
      <c r="I2041" s="6"/>
      <c r="J2041" s="6"/>
      <c r="K2041" s="6"/>
      <c r="L2041" s="6"/>
      <c r="M2041" s="6"/>
      <c r="N2041" s="6"/>
      <c r="O2041" s="6"/>
      <c r="P2041" s="6"/>
      <c r="Q2041" s="6"/>
      <c r="R2041" s="6"/>
    </row>
    <row r="2042" spans="1:18" x14ac:dyDescent="0.3">
      <c r="A2042" s="6"/>
      <c r="B2042" s="172" t="s">
        <v>4594</v>
      </c>
      <c r="C2042" s="169"/>
      <c r="D2042" s="6"/>
      <c r="E2042" s="6"/>
      <c r="F2042" s="6"/>
      <c r="G2042" s="6"/>
      <c r="H2042" s="6"/>
      <c r="I2042" s="6"/>
      <c r="J2042" s="6"/>
      <c r="K2042" s="6"/>
      <c r="L2042" s="6"/>
      <c r="M2042" s="6"/>
      <c r="N2042" s="6"/>
      <c r="O2042" s="6"/>
      <c r="P2042" s="6"/>
      <c r="Q2042" s="6"/>
      <c r="R2042" s="6"/>
    </row>
    <row r="2043" spans="1:18" x14ac:dyDescent="0.3">
      <c r="A2043" s="6"/>
      <c r="B2043" s="172" t="s">
        <v>5799</v>
      </c>
      <c r="C2043" s="169"/>
      <c r="D2043" s="6"/>
      <c r="E2043" s="6"/>
      <c r="F2043" s="6"/>
      <c r="G2043" s="6"/>
      <c r="H2043" s="6"/>
      <c r="I2043" s="6"/>
      <c r="J2043" s="6"/>
      <c r="K2043" s="6"/>
      <c r="L2043" s="6"/>
      <c r="M2043" s="6"/>
      <c r="N2043" s="6"/>
      <c r="O2043" s="6"/>
      <c r="P2043" s="6"/>
      <c r="Q2043" s="6"/>
      <c r="R2043" s="6"/>
    </row>
    <row r="2044" spans="1:18" x14ac:dyDescent="0.3">
      <c r="A2044" s="6"/>
      <c r="B2044" s="172" t="s">
        <v>4595</v>
      </c>
      <c r="C2044" s="169"/>
      <c r="D2044" s="6"/>
      <c r="E2044" s="6"/>
      <c r="F2044" s="6"/>
      <c r="G2044" s="6"/>
      <c r="H2044" s="6"/>
      <c r="I2044" s="6"/>
      <c r="J2044" s="6"/>
      <c r="K2044" s="6"/>
      <c r="L2044" s="6"/>
      <c r="M2044" s="6"/>
      <c r="N2044" s="6"/>
      <c r="O2044" s="6"/>
      <c r="P2044" s="6"/>
      <c r="Q2044" s="6"/>
      <c r="R2044" s="6"/>
    </row>
    <row r="2045" spans="1:18" x14ac:dyDescent="0.3">
      <c r="A2045" s="6"/>
      <c r="B2045" s="172" t="s">
        <v>4483</v>
      </c>
      <c r="C2045" s="169"/>
      <c r="D2045" s="6"/>
      <c r="E2045" s="6"/>
      <c r="F2045" s="6"/>
      <c r="G2045" s="6"/>
      <c r="H2045" s="6"/>
      <c r="I2045" s="6"/>
      <c r="J2045" s="6"/>
      <c r="K2045" s="6"/>
      <c r="L2045" s="6"/>
      <c r="M2045" s="6"/>
      <c r="N2045" s="6"/>
      <c r="O2045" s="6"/>
      <c r="P2045" s="6"/>
      <c r="Q2045" s="6"/>
      <c r="R2045" s="6"/>
    </row>
    <row r="2046" spans="1:18" x14ac:dyDescent="0.3">
      <c r="A2046" s="6"/>
      <c r="B2046" s="172" t="s">
        <v>5800</v>
      </c>
      <c r="C2046" s="169"/>
      <c r="D2046" s="6"/>
      <c r="E2046" s="6"/>
      <c r="F2046" s="6"/>
      <c r="G2046" s="6"/>
      <c r="H2046" s="6"/>
      <c r="I2046" s="6"/>
      <c r="J2046" s="6"/>
      <c r="K2046" s="6"/>
      <c r="L2046" s="6"/>
      <c r="M2046" s="6"/>
      <c r="N2046" s="6"/>
      <c r="O2046" s="6"/>
      <c r="P2046" s="6"/>
      <c r="Q2046" s="6"/>
      <c r="R2046" s="6"/>
    </row>
    <row r="2047" spans="1:18" x14ac:dyDescent="0.3">
      <c r="A2047" s="6"/>
      <c r="B2047" s="172" t="s">
        <v>4596</v>
      </c>
      <c r="C2047" s="169"/>
      <c r="D2047" s="6"/>
      <c r="E2047" s="6"/>
      <c r="F2047" s="6"/>
      <c r="G2047" s="6"/>
      <c r="H2047" s="6"/>
      <c r="I2047" s="6"/>
      <c r="J2047" s="6"/>
      <c r="K2047" s="6"/>
      <c r="L2047" s="6"/>
      <c r="M2047" s="6"/>
      <c r="N2047" s="6"/>
      <c r="O2047" s="6"/>
      <c r="P2047" s="6"/>
      <c r="Q2047" s="6"/>
      <c r="R2047" s="6"/>
    </row>
    <row r="2048" spans="1:18" x14ac:dyDescent="0.3">
      <c r="A2048" s="6"/>
      <c r="B2048" s="172" t="s">
        <v>5801</v>
      </c>
      <c r="C2048" s="169"/>
      <c r="D2048" s="6"/>
      <c r="E2048" s="6"/>
      <c r="F2048" s="6"/>
      <c r="G2048" s="6"/>
      <c r="H2048" s="6"/>
      <c r="I2048" s="6"/>
      <c r="J2048" s="6"/>
      <c r="K2048" s="6"/>
      <c r="L2048" s="6"/>
      <c r="M2048" s="6"/>
      <c r="N2048" s="6"/>
      <c r="O2048" s="6"/>
      <c r="P2048" s="6"/>
      <c r="Q2048" s="6"/>
      <c r="R2048" s="6"/>
    </row>
    <row r="2049" spans="1:18" x14ac:dyDescent="0.3">
      <c r="A2049" s="6"/>
      <c r="B2049" s="172" t="s">
        <v>5802</v>
      </c>
      <c r="C2049" s="169"/>
      <c r="D2049" s="6"/>
      <c r="E2049" s="6"/>
      <c r="F2049" s="6"/>
      <c r="G2049" s="6"/>
      <c r="H2049" s="6"/>
      <c r="I2049" s="6"/>
      <c r="J2049" s="6"/>
      <c r="K2049" s="6"/>
      <c r="L2049" s="6"/>
      <c r="M2049" s="6"/>
      <c r="N2049" s="6"/>
      <c r="O2049" s="6"/>
      <c r="P2049" s="6"/>
      <c r="Q2049" s="6"/>
      <c r="R2049" s="6"/>
    </row>
    <row r="2050" spans="1:18" x14ac:dyDescent="0.3">
      <c r="A2050" s="6"/>
      <c r="B2050" s="172" t="s">
        <v>4597</v>
      </c>
      <c r="C2050" s="169"/>
      <c r="D2050" s="6"/>
      <c r="E2050" s="6"/>
      <c r="F2050" s="6"/>
      <c r="G2050" s="6"/>
      <c r="H2050" s="6"/>
      <c r="I2050" s="6"/>
      <c r="J2050" s="6"/>
      <c r="K2050" s="6"/>
      <c r="L2050" s="6"/>
      <c r="M2050" s="6"/>
      <c r="N2050" s="6"/>
      <c r="O2050" s="6"/>
      <c r="P2050" s="6"/>
      <c r="Q2050" s="6"/>
      <c r="R2050" s="6"/>
    </row>
    <row r="2051" spans="1:18" x14ac:dyDescent="0.3">
      <c r="A2051" s="6"/>
      <c r="B2051" s="172" t="s">
        <v>5803</v>
      </c>
      <c r="C2051" s="169"/>
      <c r="D2051" s="6"/>
      <c r="E2051" s="6"/>
      <c r="F2051" s="6"/>
      <c r="G2051" s="6"/>
      <c r="H2051" s="6"/>
      <c r="I2051" s="6"/>
      <c r="J2051" s="6"/>
      <c r="K2051" s="6"/>
      <c r="L2051" s="6"/>
      <c r="M2051" s="6"/>
      <c r="N2051" s="6"/>
      <c r="O2051" s="6"/>
      <c r="P2051" s="6"/>
      <c r="Q2051" s="6"/>
      <c r="R2051" s="6"/>
    </row>
    <row r="2052" spans="1:18" x14ac:dyDescent="0.3">
      <c r="A2052" s="6"/>
      <c r="B2052" s="172" t="s">
        <v>4598</v>
      </c>
      <c r="C2052" s="169"/>
      <c r="D2052" s="6"/>
      <c r="E2052" s="6"/>
      <c r="F2052" s="6"/>
      <c r="G2052" s="6"/>
      <c r="H2052" s="6"/>
      <c r="I2052" s="6"/>
      <c r="J2052" s="6"/>
      <c r="K2052" s="6"/>
      <c r="L2052" s="6"/>
      <c r="M2052" s="6"/>
      <c r="N2052" s="6"/>
      <c r="O2052" s="6"/>
      <c r="P2052" s="6"/>
      <c r="Q2052" s="6"/>
      <c r="R2052" s="6"/>
    </row>
    <row r="2053" spans="1:18" x14ac:dyDescent="0.3">
      <c r="A2053" s="6"/>
      <c r="B2053" s="172" t="s">
        <v>4599</v>
      </c>
      <c r="C2053" s="169"/>
      <c r="D2053" s="6"/>
      <c r="E2053" s="6"/>
      <c r="F2053" s="6"/>
      <c r="G2053" s="6"/>
      <c r="H2053" s="6"/>
      <c r="I2053" s="6"/>
      <c r="J2053" s="6"/>
      <c r="K2053" s="6"/>
      <c r="L2053" s="6"/>
      <c r="M2053" s="6"/>
      <c r="N2053" s="6"/>
      <c r="O2053" s="6"/>
      <c r="P2053" s="6"/>
      <c r="Q2053" s="6"/>
      <c r="R2053" s="6"/>
    </row>
    <row r="2054" spans="1:18" x14ac:dyDescent="0.3">
      <c r="A2054" s="6"/>
      <c r="B2054" s="172" t="s">
        <v>4376</v>
      </c>
      <c r="C2054" s="169"/>
      <c r="D2054" s="6"/>
      <c r="E2054" s="6"/>
      <c r="F2054" s="6"/>
      <c r="G2054" s="6"/>
      <c r="H2054" s="6"/>
      <c r="I2054" s="6"/>
      <c r="J2054" s="6"/>
      <c r="K2054" s="6"/>
      <c r="L2054" s="6"/>
      <c r="M2054" s="6"/>
      <c r="N2054" s="6"/>
      <c r="O2054" s="6"/>
      <c r="P2054" s="6"/>
      <c r="Q2054" s="6"/>
      <c r="R2054" s="6"/>
    </row>
    <row r="2055" spans="1:18" x14ac:dyDescent="0.3">
      <c r="A2055" s="6"/>
      <c r="B2055" s="172" t="s">
        <v>5804</v>
      </c>
      <c r="C2055" s="169"/>
      <c r="D2055" s="6"/>
      <c r="E2055" s="6"/>
      <c r="F2055" s="6"/>
      <c r="G2055" s="6"/>
      <c r="H2055" s="6"/>
      <c r="I2055" s="6"/>
      <c r="J2055" s="6"/>
      <c r="K2055" s="6"/>
      <c r="L2055" s="6"/>
      <c r="M2055" s="6"/>
      <c r="N2055" s="6"/>
      <c r="O2055" s="6"/>
      <c r="P2055" s="6"/>
      <c r="Q2055" s="6"/>
      <c r="R2055" s="6"/>
    </row>
    <row r="2056" spans="1:18" x14ac:dyDescent="0.3">
      <c r="A2056" s="6"/>
      <c r="B2056" s="172" t="s">
        <v>4600</v>
      </c>
      <c r="C2056" s="169"/>
      <c r="D2056" s="6"/>
      <c r="E2056" s="6"/>
      <c r="F2056" s="6"/>
      <c r="G2056" s="6"/>
      <c r="H2056" s="6"/>
      <c r="I2056" s="6"/>
      <c r="J2056" s="6"/>
      <c r="K2056" s="6"/>
      <c r="L2056" s="6"/>
      <c r="M2056" s="6"/>
      <c r="N2056" s="6"/>
      <c r="O2056" s="6"/>
      <c r="P2056" s="6"/>
      <c r="Q2056" s="6"/>
      <c r="R2056" s="6"/>
    </row>
    <row r="2057" spans="1:18" x14ac:dyDescent="0.3">
      <c r="A2057" s="6"/>
      <c r="B2057" s="172" t="s">
        <v>5805</v>
      </c>
      <c r="C2057" s="169"/>
      <c r="D2057" s="6"/>
      <c r="E2057" s="6"/>
      <c r="F2057" s="6"/>
      <c r="G2057" s="6"/>
      <c r="H2057" s="6"/>
      <c r="I2057" s="6"/>
      <c r="J2057" s="6"/>
      <c r="K2057" s="6"/>
      <c r="L2057" s="6"/>
      <c r="M2057" s="6"/>
      <c r="N2057" s="6"/>
      <c r="O2057" s="6"/>
      <c r="P2057" s="6"/>
      <c r="Q2057" s="6"/>
      <c r="R2057" s="6"/>
    </row>
    <row r="2058" spans="1:18" x14ac:dyDescent="0.3">
      <c r="A2058" s="6"/>
      <c r="B2058" s="172" t="s">
        <v>5806</v>
      </c>
      <c r="C2058" s="169"/>
      <c r="D2058" s="6"/>
      <c r="E2058" s="6"/>
      <c r="F2058" s="6"/>
      <c r="G2058" s="6"/>
      <c r="H2058" s="6"/>
      <c r="I2058" s="6"/>
      <c r="J2058" s="6"/>
      <c r="K2058" s="6"/>
      <c r="L2058" s="6"/>
      <c r="M2058" s="6"/>
      <c r="N2058" s="6"/>
      <c r="O2058" s="6"/>
      <c r="P2058" s="6"/>
      <c r="Q2058" s="6"/>
      <c r="R2058" s="6"/>
    </row>
    <row r="2059" spans="1:18" x14ac:dyDescent="0.3">
      <c r="A2059" s="6"/>
      <c r="B2059" s="172" t="s">
        <v>5807</v>
      </c>
      <c r="C2059" s="169"/>
      <c r="D2059" s="6"/>
      <c r="E2059" s="6"/>
      <c r="F2059" s="6"/>
      <c r="G2059" s="6"/>
      <c r="H2059" s="6"/>
      <c r="I2059" s="6"/>
      <c r="J2059" s="6"/>
      <c r="K2059" s="6"/>
      <c r="L2059" s="6"/>
      <c r="M2059" s="6"/>
      <c r="N2059" s="6"/>
      <c r="O2059" s="6"/>
      <c r="P2059" s="6"/>
      <c r="Q2059" s="6"/>
      <c r="R2059" s="6"/>
    </row>
    <row r="2060" spans="1:18" x14ac:dyDescent="0.3">
      <c r="A2060" s="6"/>
      <c r="B2060" s="172" t="s">
        <v>4601</v>
      </c>
      <c r="C2060" s="169"/>
      <c r="D2060" s="6"/>
      <c r="E2060" s="6"/>
      <c r="F2060" s="6"/>
      <c r="G2060" s="6"/>
      <c r="H2060" s="6"/>
      <c r="I2060" s="6"/>
      <c r="J2060" s="6"/>
      <c r="K2060" s="6"/>
      <c r="L2060" s="6"/>
      <c r="M2060" s="6"/>
      <c r="N2060" s="6"/>
      <c r="O2060" s="6"/>
      <c r="P2060" s="6"/>
      <c r="Q2060" s="6"/>
      <c r="R2060" s="6"/>
    </row>
    <row r="2061" spans="1:18" x14ac:dyDescent="0.3">
      <c r="A2061" s="6"/>
      <c r="B2061" s="172" t="s">
        <v>4602</v>
      </c>
      <c r="C2061" s="169"/>
      <c r="D2061" s="6"/>
      <c r="E2061" s="6"/>
      <c r="F2061" s="6"/>
      <c r="G2061" s="6"/>
      <c r="H2061" s="6"/>
      <c r="I2061" s="6"/>
      <c r="J2061" s="6"/>
      <c r="K2061" s="6"/>
      <c r="L2061" s="6"/>
      <c r="M2061" s="6"/>
      <c r="N2061" s="6"/>
      <c r="O2061" s="6"/>
      <c r="P2061" s="6"/>
      <c r="Q2061" s="6"/>
      <c r="R2061" s="6"/>
    </row>
    <row r="2062" spans="1:18" x14ac:dyDescent="0.3">
      <c r="A2062" s="6"/>
      <c r="B2062" s="172" t="s">
        <v>5808</v>
      </c>
      <c r="C2062" s="169"/>
      <c r="D2062" s="6"/>
      <c r="E2062" s="6"/>
      <c r="F2062" s="6"/>
      <c r="G2062" s="6"/>
      <c r="H2062" s="6"/>
      <c r="I2062" s="6"/>
      <c r="J2062" s="6"/>
      <c r="K2062" s="6"/>
      <c r="L2062" s="6"/>
      <c r="M2062" s="6"/>
      <c r="N2062" s="6"/>
      <c r="O2062" s="6"/>
      <c r="P2062" s="6"/>
      <c r="Q2062" s="6"/>
      <c r="R2062" s="6"/>
    </row>
    <row r="2063" spans="1:18" x14ac:dyDescent="0.3">
      <c r="A2063" s="6"/>
      <c r="B2063" s="172" t="s">
        <v>4603</v>
      </c>
      <c r="C2063" s="169"/>
      <c r="D2063" s="6"/>
      <c r="E2063" s="6"/>
      <c r="F2063" s="6"/>
      <c r="G2063" s="6"/>
      <c r="H2063" s="6"/>
      <c r="I2063" s="6"/>
      <c r="J2063" s="6"/>
      <c r="K2063" s="6"/>
      <c r="L2063" s="6"/>
      <c r="M2063" s="6"/>
      <c r="N2063" s="6"/>
      <c r="O2063" s="6"/>
      <c r="P2063" s="6"/>
      <c r="Q2063" s="6"/>
      <c r="R2063" s="6"/>
    </row>
    <row r="2064" spans="1:18" x14ac:dyDescent="0.3">
      <c r="A2064" s="6"/>
      <c r="B2064" s="172" t="s">
        <v>5809</v>
      </c>
      <c r="C2064" s="169"/>
      <c r="D2064" s="6"/>
      <c r="E2064" s="6"/>
      <c r="F2064" s="6"/>
      <c r="G2064" s="6"/>
      <c r="H2064" s="6"/>
      <c r="I2064" s="6"/>
      <c r="J2064" s="6"/>
      <c r="K2064" s="6"/>
      <c r="L2064" s="6"/>
      <c r="M2064" s="6"/>
      <c r="N2064" s="6"/>
      <c r="O2064" s="6"/>
      <c r="P2064" s="6"/>
      <c r="Q2064" s="6"/>
      <c r="R2064" s="6"/>
    </row>
    <row r="2065" spans="1:18" x14ac:dyDescent="0.3">
      <c r="A2065" s="6"/>
      <c r="B2065" s="172" t="s">
        <v>4604</v>
      </c>
      <c r="C2065" s="169"/>
      <c r="D2065" s="6"/>
      <c r="E2065" s="6"/>
      <c r="F2065" s="6"/>
      <c r="G2065" s="6"/>
      <c r="H2065" s="6"/>
      <c r="I2065" s="6"/>
      <c r="J2065" s="6"/>
      <c r="K2065" s="6"/>
      <c r="L2065" s="6"/>
      <c r="M2065" s="6"/>
      <c r="N2065" s="6"/>
      <c r="O2065" s="6"/>
      <c r="P2065" s="6"/>
      <c r="Q2065" s="6"/>
      <c r="R2065" s="6"/>
    </row>
    <row r="2066" spans="1:18" x14ac:dyDescent="0.3">
      <c r="A2066" s="6"/>
      <c r="B2066" s="172" t="s">
        <v>4605</v>
      </c>
      <c r="C2066" s="169"/>
      <c r="D2066" s="6"/>
      <c r="E2066" s="6"/>
      <c r="F2066" s="6"/>
      <c r="G2066" s="6"/>
      <c r="H2066" s="6"/>
      <c r="I2066" s="6"/>
      <c r="J2066" s="6"/>
      <c r="K2066" s="6"/>
      <c r="L2066" s="6"/>
      <c r="M2066" s="6"/>
      <c r="N2066" s="6"/>
      <c r="O2066" s="6"/>
      <c r="P2066" s="6"/>
      <c r="Q2066" s="6"/>
      <c r="R2066" s="6"/>
    </row>
    <row r="2067" spans="1:18" x14ac:dyDescent="0.3">
      <c r="A2067" s="6"/>
      <c r="B2067" s="172" t="s">
        <v>5810</v>
      </c>
      <c r="C2067" s="169"/>
      <c r="D2067" s="6"/>
      <c r="E2067" s="6"/>
      <c r="F2067" s="6"/>
      <c r="G2067" s="6"/>
      <c r="H2067" s="6"/>
      <c r="I2067" s="6"/>
      <c r="J2067" s="6"/>
      <c r="K2067" s="6"/>
      <c r="L2067" s="6"/>
      <c r="M2067" s="6"/>
      <c r="N2067" s="6"/>
      <c r="O2067" s="6"/>
      <c r="P2067" s="6"/>
      <c r="Q2067" s="6"/>
      <c r="R2067" s="6"/>
    </row>
    <row r="2068" spans="1:18" x14ac:dyDescent="0.3">
      <c r="A2068" s="6"/>
      <c r="B2068" s="172" t="s">
        <v>4606</v>
      </c>
      <c r="C2068" s="169"/>
      <c r="D2068" s="6"/>
      <c r="E2068" s="6"/>
      <c r="F2068" s="6"/>
      <c r="G2068" s="6"/>
      <c r="H2068" s="6"/>
      <c r="I2068" s="6"/>
      <c r="J2068" s="6"/>
      <c r="K2068" s="6"/>
      <c r="L2068" s="6"/>
      <c r="M2068" s="6"/>
      <c r="N2068" s="6"/>
      <c r="O2068" s="6"/>
      <c r="P2068" s="6"/>
      <c r="Q2068" s="6"/>
      <c r="R2068" s="6"/>
    </row>
    <row r="2069" spans="1:18" x14ac:dyDescent="0.3">
      <c r="A2069" s="6"/>
      <c r="B2069" s="172" t="s">
        <v>4607</v>
      </c>
      <c r="C2069" s="169"/>
      <c r="D2069" s="6"/>
      <c r="E2069" s="6"/>
      <c r="F2069" s="6"/>
      <c r="G2069" s="6"/>
      <c r="H2069" s="6"/>
      <c r="I2069" s="6"/>
      <c r="J2069" s="6"/>
      <c r="K2069" s="6"/>
      <c r="L2069" s="6"/>
      <c r="M2069" s="6"/>
      <c r="N2069" s="6"/>
      <c r="O2069" s="6"/>
      <c r="P2069" s="6"/>
      <c r="Q2069" s="6"/>
      <c r="R2069" s="6"/>
    </row>
    <row r="2070" spans="1:18" x14ac:dyDescent="0.3">
      <c r="A2070" s="6"/>
      <c r="B2070" s="172" t="s">
        <v>5811</v>
      </c>
      <c r="C2070" s="169"/>
      <c r="D2070" s="6"/>
      <c r="E2070" s="6"/>
      <c r="F2070" s="6"/>
      <c r="G2070" s="6"/>
      <c r="H2070" s="6"/>
      <c r="I2070" s="6"/>
      <c r="J2070" s="6"/>
      <c r="K2070" s="6"/>
      <c r="L2070" s="6"/>
      <c r="M2070" s="6"/>
      <c r="N2070" s="6"/>
      <c r="O2070" s="6"/>
      <c r="P2070" s="6"/>
      <c r="Q2070" s="6"/>
      <c r="R2070" s="6"/>
    </row>
    <row r="2071" spans="1:18" x14ac:dyDescent="0.3">
      <c r="A2071" s="6"/>
      <c r="B2071" s="172" t="s">
        <v>4608</v>
      </c>
      <c r="C2071" s="169"/>
      <c r="D2071" s="6"/>
      <c r="E2071" s="6"/>
      <c r="F2071" s="6"/>
      <c r="G2071" s="6"/>
      <c r="H2071" s="6"/>
      <c r="I2071" s="6"/>
      <c r="J2071" s="6"/>
      <c r="K2071" s="6"/>
      <c r="L2071" s="6"/>
      <c r="M2071" s="6"/>
      <c r="N2071" s="6"/>
      <c r="O2071" s="6"/>
      <c r="P2071" s="6"/>
      <c r="Q2071" s="6"/>
      <c r="R2071" s="6"/>
    </row>
    <row r="2072" spans="1:18" x14ac:dyDescent="0.3">
      <c r="A2072" s="6"/>
      <c r="B2072" s="172" t="s">
        <v>4609</v>
      </c>
      <c r="C2072" s="169"/>
      <c r="D2072" s="6"/>
      <c r="E2072" s="6"/>
      <c r="F2072" s="6"/>
      <c r="G2072" s="6"/>
      <c r="H2072" s="6"/>
      <c r="I2072" s="6"/>
      <c r="J2072" s="6"/>
      <c r="K2072" s="6"/>
      <c r="L2072" s="6"/>
      <c r="M2072" s="6"/>
      <c r="N2072" s="6"/>
      <c r="O2072" s="6"/>
      <c r="P2072" s="6"/>
      <c r="Q2072" s="6"/>
      <c r="R2072" s="6"/>
    </row>
    <row r="2073" spans="1:18" x14ac:dyDescent="0.3">
      <c r="A2073" s="6"/>
      <c r="B2073" s="173" t="s">
        <v>4288</v>
      </c>
      <c r="C2073" s="169"/>
      <c r="D2073" s="6"/>
      <c r="E2073" s="6"/>
      <c r="F2073" s="6"/>
      <c r="G2073" s="6"/>
      <c r="H2073" s="6"/>
      <c r="I2073" s="6"/>
      <c r="J2073" s="6"/>
      <c r="K2073" s="6"/>
      <c r="L2073" s="6"/>
      <c r="M2073" s="6"/>
      <c r="N2073" s="6"/>
      <c r="O2073" s="6"/>
      <c r="P2073" s="6"/>
      <c r="Q2073" s="6"/>
      <c r="R2073" s="6"/>
    </row>
    <row r="2074" spans="1:18" x14ac:dyDescent="0.3">
      <c r="A2074" s="6"/>
      <c r="B2074" s="172" t="s">
        <v>5812</v>
      </c>
      <c r="C2074" s="169"/>
      <c r="D2074" s="6"/>
      <c r="E2074" s="6"/>
      <c r="F2074" s="6"/>
      <c r="G2074" s="6"/>
      <c r="H2074" s="6"/>
      <c r="I2074" s="6"/>
      <c r="J2074" s="6"/>
      <c r="K2074" s="6"/>
      <c r="L2074" s="6"/>
      <c r="M2074" s="6"/>
      <c r="N2074" s="6"/>
      <c r="O2074" s="6"/>
      <c r="P2074" s="6"/>
      <c r="Q2074" s="6"/>
      <c r="R2074" s="6"/>
    </row>
    <row r="2075" spans="1:18" x14ac:dyDescent="0.3">
      <c r="A2075" s="6"/>
      <c r="B2075" s="172" t="s">
        <v>4610</v>
      </c>
      <c r="C2075" s="169"/>
      <c r="D2075" s="6"/>
      <c r="E2075" s="6"/>
      <c r="F2075" s="6"/>
      <c r="G2075" s="6"/>
      <c r="H2075" s="6"/>
      <c r="I2075" s="6"/>
      <c r="J2075" s="6"/>
      <c r="K2075" s="6"/>
      <c r="L2075" s="6"/>
      <c r="M2075" s="6"/>
      <c r="N2075" s="6"/>
      <c r="O2075" s="6"/>
      <c r="P2075" s="6"/>
      <c r="Q2075" s="6"/>
      <c r="R2075" s="6"/>
    </row>
    <row r="2076" spans="1:18" x14ac:dyDescent="0.3">
      <c r="A2076" s="6"/>
      <c r="B2076" s="172" t="s">
        <v>4482</v>
      </c>
      <c r="C2076" s="169"/>
      <c r="D2076" s="6"/>
      <c r="E2076" s="6"/>
      <c r="F2076" s="6"/>
      <c r="G2076" s="6"/>
      <c r="H2076" s="6"/>
      <c r="I2076" s="6"/>
      <c r="J2076" s="6"/>
      <c r="K2076" s="6"/>
      <c r="L2076" s="6"/>
      <c r="M2076" s="6"/>
      <c r="N2076" s="6"/>
      <c r="O2076" s="6"/>
      <c r="P2076" s="6"/>
      <c r="Q2076" s="6"/>
      <c r="R2076" s="6"/>
    </row>
    <row r="2077" spans="1:18" x14ac:dyDescent="0.3">
      <c r="A2077" s="6"/>
      <c r="B2077" s="172" t="s">
        <v>5813</v>
      </c>
      <c r="C2077" s="169"/>
      <c r="D2077" s="6"/>
      <c r="E2077" s="6"/>
      <c r="F2077" s="6"/>
      <c r="G2077" s="6"/>
      <c r="H2077" s="6"/>
      <c r="I2077" s="6"/>
      <c r="J2077" s="6"/>
      <c r="K2077" s="6"/>
      <c r="L2077" s="6"/>
      <c r="M2077" s="6"/>
      <c r="N2077" s="6"/>
      <c r="O2077" s="6"/>
      <c r="P2077" s="6"/>
      <c r="Q2077" s="6"/>
      <c r="R2077" s="6"/>
    </row>
    <row r="2078" spans="1:18" x14ac:dyDescent="0.3">
      <c r="A2078" s="6"/>
      <c r="B2078" s="172" t="s">
        <v>4611</v>
      </c>
      <c r="C2078" s="169"/>
      <c r="D2078" s="6"/>
      <c r="E2078" s="6"/>
      <c r="F2078" s="6"/>
      <c r="G2078" s="6"/>
      <c r="H2078" s="6"/>
      <c r="I2078" s="6"/>
      <c r="J2078" s="6"/>
      <c r="K2078" s="6"/>
      <c r="L2078" s="6"/>
      <c r="M2078" s="6"/>
      <c r="N2078" s="6"/>
      <c r="O2078" s="6"/>
      <c r="P2078" s="6"/>
      <c r="Q2078" s="6"/>
      <c r="R2078" s="6"/>
    </row>
    <row r="2079" spans="1:18" x14ac:dyDescent="0.3">
      <c r="A2079" s="6"/>
      <c r="B2079" s="173" t="s">
        <v>4612</v>
      </c>
      <c r="C2079" s="169"/>
      <c r="D2079" s="6"/>
      <c r="E2079" s="6"/>
      <c r="F2079" s="6"/>
      <c r="G2079" s="6"/>
      <c r="H2079" s="6"/>
      <c r="I2079" s="6"/>
      <c r="J2079" s="6"/>
      <c r="K2079" s="6"/>
      <c r="L2079" s="6"/>
      <c r="M2079" s="6"/>
      <c r="N2079" s="6"/>
      <c r="O2079" s="6"/>
      <c r="P2079" s="6"/>
      <c r="Q2079" s="6"/>
      <c r="R2079" s="6"/>
    </row>
    <row r="2080" spans="1:18" x14ac:dyDescent="0.3">
      <c r="A2080" s="6"/>
      <c r="B2080" s="172" t="s">
        <v>5814</v>
      </c>
      <c r="C2080" s="169"/>
      <c r="D2080" s="6"/>
      <c r="E2080" s="6"/>
      <c r="F2080" s="6"/>
      <c r="G2080" s="6"/>
      <c r="H2080" s="6"/>
      <c r="I2080" s="6"/>
      <c r="J2080" s="6"/>
      <c r="K2080" s="6"/>
      <c r="L2080" s="6"/>
      <c r="M2080" s="6"/>
      <c r="N2080" s="6"/>
      <c r="O2080" s="6"/>
      <c r="P2080" s="6"/>
      <c r="Q2080" s="6"/>
      <c r="R2080" s="6"/>
    </row>
    <row r="2081" spans="1:18" x14ac:dyDescent="0.3">
      <c r="A2081" s="6"/>
      <c r="B2081" s="172" t="s">
        <v>4613</v>
      </c>
      <c r="C2081" s="169"/>
      <c r="D2081" s="6"/>
      <c r="E2081" s="6"/>
      <c r="F2081" s="6"/>
      <c r="G2081" s="6"/>
      <c r="H2081" s="6"/>
      <c r="I2081" s="6"/>
      <c r="J2081" s="6"/>
      <c r="K2081" s="6"/>
      <c r="L2081" s="6"/>
      <c r="M2081" s="6"/>
      <c r="N2081" s="6"/>
      <c r="O2081" s="6"/>
      <c r="P2081" s="6"/>
      <c r="Q2081" s="6"/>
      <c r="R2081" s="6"/>
    </row>
    <row r="2082" spans="1:18" x14ac:dyDescent="0.3">
      <c r="A2082" s="6"/>
      <c r="B2082" s="172" t="s">
        <v>5815</v>
      </c>
      <c r="C2082" s="169"/>
      <c r="D2082" s="6"/>
      <c r="E2082" s="6"/>
      <c r="F2082" s="6"/>
      <c r="G2082" s="6"/>
      <c r="H2082" s="6"/>
      <c r="I2082" s="6"/>
      <c r="J2082" s="6"/>
      <c r="K2082" s="6"/>
      <c r="L2082" s="6"/>
      <c r="M2082" s="6"/>
      <c r="N2082" s="6"/>
      <c r="O2082" s="6"/>
      <c r="P2082" s="6"/>
      <c r="Q2082" s="6"/>
      <c r="R2082" s="6"/>
    </row>
    <row r="2083" spans="1:18" x14ac:dyDescent="0.3">
      <c r="A2083" s="6"/>
      <c r="B2083" s="172" t="s">
        <v>4614</v>
      </c>
      <c r="C2083" s="169"/>
      <c r="D2083" s="6"/>
      <c r="E2083" s="6"/>
      <c r="F2083" s="6"/>
      <c r="G2083" s="6"/>
      <c r="H2083" s="6"/>
      <c r="I2083" s="6"/>
      <c r="J2083" s="6"/>
      <c r="K2083" s="6"/>
      <c r="L2083" s="6"/>
      <c r="M2083" s="6"/>
      <c r="N2083" s="6"/>
      <c r="O2083" s="6"/>
      <c r="P2083" s="6"/>
      <c r="Q2083" s="6"/>
      <c r="R2083" s="6"/>
    </row>
    <row r="2084" spans="1:18" x14ac:dyDescent="0.3">
      <c r="A2084" s="6"/>
      <c r="B2084" s="172" t="s">
        <v>4483</v>
      </c>
      <c r="C2084" s="169"/>
      <c r="D2084" s="6"/>
      <c r="E2084" s="6"/>
      <c r="F2084" s="6"/>
      <c r="G2084" s="6"/>
      <c r="H2084" s="6"/>
      <c r="I2084" s="6"/>
      <c r="J2084" s="6"/>
      <c r="K2084" s="6"/>
      <c r="L2084" s="6"/>
      <c r="M2084" s="6"/>
      <c r="N2084" s="6"/>
      <c r="O2084" s="6"/>
      <c r="P2084" s="6"/>
      <c r="Q2084" s="6"/>
      <c r="R2084" s="6"/>
    </row>
    <row r="2085" spans="1:18" x14ac:dyDescent="0.3">
      <c r="A2085" s="6"/>
      <c r="B2085" s="172" t="s">
        <v>5698</v>
      </c>
      <c r="C2085" s="169"/>
      <c r="D2085" s="6"/>
      <c r="E2085" s="6"/>
      <c r="F2085" s="6"/>
      <c r="G2085" s="6"/>
      <c r="H2085" s="6"/>
      <c r="I2085" s="6"/>
      <c r="J2085" s="6"/>
      <c r="K2085" s="6"/>
      <c r="L2085" s="6"/>
      <c r="M2085" s="6"/>
      <c r="N2085" s="6"/>
      <c r="O2085" s="6"/>
      <c r="P2085" s="6"/>
      <c r="Q2085" s="6"/>
      <c r="R2085" s="6"/>
    </row>
    <row r="2086" spans="1:18" x14ac:dyDescent="0.3">
      <c r="A2086" s="6"/>
      <c r="B2086" s="172" t="s">
        <v>5816</v>
      </c>
      <c r="C2086" s="169"/>
      <c r="D2086" s="6"/>
      <c r="E2086" s="6"/>
      <c r="F2086" s="6"/>
      <c r="G2086" s="6"/>
      <c r="H2086" s="6"/>
      <c r="I2086" s="6"/>
      <c r="J2086" s="6"/>
      <c r="K2086" s="6"/>
      <c r="L2086" s="6"/>
      <c r="M2086" s="6"/>
      <c r="N2086" s="6"/>
      <c r="O2086" s="6"/>
      <c r="P2086" s="6"/>
      <c r="Q2086" s="6"/>
      <c r="R2086" s="6"/>
    </row>
    <row r="2087" spans="1:18" x14ac:dyDescent="0.3">
      <c r="A2087" s="6"/>
      <c r="B2087" s="172" t="s">
        <v>5817</v>
      </c>
      <c r="C2087" s="169"/>
      <c r="D2087" s="6"/>
      <c r="E2087" s="6"/>
      <c r="F2087" s="6"/>
      <c r="G2087" s="6"/>
      <c r="H2087" s="6"/>
      <c r="I2087" s="6"/>
      <c r="J2087" s="6"/>
      <c r="K2087" s="6"/>
      <c r="L2087" s="6"/>
      <c r="M2087" s="6"/>
      <c r="N2087" s="6"/>
      <c r="O2087" s="6"/>
      <c r="P2087" s="6"/>
      <c r="Q2087" s="6"/>
      <c r="R2087" s="6"/>
    </row>
    <row r="2088" spans="1:18" x14ac:dyDescent="0.3">
      <c r="A2088" s="6"/>
      <c r="B2088" s="172" t="s">
        <v>5818</v>
      </c>
      <c r="C2088" s="169"/>
      <c r="D2088" s="6"/>
      <c r="E2088" s="6"/>
      <c r="F2088" s="6"/>
      <c r="G2088" s="6"/>
      <c r="H2088" s="6"/>
      <c r="I2088" s="6"/>
      <c r="J2088" s="6"/>
      <c r="K2088" s="6"/>
      <c r="L2088" s="6"/>
      <c r="M2088" s="6"/>
      <c r="N2088" s="6"/>
      <c r="O2088" s="6"/>
      <c r="P2088" s="6"/>
      <c r="Q2088" s="6"/>
      <c r="R2088" s="6"/>
    </row>
    <row r="2089" spans="1:18" x14ac:dyDescent="0.3">
      <c r="A2089" s="6"/>
      <c r="B2089" s="172" t="s">
        <v>5819</v>
      </c>
      <c r="C2089" s="169"/>
      <c r="D2089" s="6"/>
      <c r="E2089" s="6"/>
      <c r="F2089" s="6"/>
      <c r="G2089" s="6"/>
      <c r="H2089" s="6"/>
      <c r="I2089" s="6"/>
      <c r="J2089" s="6"/>
      <c r="K2089" s="6"/>
      <c r="L2089" s="6"/>
      <c r="M2089" s="6"/>
      <c r="N2089" s="6"/>
      <c r="O2089" s="6"/>
      <c r="P2089" s="6"/>
      <c r="Q2089" s="6"/>
      <c r="R2089" s="6"/>
    </row>
    <row r="2090" spans="1:18" x14ac:dyDescent="0.3">
      <c r="A2090" s="6"/>
      <c r="B2090" s="172" t="s">
        <v>4615</v>
      </c>
      <c r="C2090" s="169"/>
      <c r="D2090" s="6"/>
      <c r="E2090" s="6"/>
      <c r="F2090" s="6"/>
      <c r="G2090" s="6"/>
      <c r="H2090" s="6"/>
      <c r="I2090" s="6"/>
      <c r="J2090" s="6"/>
      <c r="K2090" s="6"/>
      <c r="L2090" s="6"/>
      <c r="M2090" s="6"/>
      <c r="N2090" s="6"/>
      <c r="O2090" s="6"/>
      <c r="P2090" s="6"/>
      <c r="Q2090" s="6"/>
      <c r="R2090" s="6"/>
    </row>
    <row r="2091" spans="1:18" x14ac:dyDescent="0.3">
      <c r="A2091" s="6"/>
      <c r="B2091" s="172" t="s">
        <v>5820</v>
      </c>
      <c r="C2091" s="169"/>
      <c r="D2091" s="6"/>
      <c r="E2091" s="6"/>
      <c r="F2091" s="6"/>
      <c r="G2091" s="6"/>
      <c r="H2091" s="6"/>
      <c r="I2091" s="6"/>
      <c r="J2091" s="6"/>
      <c r="K2091" s="6"/>
      <c r="L2091" s="6"/>
      <c r="M2091" s="6"/>
      <c r="N2091" s="6"/>
      <c r="O2091" s="6"/>
      <c r="P2091" s="6"/>
      <c r="Q2091" s="6"/>
      <c r="R2091" s="6"/>
    </row>
    <row r="2092" spans="1:18" x14ac:dyDescent="0.3">
      <c r="A2092" s="6"/>
      <c r="B2092" s="172" t="s">
        <v>4616</v>
      </c>
      <c r="C2092" s="169"/>
      <c r="D2092" s="6"/>
      <c r="E2092" s="6"/>
      <c r="F2092" s="6"/>
      <c r="G2092" s="6"/>
      <c r="H2092" s="6"/>
      <c r="I2092" s="6"/>
      <c r="J2092" s="6"/>
      <c r="K2092" s="6"/>
      <c r="L2092" s="6"/>
      <c r="M2092" s="6"/>
      <c r="N2092" s="6"/>
      <c r="O2092" s="6"/>
      <c r="P2092" s="6"/>
      <c r="Q2092" s="6"/>
      <c r="R2092" s="6"/>
    </row>
    <row r="2093" spans="1:18" x14ac:dyDescent="0.3">
      <c r="A2093" s="6"/>
      <c r="B2093" s="173" t="s">
        <v>4617</v>
      </c>
      <c r="C2093" s="169"/>
      <c r="D2093" s="6"/>
      <c r="E2093" s="6"/>
      <c r="F2093" s="6"/>
      <c r="G2093" s="6"/>
      <c r="H2093" s="6"/>
      <c r="I2093" s="6"/>
      <c r="J2093" s="6"/>
      <c r="K2093" s="6"/>
      <c r="L2093" s="6"/>
      <c r="M2093" s="6"/>
      <c r="N2093" s="6"/>
      <c r="O2093" s="6"/>
      <c r="P2093" s="6"/>
      <c r="Q2093" s="6"/>
      <c r="R2093" s="6"/>
    </row>
    <row r="2094" spans="1:18" x14ac:dyDescent="0.3">
      <c r="A2094" s="6"/>
      <c r="B2094" s="172" t="s">
        <v>5821</v>
      </c>
      <c r="C2094" s="169"/>
      <c r="D2094" s="6"/>
      <c r="E2094" s="6"/>
      <c r="F2094" s="6"/>
      <c r="G2094" s="6"/>
      <c r="H2094" s="6"/>
      <c r="I2094" s="6"/>
      <c r="J2094" s="6"/>
      <c r="K2094" s="6"/>
      <c r="L2094" s="6"/>
      <c r="M2094" s="6"/>
      <c r="N2094" s="6"/>
      <c r="O2094" s="6"/>
      <c r="P2094" s="6"/>
      <c r="Q2094" s="6"/>
      <c r="R2094" s="6"/>
    </row>
    <row r="2095" spans="1:18" x14ac:dyDescent="0.3">
      <c r="A2095" s="6"/>
      <c r="B2095" s="172" t="s">
        <v>4613</v>
      </c>
      <c r="C2095" s="169"/>
      <c r="D2095" s="6"/>
      <c r="E2095" s="6"/>
      <c r="F2095" s="6"/>
      <c r="G2095" s="6"/>
      <c r="H2095" s="6"/>
      <c r="I2095" s="6"/>
      <c r="J2095" s="6"/>
      <c r="K2095" s="6"/>
      <c r="L2095" s="6"/>
      <c r="M2095" s="6"/>
      <c r="N2095" s="6"/>
      <c r="O2095" s="6"/>
      <c r="P2095" s="6"/>
      <c r="Q2095" s="6"/>
      <c r="R2095" s="6"/>
    </row>
    <row r="2096" spans="1:18" x14ac:dyDescent="0.3">
      <c r="A2096" s="6"/>
      <c r="B2096" s="172" t="s">
        <v>5815</v>
      </c>
      <c r="C2096" s="169"/>
      <c r="D2096" s="6"/>
      <c r="E2096" s="6"/>
      <c r="F2096" s="6"/>
      <c r="G2096" s="6"/>
      <c r="H2096" s="6"/>
      <c r="I2096" s="6"/>
      <c r="J2096" s="6"/>
      <c r="K2096" s="6"/>
      <c r="L2096" s="6"/>
      <c r="M2096" s="6"/>
      <c r="N2096" s="6"/>
      <c r="O2096" s="6"/>
      <c r="P2096" s="6"/>
      <c r="Q2096" s="6"/>
      <c r="R2096" s="6"/>
    </row>
    <row r="2097" spans="1:18" x14ac:dyDescent="0.3">
      <c r="A2097" s="6"/>
      <c r="B2097" s="172" t="s">
        <v>4618</v>
      </c>
      <c r="C2097" s="169"/>
      <c r="D2097" s="6"/>
      <c r="E2097" s="6"/>
      <c r="F2097" s="6"/>
      <c r="G2097" s="6"/>
      <c r="H2097" s="6"/>
      <c r="I2097" s="6"/>
      <c r="J2097" s="6"/>
      <c r="K2097" s="6"/>
      <c r="L2097" s="6"/>
      <c r="M2097" s="6"/>
      <c r="N2097" s="6"/>
      <c r="O2097" s="6"/>
      <c r="P2097" s="6"/>
      <c r="Q2097" s="6"/>
      <c r="R2097" s="6"/>
    </row>
    <row r="2098" spans="1:18" x14ac:dyDescent="0.3">
      <c r="A2098" s="6"/>
      <c r="B2098" s="172" t="s">
        <v>4483</v>
      </c>
      <c r="C2098" s="169"/>
      <c r="D2098" s="6"/>
      <c r="E2098" s="6"/>
      <c r="F2098" s="6"/>
      <c r="G2098" s="6"/>
      <c r="H2098" s="6"/>
      <c r="I2098" s="6"/>
      <c r="J2098" s="6"/>
      <c r="K2098" s="6"/>
      <c r="L2098" s="6"/>
      <c r="M2098" s="6"/>
      <c r="N2098" s="6"/>
      <c r="O2098" s="6"/>
      <c r="P2098" s="6"/>
      <c r="Q2098" s="6"/>
      <c r="R2098" s="6"/>
    </row>
    <row r="2099" spans="1:18" x14ac:dyDescent="0.3">
      <c r="A2099" s="6"/>
      <c r="B2099" s="172" t="s">
        <v>5698</v>
      </c>
      <c r="C2099" s="169"/>
      <c r="D2099" s="6"/>
      <c r="E2099" s="6"/>
      <c r="F2099" s="6"/>
      <c r="G2099" s="6"/>
      <c r="H2099" s="6"/>
      <c r="I2099" s="6"/>
      <c r="J2099" s="6"/>
      <c r="K2099" s="6"/>
      <c r="L2099" s="6"/>
      <c r="M2099" s="6"/>
      <c r="N2099" s="6"/>
      <c r="O2099" s="6"/>
      <c r="P2099" s="6"/>
      <c r="Q2099" s="6"/>
      <c r="R2099" s="6"/>
    </row>
    <row r="2100" spans="1:18" x14ac:dyDescent="0.3">
      <c r="A2100" s="6"/>
      <c r="B2100" s="172" t="s">
        <v>5822</v>
      </c>
      <c r="C2100" s="169"/>
      <c r="D2100" s="6"/>
      <c r="E2100" s="6"/>
      <c r="F2100" s="6"/>
      <c r="G2100" s="6"/>
      <c r="H2100" s="6"/>
      <c r="I2100" s="6"/>
      <c r="J2100" s="6"/>
      <c r="K2100" s="6"/>
      <c r="L2100" s="6"/>
      <c r="M2100" s="6"/>
      <c r="N2100" s="6"/>
      <c r="O2100" s="6"/>
      <c r="P2100" s="6"/>
      <c r="Q2100" s="6"/>
      <c r="R2100" s="6"/>
    </row>
    <row r="2101" spans="1:18" x14ac:dyDescent="0.3">
      <c r="A2101" s="6"/>
      <c r="B2101" s="172" t="s">
        <v>4619</v>
      </c>
      <c r="C2101" s="169"/>
      <c r="D2101" s="6"/>
      <c r="E2101" s="6"/>
      <c r="F2101" s="6"/>
      <c r="G2101" s="6"/>
      <c r="H2101" s="6"/>
      <c r="I2101" s="6"/>
      <c r="J2101" s="6"/>
      <c r="K2101" s="6"/>
      <c r="L2101" s="6"/>
      <c r="M2101" s="6"/>
      <c r="N2101" s="6"/>
      <c r="O2101" s="6"/>
      <c r="P2101" s="6"/>
      <c r="Q2101" s="6"/>
      <c r="R2101" s="6"/>
    </row>
    <row r="2102" spans="1:18" x14ac:dyDescent="0.3">
      <c r="A2102" s="6"/>
      <c r="B2102" s="173" t="s">
        <v>4620</v>
      </c>
      <c r="C2102" s="169"/>
      <c r="D2102" s="6"/>
      <c r="E2102" s="6"/>
      <c r="F2102" s="6"/>
      <c r="G2102" s="6"/>
      <c r="H2102" s="6"/>
      <c r="I2102" s="6"/>
      <c r="J2102" s="6"/>
      <c r="K2102" s="6"/>
      <c r="L2102" s="6"/>
      <c r="M2102" s="6"/>
      <c r="N2102" s="6"/>
      <c r="O2102" s="6"/>
      <c r="P2102" s="6"/>
      <c r="Q2102" s="6"/>
      <c r="R2102" s="6"/>
    </row>
    <row r="2103" spans="1:18" x14ac:dyDescent="0.3">
      <c r="A2103" s="6"/>
      <c r="B2103" s="172" t="s">
        <v>5823</v>
      </c>
      <c r="C2103" s="169"/>
      <c r="D2103" s="6"/>
      <c r="E2103" s="6"/>
      <c r="F2103" s="6"/>
      <c r="G2103" s="6"/>
      <c r="H2103" s="6"/>
      <c r="I2103" s="6"/>
      <c r="J2103" s="6"/>
      <c r="K2103" s="6"/>
      <c r="L2103" s="6"/>
      <c r="M2103" s="6"/>
      <c r="N2103" s="6"/>
      <c r="O2103" s="6"/>
      <c r="P2103" s="6"/>
      <c r="Q2103" s="6"/>
      <c r="R2103" s="6"/>
    </row>
    <row r="2104" spans="1:18" x14ac:dyDescent="0.3">
      <c r="A2104" s="6"/>
      <c r="B2104" s="172" t="s">
        <v>4621</v>
      </c>
      <c r="C2104" s="169"/>
      <c r="D2104" s="6"/>
      <c r="E2104" s="6"/>
      <c r="F2104" s="6"/>
      <c r="G2104" s="6"/>
      <c r="H2104" s="6"/>
      <c r="I2104" s="6"/>
      <c r="J2104" s="6"/>
      <c r="K2104" s="6"/>
      <c r="L2104" s="6"/>
      <c r="M2104" s="6"/>
      <c r="N2104" s="6"/>
      <c r="O2104" s="6"/>
      <c r="P2104" s="6"/>
      <c r="Q2104" s="6"/>
      <c r="R2104" s="6"/>
    </row>
    <row r="2105" spans="1:18" x14ac:dyDescent="0.3">
      <c r="A2105" s="6"/>
      <c r="B2105" s="172" t="s">
        <v>5824</v>
      </c>
      <c r="C2105" s="169"/>
      <c r="D2105" s="6"/>
      <c r="E2105" s="6"/>
      <c r="F2105" s="6"/>
      <c r="G2105" s="6"/>
      <c r="H2105" s="6"/>
      <c r="I2105" s="6"/>
      <c r="J2105" s="6"/>
      <c r="K2105" s="6"/>
      <c r="L2105" s="6"/>
      <c r="M2105" s="6"/>
      <c r="N2105" s="6"/>
      <c r="O2105" s="6"/>
      <c r="P2105" s="6"/>
      <c r="Q2105" s="6"/>
      <c r="R2105" s="6"/>
    </row>
    <row r="2106" spans="1:18" x14ac:dyDescent="0.3">
      <c r="A2106" s="6"/>
      <c r="B2106" s="172" t="s">
        <v>4622</v>
      </c>
      <c r="C2106" s="169"/>
      <c r="D2106" s="6"/>
      <c r="E2106" s="6"/>
      <c r="F2106" s="6"/>
      <c r="G2106" s="6"/>
      <c r="H2106" s="6"/>
      <c r="I2106" s="6"/>
      <c r="J2106" s="6"/>
      <c r="K2106" s="6"/>
      <c r="L2106" s="6"/>
      <c r="M2106" s="6"/>
      <c r="N2106" s="6"/>
      <c r="O2106" s="6"/>
      <c r="P2106" s="6"/>
      <c r="Q2106" s="6"/>
      <c r="R2106" s="6"/>
    </row>
    <row r="2107" spans="1:18" x14ac:dyDescent="0.3">
      <c r="A2107" s="6"/>
      <c r="B2107" s="172" t="s">
        <v>5825</v>
      </c>
      <c r="C2107" s="169"/>
      <c r="D2107" s="6"/>
      <c r="E2107" s="6"/>
      <c r="F2107" s="6"/>
      <c r="G2107" s="6"/>
      <c r="H2107" s="6"/>
      <c r="I2107" s="6"/>
      <c r="J2107" s="6"/>
      <c r="K2107" s="6"/>
      <c r="L2107" s="6"/>
      <c r="M2107" s="6"/>
      <c r="N2107" s="6"/>
      <c r="O2107" s="6"/>
      <c r="P2107" s="6"/>
      <c r="Q2107" s="6"/>
      <c r="R2107" s="6"/>
    </row>
    <row r="2108" spans="1:18" x14ac:dyDescent="0.3">
      <c r="A2108" s="6"/>
      <c r="B2108" s="172" t="s">
        <v>4623</v>
      </c>
      <c r="C2108" s="169"/>
      <c r="D2108" s="6"/>
      <c r="E2108" s="6"/>
      <c r="F2108" s="6"/>
      <c r="G2108" s="6"/>
      <c r="H2108" s="6"/>
      <c r="I2108" s="6"/>
      <c r="J2108" s="6"/>
      <c r="K2108" s="6"/>
      <c r="L2108" s="6"/>
      <c r="M2108" s="6"/>
      <c r="N2108" s="6"/>
      <c r="O2108" s="6"/>
      <c r="P2108" s="6"/>
      <c r="Q2108" s="6"/>
      <c r="R2108" s="6"/>
    </row>
    <row r="2109" spans="1:18" x14ac:dyDescent="0.3">
      <c r="A2109" s="6"/>
      <c r="B2109" s="172" t="s">
        <v>5826</v>
      </c>
      <c r="C2109" s="169"/>
      <c r="D2109" s="6"/>
      <c r="E2109" s="6"/>
      <c r="F2109" s="6"/>
      <c r="G2109" s="6"/>
      <c r="H2109" s="6"/>
      <c r="I2109" s="6"/>
      <c r="J2109" s="6"/>
      <c r="K2109" s="6"/>
      <c r="L2109" s="6"/>
      <c r="M2109" s="6"/>
      <c r="N2109" s="6"/>
      <c r="O2109" s="6"/>
      <c r="P2109" s="6"/>
      <c r="Q2109" s="6"/>
      <c r="R2109" s="6"/>
    </row>
    <row r="2110" spans="1:18" x14ac:dyDescent="0.3">
      <c r="A2110" s="6"/>
      <c r="B2110" s="172" t="s">
        <v>4483</v>
      </c>
      <c r="C2110" s="169"/>
      <c r="D2110" s="6"/>
      <c r="E2110" s="6"/>
      <c r="F2110" s="6"/>
      <c r="G2110" s="6"/>
      <c r="H2110" s="6"/>
      <c r="I2110" s="6"/>
      <c r="J2110" s="6"/>
      <c r="K2110" s="6"/>
      <c r="L2110" s="6"/>
      <c r="M2110" s="6"/>
      <c r="N2110" s="6"/>
      <c r="O2110" s="6"/>
      <c r="P2110" s="6"/>
      <c r="Q2110" s="6"/>
      <c r="R2110" s="6"/>
    </row>
    <row r="2111" spans="1:18" x14ac:dyDescent="0.3">
      <c r="A2111" s="6"/>
      <c r="B2111" s="172" t="s">
        <v>5827</v>
      </c>
      <c r="C2111" s="169"/>
      <c r="D2111" s="6"/>
      <c r="E2111" s="6"/>
      <c r="F2111" s="6"/>
      <c r="G2111" s="6"/>
      <c r="H2111" s="6"/>
      <c r="I2111" s="6"/>
      <c r="J2111" s="6"/>
      <c r="K2111" s="6"/>
      <c r="L2111" s="6"/>
      <c r="M2111" s="6"/>
      <c r="N2111" s="6"/>
      <c r="O2111" s="6"/>
      <c r="P2111" s="6"/>
      <c r="Q2111" s="6"/>
      <c r="R2111" s="6"/>
    </row>
    <row r="2112" spans="1:18" x14ac:dyDescent="0.3">
      <c r="A2112" s="6"/>
      <c r="B2112" s="172" t="s">
        <v>5828</v>
      </c>
      <c r="C2112" s="169"/>
      <c r="D2112" s="6"/>
      <c r="E2112" s="6"/>
      <c r="F2112" s="6"/>
      <c r="G2112" s="6"/>
      <c r="H2112" s="6"/>
      <c r="I2112" s="6"/>
      <c r="J2112" s="6"/>
      <c r="K2112" s="6"/>
      <c r="L2112" s="6"/>
      <c r="M2112" s="6"/>
      <c r="N2112" s="6"/>
      <c r="O2112" s="6"/>
      <c r="P2112" s="6"/>
      <c r="Q2112" s="6"/>
      <c r="R2112" s="6"/>
    </row>
    <row r="2113" spans="1:18" x14ac:dyDescent="0.3">
      <c r="A2113" s="6"/>
      <c r="B2113" s="172" t="s">
        <v>4624</v>
      </c>
      <c r="C2113" s="169"/>
      <c r="D2113" s="6"/>
      <c r="E2113" s="6"/>
      <c r="F2113" s="6"/>
      <c r="G2113" s="6"/>
      <c r="H2113" s="6"/>
      <c r="I2113" s="6"/>
      <c r="J2113" s="6"/>
      <c r="K2113" s="6"/>
      <c r="L2113" s="6"/>
      <c r="M2113" s="6"/>
      <c r="N2113" s="6"/>
      <c r="O2113" s="6"/>
      <c r="P2113" s="6"/>
      <c r="Q2113" s="6"/>
      <c r="R2113" s="6"/>
    </row>
    <row r="2114" spans="1:18" x14ac:dyDescent="0.3">
      <c r="A2114" s="6"/>
      <c r="B2114" s="172" t="s">
        <v>5829</v>
      </c>
      <c r="C2114" s="169"/>
      <c r="D2114" s="6"/>
      <c r="E2114" s="6"/>
      <c r="F2114" s="6"/>
      <c r="G2114" s="6"/>
      <c r="H2114" s="6"/>
      <c r="I2114" s="6"/>
      <c r="J2114" s="6"/>
      <c r="K2114" s="6"/>
      <c r="L2114" s="6"/>
      <c r="M2114" s="6"/>
      <c r="N2114" s="6"/>
      <c r="O2114" s="6"/>
      <c r="P2114" s="6"/>
      <c r="Q2114" s="6"/>
      <c r="R2114" s="6"/>
    </row>
    <row r="2115" spans="1:18" x14ac:dyDescent="0.3">
      <c r="A2115" s="6"/>
      <c r="B2115" s="172" t="s">
        <v>4625</v>
      </c>
      <c r="C2115" s="169"/>
      <c r="D2115" s="6"/>
      <c r="E2115" s="6"/>
      <c r="F2115" s="6"/>
      <c r="G2115" s="6"/>
      <c r="H2115" s="6"/>
      <c r="I2115" s="6"/>
      <c r="J2115" s="6"/>
      <c r="K2115" s="6"/>
      <c r="L2115" s="6"/>
      <c r="M2115" s="6"/>
      <c r="N2115" s="6"/>
      <c r="O2115" s="6"/>
      <c r="P2115" s="6"/>
      <c r="Q2115" s="6"/>
      <c r="R2115" s="6"/>
    </row>
    <row r="2116" spans="1:18" x14ac:dyDescent="0.3">
      <c r="A2116" s="6"/>
      <c r="B2116" s="172" t="s">
        <v>4626</v>
      </c>
      <c r="C2116" s="169"/>
      <c r="D2116" s="6"/>
      <c r="E2116" s="6"/>
      <c r="F2116" s="6"/>
      <c r="G2116" s="6"/>
      <c r="H2116" s="6"/>
      <c r="I2116" s="6"/>
      <c r="J2116" s="6"/>
      <c r="K2116" s="6"/>
      <c r="L2116" s="6"/>
      <c r="M2116" s="6"/>
      <c r="N2116" s="6"/>
      <c r="O2116" s="6"/>
      <c r="P2116" s="6"/>
      <c r="Q2116" s="6"/>
      <c r="R2116" s="6"/>
    </row>
    <row r="2117" spans="1:18" x14ac:dyDescent="0.3">
      <c r="A2117" s="6"/>
      <c r="B2117" s="172" t="s">
        <v>5830</v>
      </c>
      <c r="C2117" s="169"/>
      <c r="D2117" s="6"/>
      <c r="E2117" s="6"/>
      <c r="F2117" s="6"/>
      <c r="G2117" s="6"/>
      <c r="H2117" s="6"/>
      <c r="I2117" s="6"/>
      <c r="J2117" s="6"/>
      <c r="K2117" s="6"/>
      <c r="L2117" s="6"/>
      <c r="M2117" s="6"/>
      <c r="N2117" s="6"/>
      <c r="O2117" s="6"/>
      <c r="P2117" s="6"/>
      <c r="Q2117" s="6"/>
      <c r="R2117" s="6"/>
    </row>
    <row r="2118" spans="1:18" x14ac:dyDescent="0.3">
      <c r="A2118" s="6"/>
      <c r="B2118" s="172" t="s">
        <v>4627</v>
      </c>
      <c r="C2118" s="169"/>
      <c r="D2118" s="6"/>
      <c r="E2118" s="6"/>
      <c r="F2118" s="6"/>
      <c r="G2118" s="6"/>
      <c r="H2118" s="6"/>
      <c r="I2118" s="6"/>
      <c r="J2118" s="6"/>
      <c r="K2118" s="6"/>
      <c r="L2118" s="6"/>
      <c r="M2118" s="6"/>
      <c r="N2118" s="6"/>
      <c r="O2118" s="6"/>
      <c r="P2118" s="6"/>
      <c r="Q2118" s="6"/>
      <c r="R2118" s="6"/>
    </row>
    <row r="2119" spans="1:18" x14ac:dyDescent="0.3">
      <c r="A2119" s="6"/>
      <c r="B2119" s="173" t="s">
        <v>4628</v>
      </c>
      <c r="C2119" s="169"/>
      <c r="D2119" s="6"/>
      <c r="E2119" s="6"/>
      <c r="F2119" s="6"/>
      <c r="G2119" s="6"/>
      <c r="H2119" s="6"/>
      <c r="I2119" s="6"/>
      <c r="J2119" s="6"/>
      <c r="K2119" s="6"/>
      <c r="L2119" s="6"/>
      <c r="M2119" s="6"/>
      <c r="N2119" s="6"/>
      <c r="O2119" s="6"/>
      <c r="P2119" s="6"/>
      <c r="Q2119" s="6"/>
      <c r="R2119" s="6"/>
    </row>
    <row r="2120" spans="1:18" x14ac:dyDescent="0.3">
      <c r="A2120" s="6"/>
      <c r="B2120" s="172" t="s">
        <v>5831</v>
      </c>
      <c r="C2120" s="169"/>
      <c r="D2120" s="6"/>
      <c r="E2120" s="6"/>
      <c r="F2120" s="6"/>
      <c r="G2120" s="6"/>
      <c r="H2120" s="6"/>
      <c r="I2120" s="6"/>
      <c r="J2120" s="6"/>
      <c r="K2120" s="6"/>
      <c r="L2120" s="6"/>
      <c r="M2120" s="6"/>
      <c r="N2120" s="6"/>
      <c r="O2120" s="6"/>
      <c r="P2120" s="6"/>
      <c r="Q2120" s="6"/>
      <c r="R2120" s="6"/>
    </row>
    <row r="2121" spans="1:18" x14ac:dyDescent="0.3">
      <c r="A2121" s="6"/>
      <c r="B2121" s="173" t="s">
        <v>4579</v>
      </c>
      <c r="C2121" s="169"/>
      <c r="D2121" s="6"/>
      <c r="E2121" s="6"/>
      <c r="F2121" s="6"/>
      <c r="G2121" s="6"/>
      <c r="H2121" s="6"/>
      <c r="I2121" s="6"/>
      <c r="J2121" s="6"/>
      <c r="K2121" s="6"/>
      <c r="L2121" s="6"/>
      <c r="M2121" s="6"/>
      <c r="N2121" s="6"/>
      <c r="O2121" s="6"/>
      <c r="P2121" s="6"/>
      <c r="Q2121" s="6"/>
      <c r="R2121" s="6"/>
    </row>
    <row r="2122" spans="1:18" x14ac:dyDescent="0.3">
      <c r="A2122" s="6"/>
      <c r="B2122" s="172" t="s">
        <v>5832</v>
      </c>
      <c r="C2122" s="169"/>
      <c r="D2122" s="6"/>
      <c r="E2122" s="6"/>
      <c r="F2122" s="6"/>
      <c r="G2122" s="6"/>
      <c r="H2122" s="6"/>
      <c r="I2122" s="6"/>
      <c r="J2122" s="6"/>
      <c r="K2122" s="6"/>
      <c r="L2122" s="6"/>
      <c r="M2122" s="6"/>
      <c r="N2122" s="6"/>
      <c r="O2122" s="6"/>
      <c r="P2122" s="6"/>
      <c r="Q2122" s="6"/>
      <c r="R2122" s="6"/>
    </row>
    <row r="2123" spans="1:18" x14ac:dyDescent="0.3">
      <c r="A2123" s="6"/>
      <c r="B2123" s="172" t="s">
        <v>5833</v>
      </c>
      <c r="C2123" s="169"/>
      <c r="D2123" s="6"/>
      <c r="E2123" s="6"/>
      <c r="F2123" s="6"/>
      <c r="G2123" s="6"/>
      <c r="H2123" s="6"/>
      <c r="I2123" s="6"/>
      <c r="J2123" s="6"/>
      <c r="K2123" s="6"/>
      <c r="L2123" s="6"/>
      <c r="M2123" s="6"/>
      <c r="N2123" s="6"/>
      <c r="O2123" s="6"/>
      <c r="P2123" s="6"/>
      <c r="Q2123" s="6"/>
      <c r="R2123" s="6"/>
    </row>
    <row r="2124" spans="1:18" x14ac:dyDescent="0.3">
      <c r="A2124" s="6"/>
      <c r="B2124" s="172" t="s">
        <v>5834</v>
      </c>
      <c r="C2124" s="169"/>
      <c r="D2124" s="6"/>
      <c r="E2124" s="6"/>
      <c r="F2124" s="6"/>
      <c r="G2124" s="6"/>
      <c r="H2124" s="6"/>
      <c r="I2124" s="6"/>
      <c r="J2124" s="6"/>
      <c r="K2124" s="6"/>
      <c r="L2124" s="6"/>
      <c r="M2124" s="6"/>
      <c r="N2124" s="6"/>
      <c r="O2124" s="6"/>
      <c r="P2124" s="6"/>
      <c r="Q2124" s="6"/>
      <c r="R2124" s="6"/>
    </row>
    <row r="2125" spans="1:18" x14ac:dyDescent="0.3">
      <c r="A2125" s="6"/>
      <c r="B2125" s="172" t="s">
        <v>5835</v>
      </c>
      <c r="C2125" s="169"/>
      <c r="D2125" s="6"/>
      <c r="E2125" s="6"/>
      <c r="F2125" s="6"/>
      <c r="G2125" s="6"/>
      <c r="H2125" s="6"/>
      <c r="I2125" s="6"/>
      <c r="J2125" s="6"/>
      <c r="K2125" s="6"/>
      <c r="L2125" s="6"/>
      <c r="M2125" s="6"/>
      <c r="N2125" s="6"/>
      <c r="O2125" s="6"/>
      <c r="P2125" s="6"/>
      <c r="Q2125" s="6"/>
      <c r="R2125" s="6"/>
    </row>
    <row r="2126" spans="1:18" x14ac:dyDescent="0.3">
      <c r="A2126" s="6"/>
      <c r="B2126" s="172" t="s">
        <v>4629</v>
      </c>
      <c r="C2126" s="169"/>
      <c r="D2126" s="6"/>
      <c r="E2126" s="6"/>
      <c r="F2126" s="6"/>
      <c r="G2126" s="6"/>
      <c r="H2126" s="6"/>
      <c r="I2126" s="6"/>
      <c r="J2126" s="6"/>
      <c r="K2126" s="6"/>
      <c r="L2126" s="6"/>
      <c r="M2126" s="6"/>
      <c r="N2126" s="6"/>
      <c r="O2126" s="6"/>
      <c r="P2126" s="6"/>
      <c r="Q2126" s="6"/>
      <c r="R2126" s="6"/>
    </row>
    <row r="2127" spans="1:18" x14ac:dyDescent="0.3">
      <c r="A2127" s="6"/>
      <c r="B2127" s="172" t="s">
        <v>4483</v>
      </c>
      <c r="C2127" s="169"/>
      <c r="D2127" s="6"/>
      <c r="E2127" s="6"/>
      <c r="F2127" s="6"/>
      <c r="G2127" s="6"/>
      <c r="H2127" s="6"/>
      <c r="I2127" s="6"/>
      <c r="J2127" s="6"/>
      <c r="K2127" s="6"/>
      <c r="L2127" s="6"/>
      <c r="M2127" s="6"/>
      <c r="N2127" s="6"/>
      <c r="O2127" s="6"/>
      <c r="P2127" s="6"/>
      <c r="Q2127" s="6"/>
      <c r="R2127" s="6"/>
    </row>
    <row r="2128" spans="1:18" x14ac:dyDescent="0.3">
      <c r="A2128" s="6"/>
      <c r="B2128" s="172" t="s">
        <v>5698</v>
      </c>
      <c r="C2128" s="169"/>
      <c r="D2128" s="6"/>
      <c r="E2128" s="6"/>
      <c r="F2128" s="6"/>
      <c r="G2128" s="6"/>
      <c r="H2128" s="6"/>
      <c r="I2128" s="6"/>
      <c r="J2128" s="6"/>
      <c r="K2128" s="6"/>
      <c r="L2128" s="6"/>
      <c r="M2128" s="6"/>
      <c r="N2128" s="6"/>
      <c r="O2128" s="6"/>
      <c r="P2128" s="6"/>
      <c r="Q2128" s="6"/>
      <c r="R2128" s="6"/>
    </row>
    <row r="2129" spans="1:18" x14ac:dyDescent="0.3">
      <c r="A2129" s="6"/>
      <c r="B2129" s="172" t="s">
        <v>5836</v>
      </c>
      <c r="C2129" s="169"/>
      <c r="D2129" s="6"/>
      <c r="E2129" s="6"/>
      <c r="F2129" s="6"/>
      <c r="G2129" s="6"/>
      <c r="H2129" s="6"/>
      <c r="I2129" s="6"/>
      <c r="J2129" s="6"/>
      <c r="K2129" s="6"/>
      <c r="L2129" s="6"/>
      <c r="M2129" s="6"/>
      <c r="N2129" s="6"/>
      <c r="O2129" s="6"/>
      <c r="P2129" s="6"/>
      <c r="Q2129" s="6"/>
      <c r="R2129" s="6"/>
    </row>
    <row r="2130" spans="1:18" x14ac:dyDescent="0.3">
      <c r="A2130" s="6"/>
      <c r="B2130" s="172" t="s">
        <v>5837</v>
      </c>
      <c r="C2130" s="169"/>
      <c r="D2130" s="6"/>
      <c r="E2130" s="6"/>
      <c r="F2130" s="6"/>
      <c r="G2130" s="6"/>
      <c r="H2130" s="6"/>
      <c r="I2130" s="6"/>
      <c r="J2130" s="6"/>
      <c r="K2130" s="6"/>
      <c r="L2130" s="6"/>
      <c r="M2130" s="6"/>
      <c r="N2130" s="6"/>
      <c r="O2130" s="6"/>
      <c r="P2130" s="6"/>
      <c r="Q2130" s="6"/>
      <c r="R2130" s="6"/>
    </row>
    <row r="2131" spans="1:18" x14ac:dyDescent="0.3">
      <c r="A2131" s="6"/>
      <c r="B2131" s="172" t="s">
        <v>5838</v>
      </c>
      <c r="C2131" s="169"/>
      <c r="D2131" s="6"/>
      <c r="E2131" s="6"/>
      <c r="F2131" s="6"/>
      <c r="G2131" s="6"/>
      <c r="H2131" s="6"/>
      <c r="I2131" s="6"/>
      <c r="J2131" s="6"/>
      <c r="K2131" s="6"/>
      <c r="L2131" s="6"/>
      <c r="M2131" s="6"/>
      <c r="N2131" s="6"/>
      <c r="O2131" s="6"/>
      <c r="P2131" s="6"/>
      <c r="Q2131" s="6"/>
      <c r="R2131" s="6"/>
    </row>
    <row r="2132" spans="1:18" x14ac:dyDescent="0.3">
      <c r="A2132" s="6"/>
      <c r="B2132" s="173" t="s">
        <v>4630</v>
      </c>
      <c r="C2132" s="169"/>
      <c r="D2132" s="6"/>
      <c r="E2132" s="6"/>
      <c r="F2132" s="6"/>
      <c r="G2132" s="6"/>
      <c r="H2132" s="6"/>
      <c r="I2132" s="6"/>
      <c r="J2132" s="6"/>
      <c r="K2132" s="6"/>
      <c r="L2132" s="6"/>
      <c r="M2132" s="6"/>
      <c r="N2132" s="6"/>
      <c r="O2132" s="6"/>
      <c r="P2132" s="6"/>
      <c r="Q2132" s="6"/>
      <c r="R2132" s="6"/>
    </row>
    <row r="2133" spans="1:18" x14ac:dyDescent="0.3">
      <c r="A2133" s="6"/>
      <c r="B2133" s="172" t="s">
        <v>5839</v>
      </c>
      <c r="C2133" s="169"/>
      <c r="D2133" s="6"/>
      <c r="E2133" s="6"/>
      <c r="F2133" s="6"/>
      <c r="G2133" s="6"/>
      <c r="H2133" s="6"/>
      <c r="I2133" s="6"/>
      <c r="J2133" s="6"/>
      <c r="K2133" s="6"/>
      <c r="L2133" s="6"/>
      <c r="M2133" s="6"/>
      <c r="N2133" s="6"/>
      <c r="O2133" s="6"/>
      <c r="P2133" s="6"/>
      <c r="Q2133" s="6"/>
      <c r="R2133" s="6"/>
    </row>
    <row r="2134" spans="1:18" x14ac:dyDescent="0.3">
      <c r="A2134" s="6"/>
      <c r="B2134" s="172" t="s">
        <v>5840</v>
      </c>
      <c r="C2134" s="169"/>
      <c r="D2134" s="6"/>
      <c r="E2134" s="6"/>
      <c r="F2134" s="6"/>
      <c r="G2134" s="6"/>
      <c r="H2134" s="6"/>
      <c r="I2134" s="6"/>
      <c r="J2134" s="6"/>
      <c r="K2134" s="6"/>
      <c r="L2134" s="6"/>
      <c r="M2134" s="6"/>
      <c r="N2134" s="6"/>
      <c r="O2134" s="6"/>
      <c r="P2134" s="6"/>
      <c r="Q2134" s="6"/>
      <c r="R2134" s="6"/>
    </row>
    <row r="2135" spans="1:18" x14ac:dyDescent="0.3">
      <c r="A2135" s="6"/>
      <c r="B2135" s="173" t="s">
        <v>4579</v>
      </c>
      <c r="C2135" s="169"/>
      <c r="D2135" s="6"/>
      <c r="E2135" s="6"/>
      <c r="F2135" s="6"/>
      <c r="G2135" s="6"/>
      <c r="H2135" s="6"/>
      <c r="I2135" s="6"/>
      <c r="J2135" s="6"/>
      <c r="K2135" s="6"/>
      <c r="L2135" s="6"/>
      <c r="M2135" s="6"/>
      <c r="N2135" s="6"/>
      <c r="O2135" s="6"/>
      <c r="P2135" s="6"/>
      <c r="Q2135" s="6"/>
      <c r="R2135" s="6"/>
    </row>
    <row r="2136" spans="1:18" x14ac:dyDescent="0.3">
      <c r="A2136" s="6"/>
      <c r="B2136" s="172" t="s">
        <v>4631</v>
      </c>
      <c r="C2136" s="169"/>
      <c r="D2136" s="6"/>
      <c r="E2136" s="6"/>
      <c r="F2136" s="6"/>
      <c r="G2136" s="6"/>
      <c r="H2136" s="6"/>
      <c r="I2136" s="6"/>
      <c r="J2136" s="6"/>
      <c r="K2136" s="6"/>
      <c r="L2136" s="6"/>
      <c r="M2136" s="6"/>
      <c r="N2136" s="6"/>
      <c r="O2136" s="6"/>
      <c r="P2136" s="6"/>
      <c r="Q2136" s="6"/>
      <c r="R2136" s="6"/>
    </row>
    <row r="2137" spans="1:18" x14ac:dyDescent="0.3">
      <c r="A2137" s="6"/>
      <c r="B2137" s="172" t="s">
        <v>5841</v>
      </c>
      <c r="C2137" s="169"/>
      <c r="D2137" s="6"/>
      <c r="E2137" s="6"/>
      <c r="F2137" s="6"/>
      <c r="G2137" s="6"/>
      <c r="H2137" s="6"/>
      <c r="I2137" s="6"/>
      <c r="J2137" s="6"/>
      <c r="K2137" s="6"/>
      <c r="L2137" s="6"/>
      <c r="M2137" s="6"/>
      <c r="N2137" s="6"/>
      <c r="O2137" s="6"/>
      <c r="P2137" s="6"/>
      <c r="Q2137" s="6"/>
      <c r="R2137" s="6"/>
    </row>
    <row r="2138" spans="1:18" x14ac:dyDescent="0.3">
      <c r="A2138" s="6"/>
      <c r="B2138" s="172" t="s">
        <v>5842</v>
      </c>
      <c r="C2138" s="169"/>
      <c r="D2138" s="6"/>
      <c r="E2138" s="6"/>
      <c r="F2138" s="6"/>
      <c r="G2138" s="6"/>
      <c r="H2138" s="6"/>
      <c r="I2138" s="6"/>
      <c r="J2138" s="6"/>
      <c r="K2138" s="6"/>
      <c r="L2138" s="6"/>
      <c r="M2138" s="6"/>
      <c r="N2138" s="6"/>
      <c r="O2138" s="6"/>
      <c r="P2138" s="6"/>
      <c r="Q2138" s="6"/>
      <c r="R2138" s="6"/>
    </row>
    <row r="2139" spans="1:18" x14ac:dyDescent="0.3">
      <c r="A2139" s="6"/>
      <c r="B2139" s="172" t="s">
        <v>5843</v>
      </c>
      <c r="C2139" s="169"/>
      <c r="D2139" s="6"/>
      <c r="E2139" s="6"/>
      <c r="F2139" s="6"/>
      <c r="G2139" s="6"/>
      <c r="H2139" s="6"/>
      <c r="I2139" s="6"/>
      <c r="J2139" s="6"/>
      <c r="K2139" s="6"/>
      <c r="L2139" s="6"/>
      <c r="M2139" s="6"/>
      <c r="N2139" s="6"/>
      <c r="O2139" s="6"/>
      <c r="P2139" s="6"/>
      <c r="Q2139" s="6"/>
      <c r="R2139" s="6"/>
    </row>
    <row r="2140" spans="1:18" x14ac:dyDescent="0.3">
      <c r="A2140" s="6"/>
      <c r="B2140" s="172" t="s">
        <v>5844</v>
      </c>
      <c r="C2140" s="169"/>
      <c r="D2140" s="6"/>
      <c r="E2140" s="6"/>
      <c r="F2140" s="6"/>
      <c r="G2140" s="6"/>
      <c r="H2140" s="6"/>
      <c r="I2140" s="6"/>
      <c r="J2140" s="6"/>
      <c r="K2140" s="6"/>
      <c r="L2140" s="6"/>
      <c r="M2140" s="6"/>
      <c r="N2140" s="6"/>
      <c r="O2140" s="6"/>
      <c r="P2140" s="6"/>
      <c r="Q2140" s="6"/>
      <c r="R2140" s="6"/>
    </row>
    <row r="2141" spans="1:18" x14ac:dyDescent="0.3">
      <c r="A2141" s="6"/>
      <c r="B2141" s="173" t="s">
        <v>4580</v>
      </c>
      <c r="C2141" s="169"/>
      <c r="D2141" s="6"/>
      <c r="E2141" s="6"/>
      <c r="F2141" s="6"/>
      <c r="G2141" s="6"/>
      <c r="H2141" s="6"/>
      <c r="I2141" s="6"/>
      <c r="J2141" s="6"/>
      <c r="K2141" s="6"/>
      <c r="L2141" s="6"/>
      <c r="M2141" s="6"/>
      <c r="N2141" s="6"/>
      <c r="O2141" s="6"/>
      <c r="P2141" s="6"/>
      <c r="Q2141" s="6"/>
      <c r="R2141" s="6"/>
    </row>
    <row r="2142" spans="1:18" x14ac:dyDescent="0.3">
      <c r="A2142" s="6"/>
      <c r="B2142" s="172" t="s">
        <v>4632</v>
      </c>
      <c r="C2142" s="169"/>
      <c r="D2142" s="6"/>
      <c r="E2142" s="6"/>
      <c r="F2142" s="6"/>
      <c r="G2142" s="6"/>
      <c r="H2142" s="6"/>
      <c r="I2142" s="6"/>
      <c r="J2142" s="6"/>
      <c r="K2142" s="6"/>
      <c r="L2142" s="6"/>
      <c r="M2142" s="6"/>
      <c r="N2142" s="6"/>
      <c r="O2142" s="6"/>
      <c r="P2142" s="6"/>
      <c r="Q2142" s="6"/>
      <c r="R2142" s="6"/>
    </row>
    <row r="2143" spans="1:18" x14ac:dyDescent="0.3">
      <c r="A2143" s="6"/>
      <c r="B2143" s="172" t="s">
        <v>5845</v>
      </c>
      <c r="C2143" s="169"/>
      <c r="D2143" s="6"/>
      <c r="E2143" s="6"/>
      <c r="F2143" s="6"/>
      <c r="G2143" s="6"/>
      <c r="H2143" s="6"/>
      <c r="I2143" s="6"/>
      <c r="J2143" s="6"/>
      <c r="K2143" s="6"/>
      <c r="L2143" s="6"/>
      <c r="M2143" s="6"/>
      <c r="N2143" s="6"/>
      <c r="O2143" s="6"/>
      <c r="P2143" s="6"/>
      <c r="Q2143" s="6"/>
      <c r="R2143" s="6"/>
    </row>
    <row r="2144" spans="1:18" x14ac:dyDescent="0.3">
      <c r="A2144" s="6"/>
      <c r="B2144" s="172" t="s">
        <v>5846</v>
      </c>
      <c r="C2144" s="169"/>
      <c r="D2144" s="6"/>
      <c r="E2144" s="6"/>
      <c r="F2144" s="6"/>
      <c r="G2144" s="6"/>
      <c r="H2144" s="6"/>
      <c r="I2144" s="6"/>
      <c r="J2144" s="6"/>
      <c r="K2144" s="6"/>
      <c r="L2144" s="6"/>
      <c r="M2144" s="6"/>
      <c r="N2144" s="6"/>
      <c r="O2144" s="6"/>
      <c r="P2144" s="6"/>
      <c r="Q2144" s="6"/>
      <c r="R2144" s="6"/>
    </row>
    <row r="2145" spans="1:18" x14ac:dyDescent="0.3">
      <c r="A2145" s="6"/>
      <c r="B2145" s="172" t="s">
        <v>5847</v>
      </c>
      <c r="C2145" s="169"/>
      <c r="D2145" s="6"/>
      <c r="E2145" s="6"/>
      <c r="F2145" s="6"/>
      <c r="G2145" s="6"/>
      <c r="H2145" s="6"/>
      <c r="I2145" s="6"/>
      <c r="J2145" s="6"/>
      <c r="K2145" s="6"/>
      <c r="L2145" s="6"/>
      <c r="M2145" s="6"/>
      <c r="N2145" s="6"/>
      <c r="O2145" s="6"/>
      <c r="P2145" s="6"/>
      <c r="Q2145" s="6"/>
      <c r="R2145" s="6"/>
    </row>
    <row r="2146" spans="1:18" x14ac:dyDescent="0.3">
      <c r="A2146" s="6"/>
      <c r="B2146" s="172" t="s">
        <v>5848</v>
      </c>
      <c r="C2146" s="169"/>
      <c r="D2146" s="6"/>
      <c r="E2146" s="6"/>
      <c r="F2146" s="6"/>
      <c r="G2146" s="6"/>
      <c r="H2146" s="6"/>
      <c r="I2146" s="6"/>
      <c r="J2146" s="6"/>
      <c r="K2146" s="6"/>
      <c r="L2146" s="6"/>
      <c r="M2146" s="6"/>
      <c r="N2146" s="6"/>
      <c r="O2146" s="6"/>
      <c r="P2146" s="6"/>
      <c r="Q2146" s="6"/>
      <c r="R2146" s="6"/>
    </row>
    <row r="2147" spans="1:18" x14ac:dyDescent="0.3">
      <c r="A2147" s="6"/>
      <c r="B2147" s="172" t="s">
        <v>5849</v>
      </c>
      <c r="C2147" s="169"/>
      <c r="D2147" s="6"/>
      <c r="E2147" s="6"/>
      <c r="F2147" s="6"/>
      <c r="G2147" s="6"/>
      <c r="H2147" s="6"/>
      <c r="I2147" s="6"/>
      <c r="J2147" s="6"/>
      <c r="K2147" s="6"/>
      <c r="L2147" s="6"/>
      <c r="M2147" s="6"/>
      <c r="N2147" s="6"/>
      <c r="O2147" s="6"/>
      <c r="P2147" s="6"/>
      <c r="Q2147" s="6"/>
      <c r="R2147" s="6"/>
    </row>
    <row r="2148" spans="1:18" x14ac:dyDescent="0.3">
      <c r="A2148" s="6"/>
      <c r="B2148" s="172" t="s">
        <v>4633</v>
      </c>
      <c r="C2148" s="169"/>
      <c r="D2148" s="6"/>
      <c r="E2148" s="6"/>
      <c r="F2148" s="6"/>
      <c r="G2148" s="6"/>
      <c r="H2148" s="6"/>
      <c r="I2148" s="6"/>
      <c r="J2148" s="6"/>
      <c r="K2148" s="6"/>
      <c r="L2148" s="6"/>
      <c r="M2148" s="6"/>
      <c r="N2148" s="6"/>
      <c r="O2148" s="6"/>
      <c r="P2148" s="6"/>
      <c r="Q2148" s="6"/>
      <c r="R2148" s="6"/>
    </row>
    <row r="2149" spans="1:18" x14ac:dyDescent="0.3">
      <c r="A2149" s="6"/>
      <c r="B2149" s="172" t="s">
        <v>5850</v>
      </c>
      <c r="C2149" s="169"/>
      <c r="D2149" s="6"/>
      <c r="E2149" s="6"/>
      <c r="F2149" s="6"/>
      <c r="G2149" s="6"/>
      <c r="H2149" s="6"/>
      <c r="I2149" s="6"/>
      <c r="J2149" s="6"/>
      <c r="K2149" s="6"/>
      <c r="L2149" s="6"/>
      <c r="M2149" s="6"/>
      <c r="N2149" s="6"/>
      <c r="O2149" s="6"/>
      <c r="P2149" s="6"/>
      <c r="Q2149" s="6"/>
      <c r="R2149" s="6"/>
    </row>
    <row r="2150" spans="1:18" x14ac:dyDescent="0.3">
      <c r="A2150" s="6"/>
      <c r="B2150" s="172" t="s">
        <v>4483</v>
      </c>
      <c r="C2150" s="169"/>
      <c r="D2150" s="6"/>
      <c r="E2150" s="6"/>
      <c r="F2150" s="6"/>
      <c r="G2150" s="6"/>
      <c r="H2150" s="6"/>
      <c r="I2150" s="6"/>
      <c r="J2150" s="6"/>
      <c r="K2150" s="6"/>
      <c r="L2150" s="6"/>
      <c r="M2150" s="6"/>
      <c r="N2150" s="6"/>
      <c r="O2150" s="6"/>
      <c r="P2150" s="6"/>
      <c r="Q2150" s="6"/>
      <c r="R2150" s="6"/>
    </row>
    <row r="2151" spans="1:18" x14ac:dyDescent="0.3">
      <c r="A2151" s="6"/>
      <c r="B2151" s="172" t="s">
        <v>5698</v>
      </c>
      <c r="C2151" s="169"/>
      <c r="D2151" s="6"/>
      <c r="E2151" s="6"/>
      <c r="F2151" s="6"/>
      <c r="G2151" s="6"/>
      <c r="H2151" s="6"/>
      <c r="I2151" s="6"/>
      <c r="J2151" s="6"/>
      <c r="K2151" s="6"/>
      <c r="L2151" s="6"/>
      <c r="M2151" s="6"/>
      <c r="N2151" s="6"/>
      <c r="O2151" s="6"/>
      <c r="P2151" s="6"/>
      <c r="Q2151" s="6"/>
      <c r="R2151" s="6"/>
    </row>
    <row r="2152" spans="1:18" x14ac:dyDescent="0.3">
      <c r="A2152" s="6"/>
      <c r="B2152" s="172" t="s">
        <v>4634</v>
      </c>
      <c r="C2152" s="169"/>
      <c r="D2152" s="6"/>
      <c r="E2152" s="6"/>
      <c r="F2152" s="6"/>
      <c r="G2152" s="6"/>
      <c r="H2152" s="6"/>
      <c r="I2152" s="6"/>
      <c r="J2152" s="6"/>
      <c r="K2152" s="6"/>
      <c r="L2152" s="6"/>
      <c r="M2152" s="6"/>
      <c r="N2152" s="6"/>
      <c r="O2152" s="6"/>
      <c r="P2152" s="6"/>
      <c r="Q2152" s="6"/>
      <c r="R2152" s="6"/>
    </row>
    <row r="2153" spans="1:18" x14ac:dyDescent="0.3">
      <c r="A2153" s="6"/>
      <c r="B2153" s="172" t="s">
        <v>4635</v>
      </c>
      <c r="C2153" s="169"/>
      <c r="D2153" s="6"/>
      <c r="E2153" s="6"/>
      <c r="F2153" s="6"/>
      <c r="G2153" s="6"/>
      <c r="H2153" s="6"/>
      <c r="I2153" s="6"/>
      <c r="J2153" s="6"/>
      <c r="K2153" s="6"/>
      <c r="L2153" s="6"/>
      <c r="M2153" s="6"/>
      <c r="N2153" s="6"/>
      <c r="O2153" s="6"/>
      <c r="P2153" s="6"/>
      <c r="Q2153" s="6"/>
      <c r="R2153" s="6"/>
    </row>
    <row r="2154" spans="1:18" x14ac:dyDescent="0.3">
      <c r="A2154" s="6"/>
      <c r="B2154" s="172" t="s">
        <v>5851</v>
      </c>
      <c r="C2154" s="169"/>
      <c r="D2154" s="6"/>
      <c r="E2154" s="6"/>
      <c r="F2154" s="6"/>
      <c r="G2154" s="6"/>
      <c r="H2154" s="6"/>
      <c r="I2154" s="6"/>
      <c r="J2154" s="6"/>
      <c r="K2154" s="6"/>
      <c r="L2154" s="6"/>
      <c r="M2154" s="6"/>
      <c r="N2154" s="6"/>
      <c r="O2154" s="6"/>
      <c r="P2154" s="6"/>
      <c r="Q2154" s="6"/>
      <c r="R2154" s="6"/>
    </row>
    <row r="2155" spans="1:18" x14ac:dyDescent="0.3">
      <c r="A2155" s="6"/>
      <c r="B2155" s="172" t="s">
        <v>4636</v>
      </c>
      <c r="C2155" s="169"/>
      <c r="D2155" s="6"/>
      <c r="E2155" s="6"/>
      <c r="F2155" s="6"/>
      <c r="G2155" s="6"/>
      <c r="H2155" s="6"/>
      <c r="I2155" s="6"/>
      <c r="J2155" s="6"/>
      <c r="K2155" s="6"/>
      <c r="L2155" s="6"/>
      <c r="M2155" s="6"/>
      <c r="N2155" s="6"/>
      <c r="O2155" s="6"/>
      <c r="P2155" s="6"/>
      <c r="Q2155" s="6"/>
      <c r="R2155" s="6"/>
    </row>
    <row r="2156" spans="1:18" x14ac:dyDescent="0.3">
      <c r="A2156" s="6"/>
      <c r="B2156" s="172" t="s">
        <v>4376</v>
      </c>
      <c r="C2156" s="169"/>
      <c r="D2156" s="6"/>
      <c r="E2156" s="6"/>
      <c r="F2156" s="6"/>
      <c r="G2156" s="6"/>
      <c r="H2156" s="6"/>
      <c r="I2156" s="6"/>
      <c r="J2156" s="6"/>
      <c r="K2156" s="6"/>
      <c r="L2156" s="6"/>
      <c r="M2156" s="6"/>
      <c r="N2156" s="6"/>
      <c r="O2156" s="6"/>
      <c r="P2156" s="6"/>
      <c r="Q2156" s="6"/>
      <c r="R2156" s="6"/>
    </row>
    <row r="2157" spans="1:18" x14ac:dyDescent="0.3">
      <c r="A2157" s="6"/>
      <c r="B2157" s="172" t="s">
        <v>5852</v>
      </c>
      <c r="C2157" s="169"/>
      <c r="D2157" s="6"/>
      <c r="E2157" s="6"/>
      <c r="F2157" s="6"/>
      <c r="G2157" s="6"/>
      <c r="H2157" s="6"/>
      <c r="I2157" s="6"/>
      <c r="J2157" s="6"/>
      <c r="K2157" s="6"/>
      <c r="L2157" s="6"/>
      <c r="M2157" s="6"/>
      <c r="N2157" s="6"/>
      <c r="O2157" s="6"/>
      <c r="P2157" s="6"/>
      <c r="Q2157" s="6"/>
      <c r="R2157" s="6"/>
    </row>
    <row r="2158" spans="1:18" x14ac:dyDescent="0.3">
      <c r="A2158" s="6"/>
      <c r="B2158" s="173" t="s">
        <v>4294</v>
      </c>
      <c r="C2158" s="169"/>
      <c r="D2158" s="6"/>
      <c r="E2158" s="6"/>
      <c r="F2158" s="6"/>
      <c r="G2158" s="6"/>
      <c r="H2158" s="6"/>
      <c r="I2158" s="6"/>
      <c r="J2158" s="6"/>
      <c r="K2158" s="6"/>
      <c r="L2158" s="6"/>
      <c r="M2158" s="6"/>
      <c r="N2158" s="6"/>
      <c r="O2158" s="6"/>
      <c r="P2158" s="6"/>
      <c r="Q2158" s="6"/>
      <c r="R2158" s="6"/>
    </row>
    <row r="2159" spans="1:18" x14ac:dyDescent="0.3">
      <c r="A2159" s="6"/>
      <c r="B2159" s="172" t="s">
        <v>5853</v>
      </c>
      <c r="C2159" s="169"/>
      <c r="D2159" s="6"/>
      <c r="E2159" s="6"/>
      <c r="F2159" s="6"/>
      <c r="G2159" s="6"/>
      <c r="H2159" s="6"/>
      <c r="I2159" s="6"/>
      <c r="J2159" s="6"/>
      <c r="K2159" s="6"/>
      <c r="L2159" s="6"/>
      <c r="M2159" s="6"/>
      <c r="N2159" s="6"/>
      <c r="O2159" s="6"/>
      <c r="P2159" s="6"/>
      <c r="Q2159" s="6"/>
      <c r="R2159" s="6"/>
    </row>
    <row r="2160" spans="1:18" x14ac:dyDescent="0.3">
      <c r="A2160" s="6"/>
      <c r="B2160" s="172" t="s">
        <v>4637</v>
      </c>
      <c r="C2160" s="169"/>
      <c r="D2160" s="6"/>
      <c r="E2160" s="6"/>
      <c r="F2160" s="6"/>
      <c r="G2160" s="6"/>
      <c r="H2160" s="6"/>
      <c r="I2160" s="6"/>
      <c r="J2160" s="6"/>
      <c r="K2160" s="6"/>
      <c r="L2160" s="6"/>
      <c r="M2160" s="6"/>
      <c r="N2160" s="6"/>
      <c r="O2160" s="6"/>
      <c r="P2160" s="6"/>
      <c r="Q2160" s="6"/>
      <c r="R2160" s="6"/>
    </row>
    <row r="2161" spans="1:18" x14ac:dyDescent="0.3">
      <c r="A2161" s="6"/>
      <c r="B2161" s="172" t="s">
        <v>4638</v>
      </c>
      <c r="C2161" s="169"/>
      <c r="D2161" s="6"/>
      <c r="E2161" s="6"/>
      <c r="F2161" s="6"/>
      <c r="G2161" s="6"/>
      <c r="H2161" s="6"/>
      <c r="I2161" s="6"/>
      <c r="J2161" s="6"/>
      <c r="K2161" s="6"/>
      <c r="L2161" s="6"/>
      <c r="M2161" s="6"/>
      <c r="N2161" s="6"/>
      <c r="O2161" s="6"/>
      <c r="P2161" s="6"/>
      <c r="Q2161" s="6"/>
      <c r="R2161" s="6"/>
    </row>
    <row r="2162" spans="1:18" x14ac:dyDescent="0.3">
      <c r="A2162" s="6"/>
      <c r="B2162" s="172" t="s">
        <v>4483</v>
      </c>
      <c r="C2162" s="169"/>
      <c r="D2162" s="6"/>
      <c r="E2162" s="6"/>
      <c r="F2162" s="6"/>
      <c r="G2162" s="6"/>
      <c r="H2162" s="6"/>
      <c r="I2162" s="6"/>
      <c r="J2162" s="6"/>
      <c r="K2162" s="6"/>
      <c r="L2162" s="6"/>
      <c r="M2162" s="6"/>
      <c r="N2162" s="6"/>
      <c r="O2162" s="6"/>
      <c r="P2162" s="6"/>
      <c r="Q2162" s="6"/>
      <c r="R2162" s="6"/>
    </row>
    <row r="2163" spans="1:18" x14ac:dyDescent="0.3">
      <c r="A2163" s="6"/>
      <c r="B2163" s="172" t="s">
        <v>5854</v>
      </c>
      <c r="C2163" s="169"/>
      <c r="D2163" s="6"/>
      <c r="E2163" s="6"/>
      <c r="F2163" s="6"/>
      <c r="G2163" s="6"/>
      <c r="H2163" s="6"/>
      <c r="I2163" s="6"/>
      <c r="J2163" s="6"/>
      <c r="K2163" s="6"/>
      <c r="L2163" s="6"/>
      <c r="M2163" s="6"/>
      <c r="N2163" s="6"/>
      <c r="O2163" s="6"/>
      <c r="P2163" s="6"/>
      <c r="Q2163" s="6"/>
      <c r="R2163" s="6"/>
    </row>
    <row r="2164" spans="1:18" x14ac:dyDescent="0.3">
      <c r="A2164" s="6"/>
      <c r="B2164" s="172" t="s">
        <v>4639</v>
      </c>
      <c r="C2164" s="169"/>
      <c r="D2164" s="6"/>
      <c r="E2164" s="6"/>
      <c r="F2164" s="6"/>
      <c r="G2164" s="6"/>
      <c r="H2164" s="6"/>
      <c r="I2164" s="6"/>
      <c r="J2164" s="6"/>
      <c r="K2164" s="6"/>
      <c r="L2164" s="6"/>
      <c r="M2164" s="6"/>
      <c r="N2164" s="6"/>
      <c r="O2164" s="6"/>
      <c r="P2164" s="6"/>
      <c r="Q2164" s="6"/>
      <c r="R2164" s="6"/>
    </row>
    <row r="2165" spans="1:18" x14ac:dyDescent="0.3">
      <c r="A2165" s="6"/>
      <c r="B2165" s="172" t="s">
        <v>5855</v>
      </c>
      <c r="C2165" s="169"/>
      <c r="D2165" s="6"/>
      <c r="E2165" s="6"/>
      <c r="F2165" s="6"/>
      <c r="G2165" s="6"/>
      <c r="H2165" s="6"/>
      <c r="I2165" s="6"/>
      <c r="J2165" s="6"/>
      <c r="K2165" s="6"/>
      <c r="L2165" s="6"/>
      <c r="M2165" s="6"/>
      <c r="N2165" s="6"/>
      <c r="O2165" s="6"/>
      <c r="P2165" s="6"/>
      <c r="Q2165" s="6"/>
      <c r="R2165" s="6"/>
    </row>
    <row r="2166" spans="1:18" x14ac:dyDescent="0.3">
      <c r="A2166" s="6"/>
      <c r="B2166" s="172" t="s">
        <v>5856</v>
      </c>
      <c r="C2166" s="169"/>
      <c r="D2166" s="6"/>
      <c r="E2166" s="6"/>
      <c r="F2166" s="6"/>
      <c r="G2166" s="6"/>
      <c r="H2166" s="6"/>
      <c r="I2166" s="6"/>
      <c r="J2166" s="6"/>
      <c r="K2166" s="6"/>
      <c r="L2166" s="6"/>
      <c r="M2166" s="6"/>
      <c r="N2166" s="6"/>
      <c r="O2166" s="6"/>
      <c r="P2166" s="6"/>
      <c r="Q2166" s="6"/>
      <c r="R2166" s="6"/>
    </row>
    <row r="2167" spans="1:18" x14ac:dyDescent="0.3">
      <c r="A2167" s="6"/>
      <c r="B2167" s="172" t="s">
        <v>4640</v>
      </c>
      <c r="C2167" s="169"/>
      <c r="D2167" s="6"/>
      <c r="E2167" s="6"/>
      <c r="F2167" s="6"/>
      <c r="G2167" s="6"/>
      <c r="H2167" s="6"/>
      <c r="I2167" s="6"/>
      <c r="J2167" s="6"/>
      <c r="K2167" s="6"/>
      <c r="L2167" s="6"/>
      <c r="M2167" s="6"/>
      <c r="N2167" s="6"/>
      <c r="O2167" s="6"/>
      <c r="P2167" s="6"/>
      <c r="Q2167" s="6"/>
      <c r="R2167" s="6"/>
    </row>
    <row r="2168" spans="1:18" x14ac:dyDescent="0.3">
      <c r="A2168" s="6"/>
      <c r="B2168" s="172" t="s">
        <v>5857</v>
      </c>
      <c r="C2168" s="169"/>
      <c r="D2168" s="6"/>
      <c r="E2168" s="6"/>
      <c r="F2168" s="6"/>
      <c r="G2168" s="6"/>
      <c r="H2168" s="6"/>
      <c r="I2168" s="6"/>
      <c r="J2168" s="6"/>
      <c r="K2168" s="6"/>
      <c r="L2168" s="6"/>
      <c r="M2168" s="6"/>
      <c r="N2168" s="6"/>
      <c r="O2168" s="6"/>
      <c r="P2168" s="6"/>
      <c r="Q2168" s="6"/>
      <c r="R2168" s="6"/>
    </row>
    <row r="2169" spans="1:18" x14ac:dyDescent="0.3">
      <c r="A2169" s="6"/>
      <c r="B2169" s="172" t="s">
        <v>5858</v>
      </c>
      <c r="C2169" s="169"/>
      <c r="D2169" s="6"/>
      <c r="E2169" s="6"/>
      <c r="F2169" s="6"/>
      <c r="G2169" s="6"/>
      <c r="H2169" s="6"/>
      <c r="I2169" s="6"/>
      <c r="J2169" s="6"/>
      <c r="K2169" s="6"/>
      <c r="L2169" s="6"/>
      <c r="M2169" s="6"/>
      <c r="N2169" s="6"/>
      <c r="O2169" s="6"/>
      <c r="P2169" s="6"/>
      <c r="Q2169" s="6"/>
      <c r="R2169" s="6"/>
    </row>
    <row r="2170" spans="1:18" x14ac:dyDescent="0.3">
      <c r="A2170" s="6"/>
      <c r="B2170" s="173" t="s">
        <v>4641</v>
      </c>
      <c r="C2170" s="169"/>
      <c r="D2170" s="6"/>
      <c r="E2170" s="6"/>
      <c r="F2170" s="6"/>
      <c r="G2170" s="6"/>
      <c r="H2170" s="6"/>
      <c r="I2170" s="6"/>
      <c r="J2170" s="6"/>
      <c r="K2170" s="6"/>
      <c r="L2170" s="6"/>
      <c r="M2170" s="6"/>
      <c r="N2170" s="6"/>
      <c r="O2170" s="6"/>
      <c r="P2170" s="6"/>
      <c r="Q2170" s="6"/>
      <c r="R2170" s="6"/>
    </row>
    <row r="2171" spans="1:18" x14ac:dyDescent="0.3">
      <c r="A2171" s="6"/>
      <c r="B2171" s="172" t="s">
        <v>5859</v>
      </c>
      <c r="C2171" s="169"/>
      <c r="D2171" s="6"/>
      <c r="E2171" s="6"/>
      <c r="F2171" s="6"/>
      <c r="G2171" s="6"/>
      <c r="H2171" s="6"/>
      <c r="I2171" s="6"/>
      <c r="J2171" s="6"/>
      <c r="K2171" s="6"/>
      <c r="L2171" s="6"/>
      <c r="M2171" s="6"/>
      <c r="N2171" s="6"/>
      <c r="O2171" s="6"/>
      <c r="P2171" s="6"/>
      <c r="Q2171" s="6"/>
      <c r="R2171" s="6"/>
    </row>
    <row r="2172" spans="1:18" x14ac:dyDescent="0.3">
      <c r="A2172" s="6"/>
      <c r="B2172" s="172" t="s">
        <v>4642</v>
      </c>
      <c r="C2172" s="169"/>
      <c r="D2172" s="6"/>
      <c r="E2172" s="6"/>
      <c r="F2172" s="6"/>
      <c r="G2172" s="6"/>
      <c r="H2172" s="6"/>
      <c r="I2172" s="6"/>
      <c r="J2172" s="6"/>
      <c r="K2172" s="6"/>
      <c r="L2172" s="6"/>
      <c r="M2172" s="6"/>
      <c r="N2172" s="6"/>
      <c r="O2172" s="6"/>
      <c r="P2172" s="6"/>
      <c r="Q2172" s="6"/>
      <c r="R2172" s="6"/>
    </row>
    <row r="2173" spans="1:18" x14ac:dyDescent="0.3">
      <c r="A2173" s="6"/>
      <c r="B2173" s="172" t="s">
        <v>4643</v>
      </c>
      <c r="C2173" s="169"/>
      <c r="D2173" s="6"/>
      <c r="E2173" s="6"/>
      <c r="F2173" s="6"/>
      <c r="G2173" s="6"/>
      <c r="H2173" s="6"/>
      <c r="I2173" s="6"/>
      <c r="J2173" s="6"/>
      <c r="K2173" s="6"/>
      <c r="L2173" s="6"/>
      <c r="M2173" s="6"/>
      <c r="N2173" s="6"/>
      <c r="O2173" s="6"/>
      <c r="P2173" s="6"/>
      <c r="Q2173" s="6"/>
      <c r="R2173" s="6"/>
    </row>
    <row r="2174" spans="1:18" x14ac:dyDescent="0.3">
      <c r="A2174" s="6"/>
      <c r="B2174" s="172" t="s">
        <v>5860</v>
      </c>
      <c r="C2174" s="169"/>
      <c r="D2174" s="6"/>
      <c r="E2174" s="6"/>
      <c r="F2174" s="6"/>
      <c r="G2174" s="6"/>
      <c r="H2174" s="6"/>
      <c r="I2174" s="6"/>
      <c r="J2174" s="6"/>
      <c r="K2174" s="6"/>
      <c r="L2174" s="6"/>
      <c r="M2174" s="6"/>
      <c r="N2174" s="6"/>
      <c r="O2174" s="6"/>
      <c r="P2174" s="6"/>
      <c r="Q2174" s="6"/>
      <c r="R2174" s="6"/>
    </row>
    <row r="2175" spans="1:18" x14ac:dyDescent="0.3">
      <c r="A2175" s="6"/>
      <c r="B2175" s="172" t="s">
        <v>4642</v>
      </c>
      <c r="C2175" s="169"/>
      <c r="D2175" s="6"/>
      <c r="E2175" s="6"/>
      <c r="F2175" s="6"/>
      <c r="G2175" s="6"/>
      <c r="H2175" s="6"/>
      <c r="I2175" s="6"/>
      <c r="J2175" s="6"/>
      <c r="K2175" s="6"/>
      <c r="L2175" s="6"/>
      <c r="M2175" s="6"/>
      <c r="N2175" s="6"/>
      <c r="O2175" s="6"/>
      <c r="P2175" s="6"/>
      <c r="Q2175" s="6"/>
      <c r="R2175" s="6"/>
    </row>
    <row r="2176" spans="1:18" x14ac:dyDescent="0.3">
      <c r="A2176" s="6"/>
      <c r="B2176" s="172" t="s">
        <v>4643</v>
      </c>
      <c r="C2176" s="169"/>
      <c r="D2176" s="6"/>
      <c r="E2176" s="6"/>
      <c r="F2176" s="6"/>
      <c r="G2176" s="6"/>
      <c r="H2176" s="6"/>
      <c r="I2176" s="6"/>
      <c r="J2176" s="6"/>
      <c r="K2176" s="6"/>
      <c r="L2176" s="6"/>
      <c r="M2176" s="6"/>
      <c r="N2176" s="6"/>
      <c r="O2176" s="6"/>
      <c r="P2176" s="6"/>
      <c r="Q2176" s="6"/>
      <c r="R2176" s="6"/>
    </row>
    <row r="2177" spans="1:18" x14ac:dyDescent="0.3">
      <c r="A2177" s="6"/>
      <c r="B2177" s="172" t="s">
        <v>5861</v>
      </c>
      <c r="C2177" s="169"/>
      <c r="D2177" s="6"/>
      <c r="E2177" s="6"/>
      <c r="F2177" s="6"/>
      <c r="G2177" s="6"/>
      <c r="H2177" s="6"/>
      <c r="I2177" s="6"/>
      <c r="J2177" s="6"/>
      <c r="K2177" s="6"/>
      <c r="L2177" s="6"/>
      <c r="M2177" s="6"/>
      <c r="N2177" s="6"/>
      <c r="O2177" s="6"/>
      <c r="P2177" s="6"/>
      <c r="Q2177" s="6"/>
      <c r="R2177" s="6"/>
    </row>
    <row r="2178" spans="1:18" x14ac:dyDescent="0.3">
      <c r="A2178" s="6"/>
      <c r="B2178" s="172" t="s">
        <v>4644</v>
      </c>
      <c r="C2178" s="169"/>
      <c r="D2178" s="6"/>
      <c r="E2178" s="6"/>
      <c r="F2178" s="6"/>
      <c r="G2178" s="6"/>
      <c r="H2178" s="6"/>
      <c r="I2178" s="6"/>
      <c r="J2178" s="6"/>
      <c r="K2178" s="6"/>
      <c r="L2178" s="6"/>
      <c r="M2178" s="6"/>
      <c r="N2178" s="6"/>
      <c r="O2178" s="6"/>
      <c r="P2178" s="6"/>
      <c r="Q2178" s="6"/>
      <c r="R2178" s="6"/>
    </row>
    <row r="2179" spans="1:18" x14ac:dyDescent="0.3">
      <c r="A2179" s="6"/>
      <c r="B2179" s="172" t="s">
        <v>5862</v>
      </c>
      <c r="C2179" s="169"/>
      <c r="D2179" s="6"/>
      <c r="E2179" s="6"/>
      <c r="F2179" s="6"/>
      <c r="G2179" s="6"/>
      <c r="H2179" s="6"/>
      <c r="I2179" s="6"/>
      <c r="J2179" s="6"/>
      <c r="K2179" s="6"/>
      <c r="L2179" s="6"/>
      <c r="M2179" s="6"/>
      <c r="N2179" s="6"/>
      <c r="O2179" s="6"/>
      <c r="P2179" s="6"/>
      <c r="Q2179" s="6"/>
      <c r="R2179" s="6"/>
    </row>
    <row r="2180" spans="1:18" x14ac:dyDescent="0.3">
      <c r="A2180" s="6"/>
      <c r="B2180" s="172" t="s">
        <v>4483</v>
      </c>
      <c r="C2180" s="169"/>
      <c r="D2180" s="6"/>
      <c r="E2180" s="6"/>
      <c r="F2180" s="6"/>
      <c r="G2180" s="6"/>
      <c r="H2180" s="6"/>
      <c r="I2180" s="6"/>
      <c r="J2180" s="6"/>
      <c r="K2180" s="6"/>
      <c r="L2180" s="6"/>
      <c r="M2180" s="6"/>
      <c r="N2180" s="6"/>
      <c r="O2180" s="6"/>
      <c r="P2180" s="6"/>
      <c r="Q2180" s="6"/>
      <c r="R2180" s="6"/>
    </row>
    <row r="2181" spans="1:18" x14ac:dyDescent="0.3">
      <c r="A2181" s="6"/>
      <c r="B2181" s="172" t="s">
        <v>5863</v>
      </c>
      <c r="C2181" s="169"/>
      <c r="D2181" s="6"/>
      <c r="E2181" s="6"/>
      <c r="F2181" s="6"/>
      <c r="G2181" s="6"/>
      <c r="H2181" s="6"/>
      <c r="I2181" s="6"/>
      <c r="J2181" s="6"/>
      <c r="K2181" s="6"/>
      <c r="L2181" s="6"/>
      <c r="M2181" s="6"/>
      <c r="N2181" s="6"/>
      <c r="O2181" s="6"/>
      <c r="P2181" s="6"/>
      <c r="Q2181" s="6"/>
      <c r="R2181" s="6"/>
    </row>
    <row r="2182" spans="1:18" x14ac:dyDescent="0.3">
      <c r="A2182" s="6"/>
      <c r="B2182" s="172" t="s">
        <v>5864</v>
      </c>
      <c r="C2182" s="169"/>
      <c r="D2182" s="6"/>
      <c r="E2182" s="6"/>
      <c r="F2182" s="6"/>
      <c r="G2182" s="6"/>
      <c r="H2182" s="6"/>
      <c r="I2182" s="6"/>
      <c r="J2182" s="6"/>
      <c r="K2182" s="6"/>
      <c r="L2182" s="6"/>
      <c r="M2182" s="6"/>
      <c r="N2182" s="6"/>
      <c r="O2182" s="6"/>
      <c r="P2182" s="6"/>
      <c r="Q2182" s="6"/>
      <c r="R2182" s="6"/>
    </row>
    <row r="2183" spans="1:18" x14ac:dyDescent="0.3">
      <c r="A2183" s="6"/>
      <c r="B2183" s="172" t="s">
        <v>4645</v>
      </c>
      <c r="C2183" s="169"/>
      <c r="D2183" s="6"/>
      <c r="E2183" s="6"/>
      <c r="F2183" s="6"/>
      <c r="G2183" s="6"/>
      <c r="H2183" s="6"/>
      <c r="I2183" s="6"/>
      <c r="J2183" s="6"/>
      <c r="K2183" s="6"/>
      <c r="L2183" s="6"/>
      <c r="M2183" s="6"/>
      <c r="N2183" s="6"/>
      <c r="O2183" s="6"/>
      <c r="P2183" s="6"/>
      <c r="Q2183" s="6"/>
      <c r="R2183" s="6"/>
    </row>
    <row r="2184" spans="1:18" x14ac:dyDescent="0.3">
      <c r="A2184" s="6"/>
      <c r="B2184" s="172" t="s">
        <v>4646</v>
      </c>
      <c r="C2184" s="169"/>
      <c r="D2184" s="6"/>
      <c r="E2184" s="6"/>
      <c r="F2184" s="6"/>
      <c r="G2184" s="6"/>
      <c r="H2184" s="6"/>
      <c r="I2184" s="6"/>
      <c r="J2184" s="6"/>
      <c r="K2184" s="6"/>
      <c r="L2184" s="6"/>
      <c r="M2184" s="6"/>
      <c r="N2184" s="6"/>
      <c r="O2184" s="6"/>
      <c r="P2184" s="6"/>
      <c r="Q2184" s="6"/>
      <c r="R2184" s="6"/>
    </row>
    <row r="2185" spans="1:18" x14ac:dyDescent="0.3">
      <c r="A2185" s="6"/>
      <c r="B2185" s="172" t="s">
        <v>5865</v>
      </c>
      <c r="C2185" s="169"/>
      <c r="D2185" s="6"/>
      <c r="E2185" s="6"/>
      <c r="F2185" s="6"/>
      <c r="G2185" s="6"/>
      <c r="H2185" s="6"/>
      <c r="I2185" s="6"/>
      <c r="J2185" s="6"/>
      <c r="K2185" s="6"/>
      <c r="L2185" s="6"/>
      <c r="M2185" s="6"/>
      <c r="N2185" s="6"/>
      <c r="O2185" s="6"/>
      <c r="P2185" s="6"/>
      <c r="Q2185" s="6"/>
      <c r="R2185" s="6"/>
    </row>
    <row r="2186" spans="1:18" x14ac:dyDescent="0.3">
      <c r="A2186" s="6"/>
      <c r="B2186" s="172" t="s">
        <v>5866</v>
      </c>
      <c r="C2186" s="169"/>
      <c r="D2186" s="6"/>
      <c r="E2186" s="6"/>
      <c r="F2186" s="6"/>
      <c r="G2186" s="6"/>
      <c r="H2186" s="6"/>
      <c r="I2186" s="6"/>
      <c r="J2186" s="6"/>
      <c r="K2186" s="6"/>
      <c r="L2186" s="6"/>
      <c r="M2186" s="6"/>
      <c r="N2186" s="6"/>
      <c r="O2186" s="6"/>
      <c r="P2186" s="6"/>
      <c r="Q2186" s="6"/>
      <c r="R2186" s="6"/>
    </row>
    <row r="2187" spans="1:18" x14ac:dyDescent="0.3">
      <c r="A2187" s="6"/>
      <c r="B2187" s="172" t="s">
        <v>4647</v>
      </c>
      <c r="C2187" s="169"/>
      <c r="D2187" s="6"/>
      <c r="E2187" s="6"/>
      <c r="F2187" s="6"/>
      <c r="G2187" s="6"/>
      <c r="H2187" s="6"/>
      <c r="I2187" s="6"/>
      <c r="J2187" s="6"/>
      <c r="K2187" s="6"/>
      <c r="L2187" s="6"/>
      <c r="M2187" s="6"/>
      <c r="N2187" s="6"/>
      <c r="O2187" s="6"/>
      <c r="P2187" s="6"/>
      <c r="Q2187" s="6"/>
      <c r="R2187" s="6"/>
    </row>
    <row r="2188" spans="1:18" x14ac:dyDescent="0.3">
      <c r="A2188" s="6"/>
      <c r="B2188" s="172" t="s">
        <v>4648</v>
      </c>
      <c r="C2188" s="169"/>
      <c r="D2188" s="6"/>
      <c r="E2188" s="6"/>
      <c r="F2188" s="6"/>
      <c r="G2188" s="6"/>
      <c r="H2188" s="6"/>
      <c r="I2188" s="6"/>
      <c r="J2188" s="6"/>
      <c r="K2188" s="6"/>
      <c r="L2188" s="6"/>
      <c r="M2188" s="6"/>
      <c r="N2188" s="6"/>
      <c r="O2188" s="6"/>
      <c r="P2188" s="6"/>
      <c r="Q2188" s="6"/>
      <c r="R2188" s="6"/>
    </row>
    <row r="2189" spans="1:18" x14ac:dyDescent="0.3">
      <c r="A2189" s="6"/>
      <c r="B2189" s="172" t="s">
        <v>4649</v>
      </c>
      <c r="C2189" s="169"/>
      <c r="D2189" s="6"/>
      <c r="E2189" s="6"/>
      <c r="F2189" s="6"/>
      <c r="G2189" s="6"/>
      <c r="H2189" s="6"/>
      <c r="I2189" s="6"/>
      <c r="J2189" s="6"/>
      <c r="K2189" s="6"/>
      <c r="L2189" s="6"/>
      <c r="M2189" s="6"/>
      <c r="N2189" s="6"/>
      <c r="O2189" s="6"/>
      <c r="P2189" s="6"/>
      <c r="Q2189" s="6"/>
      <c r="R2189" s="6"/>
    </row>
    <row r="2190" spans="1:18" x14ac:dyDescent="0.3">
      <c r="A2190" s="6"/>
      <c r="B2190" s="173" t="s">
        <v>4650</v>
      </c>
      <c r="C2190" s="169"/>
      <c r="D2190" s="6"/>
      <c r="E2190" s="6"/>
      <c r="F2190" s="6"/>
      <c r="G2190" s="6"/>
      <c r="H2190" s="6"/>
      <c r="I2190" s="6"/>
      <c r="J2190" s="6"/>
      <c r="K2190" s="6"/>
      <c r="L2190" s="6"/>
      <c r="M2190" s="6"/>
      <c r="N2190" s="6"/>
      <c r="O2190" s="6"/>
      <c r="P2190" s="6"/>
      <c r="Q2190" s="6"/>
      <c r="R2190" s="6"/>
    </row>
    <row r="2191" spans="1:18" x14ac:dyDescent="0.3">
      <c r="A2191" s="6"/>
      <c r="B2191" s="172" t="s">
        <v>5867</v>
      </c>
      <c r="C2191" s="169"/>
      <c r="D2191" s="6"/>
      <c r="E2191" s="6"/>
      <c r="F2191" s="6"/>
      <c r="G2191" s="6"/>
      <c r="H2191" s="6"/>
      <c r="I2191" s="6"/>
      <c r="J2191" s="6"/>
      <c r="K2191" s="6"/>
      <c r="L2191" s="6"/>
      <c r="M2191" s="6"/>
      <c r="N2191" s="6"/>
      <c r="O2191" s="6"/>
      <c r="P2191" s="6"/>
      <c r="Q2191" s="6"/>
      <c r="R2191" s="6"/>
    </row>
    <row r="2192" spans="1:18" x14ac:dyDescent="0.3">
      <c r="A2192" s="6"/>
      <c r="B2192" s="172" t="s">
        <v>4651</v>
      </c>
      <c r="C2192" s="169"/>
      <c r="D2192" s="6"/>
      <c r="E2192" s="6"/>
      <c r="F2192" s="6"/>
      <c r="G2192" s="6"/>
      <c r="H2192" s="6"/>
      <c r="I2192" s="6"/>
      <c r="J2192" s="6"/>
      <c r="K2192" s="6"/>
      <c r="L2192" s="6"/>
      <c r="M2192" s="6"/>
      <c r="N2192" s="6"/>
      <c r="O2192" s="6"/>
      <c r="P2192" s="6"/>
      <c r="Q2192" s="6"/>
      <c r="R2192" s="6"/>
    </row>
    <row r="2193" spans="1:18" x14ac:dyDescent="0.3">
      <c r="A2193" s="6"/>
      <c r="B2193" s="172" t="s">
        <v>4652</v>
      </c>
      <c r="C2193" s="169"/>
      <c r="D2193" s="6"/>
      <c r="E2193" s="6"/>
      <c r="F2193" s="6"/>
      <c r="G2193" s="6"/>
      <c r="H2193" s="6"/>
      <c r="I2193" s="6"/>
      <c r="J2193" s="6"/>
      <c r="K2193" s="6"/>
      <c r="L2193" s="6"/>
      <c r="M2193" s="6"/>
      <c r="N2193" s="6"/>
      <c r="O2193" s="6"/>
      <c r="P2193" s="6"/>
      <c r="Q2193" s="6"/>
      <c r="R2193" s="6"/>
    </row>
    <row r="2194" spans="1:18" x14ac:dyDescent="0.3">
      <c r="A2194" s="6"/>
      <c r="B2194" s="172" t="s">
        <v>5868</v>
      </c>
      <c r="C2194" s="169"/>
      <c r="D2194" s="6"/>
      <c r="E2194" s="6"/>
      <c r="F2194" s="6"/>
      <c r="G2194" s="6"/>
      <c r="H2194" s="6"/>
      <c r="I2194" s="6"/>
      <c r="J2194" s="6"/>
      <c r="K2194" s="6"/>
      <c r="L2194" s="6"/>
      <c r="M2194" s="6"/>
      <c r="N2194" s="6"/>
      <c r="O2194" s="6"/>
      <c r="P2194" s="6"/>
      <c r="Q2194" s="6"/>
      <c r="R2194" s="6"/>
    </row>
    <row r="2195" spans="1:18" x14ac:dyDescent="0.3">
      <c r="A2195" s="6"/>
      <c r="B2195" s="172" t="s">
        <v>5869</v>
      </c>
      <c r="C2195" s="169"/>
      <c r="D2195" s="6"/>
      <c r="E2195" s="6"/>
      <c r="F2195" s="6"/>
      <c r="G2195" s="6"/>
      <c r="H2195" s="6"/>
      <c r="I2195" s="6"/>
      <c r="J2195" s="6"/>
      <c r="K2195" s="6"/>
      <c r="L2195" s="6"/>
      <c r="M2195" s="6"/>
      <c r="N2195" s="6"/>
      <c r="O2195" s="6"/>
      <c r="P2195" s="6"/>
      <c r="Q2195" s="6"/>
      <c r="R2195" s="6"/>
    </row>
    <row r="2196" spans="1:18" x14ac:dyDescent="0.3">
      <c r="A2196" s="6"/>
      <c r="B2196" s="172" t="s">
        <v>5870</v>
      </c>
      <c r="C2196" s="169"/>
      <c r="D2196" s="6"/>
      <c r="E2196" s="6"/>
      <c r="F2196" s="6"/>
      <c r="G2196" s="6"/>
      <c r="H2196" s="6"/>
      <c r="I2196" s="6"/>
      <c r="J2196" s="6"/>
      <c r="K2196" s="6"/>
      <c r="L2196" s="6"/>
      <c r="M2196" s="6"/>
      <c r="N2196" s="6"/>
      <c r="O2196" s="6"/>
      <c r="P2196" s="6"/>
      <c r="Q2196" s="6"/>
      <c r="R2196" s="6"/>
    </row>
    <row r="2197" spans="1:18" x14ac:dyDescent="0.3">
      <c r="A2197" s="6"/>
      <c r="B2197" s="172" t="s">
        <v>5871</v>
      </c>
      <c r="C2197" s="169"/>
      <c r="D2197" s="6"/>
      <c r="E2197" s="6"/>
      <c r="F2197" s="6"/>
      <c r="G2197" s="6"/>
      <c r="H2197" s="6"/>
      <c r="I2197" s="6"/>
      <c r="J2197" s="6"/>
      <c r="K2197" s="6"/>
      <c r="L2197" s="6"/>
      <c r="M2197" s="6"/>
      <c r="N2197" s="6"/>
      <c r="O2197" s="6"/>
      <c r="P2197" s="6"/>
      <c r="Q2197" s="6"/>
      <c r="R2197" s="6"/>
    </row>
    <row r="2198" spans="1:18" x14ac:dyDescent="0.3">
      <c r="A2198" s="6"/>
      <c r="B2198" s="172" t="s">
        <v>4653</v>
      </c>
      <c r="C2198" s="169"/>
      <c r="D2198" s="6"/>
      <c r="E2198" s="6"/>
      <c r="F2198" s="6"/>
      <c r="G2198" s="6"/>
      <c r="H2198" s="6"/>
      <c r="I2198" s="6"/>
      <c r="J2198" s="6"/>
      <c r="K2198" s="6"/>
      <c r="L2198" s="6"/>
      <c r="M2198" s="6"/>
      <c r="N2198" s="6"/>
      <c r="O2198" s="6"/>
      <c r="P2198" s="6"/>
      <c r="Q2198" s="6"/>
      <c r="R2198" s="6"/>
    </row>
    <row r="2199" spans="1:18" x14ac:dyDescent="0.3">
      <c r="A2199" s="6"/>
      <c r="B2199" s="172" t="s">
        <v>4654</v>
      </c>
      <c r="C2199" s="169"/>
      <c r="D2199" s="6"/>
      <c r="E2199" s="6"/>
      <c r="F2199" s="6"/>
      <c r="G2199" s="6"/>
      <c r="H2199" s="6"/>
      <c r="I2199" s="6"/>
      <c r="J2199" s="6"/>
      <c r="K2199" s="6"/>
      <c r="L2199" s="6"/>
      <c r="M2199" s="6"/>
      <c r="N2199" s="6"/>
      <c r="O2199" s="6"/>
      <c r="P2199" s="6"/>
      <c r="Q2199" s="6"/>
      <c r="R2199" s="6"/>
    </row>
    <row r="2200" spans="1:18" x14ac:dyDescent="0.3">
      <c r="A2200" s="6"/>
      <c r="B2200" s="172" t="s">
        <v>5872</v>
      </c>
      <c r="C2200" s="169"/>
      <c r="D2200" s="6"/>
      <c r="E2200" s="6"/>
      <c r="F2200" s="6"/>
      <c r="G2200" s="6"/>
      <c r="H2200" s="6"/>
      <c r="I2200" s="6"/>
      <c r="J2200" s="6"/>
      <c r="K2200" s="6"/>
      <c r="L2200" s="6"/>
      <c r="M2200" s="6"/>
      <c r="N2200" s="6"/>
      <c r="O2200" s="6"/>
      <c r="P2200" s="6"/>
      <c r="Q2200" s="6"/>
      <c r="R2200" s="6"/>
    </row>
    <row r="2201" spans="1:18" x14ac:dyDescent="0.3">
      <c r="A2201" s="6"/>
      <c r="B2201" s="172" t="s">
        <v>5873</v>
      </c>
      <c r="C2201" s="169"/>
      <c r="D2201" s="6"/>
      <c r="E2201" s="6"/>
      <c r="F2201" s="6"/>
      <c r="G2201" s="6"/>
      <c r="H2201" s="6"/>
      <c r="I2201" s="6"/>
      <c r="J2201" s="6"/>
      <c r="K2201" s="6"/>
      <c r="L2201" s="6"/>
      <c r="M2201" s="6"/>
      <c r="N2201" s="6"/>
      <c r="O2201" s="6"/>
      <c r="P2201" s="6"/>
      <c r="Q2201" s="6"/>
      <c r="R2201" s="6"/>
    </row>
    <row r="2202" spans="1:18" x14ac:dyDescent="0.3">
      <c r="A2202" s="6"/>
      <c r="B2202" s="172" t="s">
        <v>5874</v>
      </c>
      <c r="C2202" s="169"/>
      <c r="D2202" s="6"/>
      <c r="E2202" s="6"/>
      <c r="F2202" s="6"/>
      <c r="G2202" s="6"/>
      <c r="H2202" s="6"/>
      <c r="I2202" s="6"/>
      <c r="J2202" s="6"/>
      <c r="K2202" s="6"/>
      <c r="L2202" s="6"/>
      <c r="M2202" s="6"/>
      <c r="N2202" s="6"/>
      <c r="O2202" s="6"/>
      <c r="P2202" s="6"/>
      <c r="Q2202" s="6"/>
      <c r="R2202" s="6"/>
    </row>
    <row r="2203" spans="1:18" x14ac:dyDescent="0.3">
      <c r="A2203" s="6"/>
      <c r="B2203" s="172" t="s">
        <v>5875</v>
      </c>
      <c r="C2203" s="169"/>
      <c r="D2203" s="6"/>
      <c r="E2203" s="6"/>
      <c r="F2203" s="6"/>
      <c r="G2203" s="6"/>
      <c r="H2203" s="6"/>
      <c r="I2203" s="6"/>
      <c r="J2203" s="6"/>
      <c r="K2203" s="6"/>
      <c r="L2203" s="6"/>
      <c r="M2203" s="6"/>
      <c r="N2203" s="6"/>
      <c r="O2203" s="6"/>
      <c r="P2203" s="6"/>
      <c r="Q2203" s="6"/>
      <c r="R2203" s="6"/>
    </row>
    <row r="2204" spans="1:18" x14ac:dyDescent="0.3">
      <c r="A2204" s="6"/>
      <c r="B2204" s="172" t="s">
        <v>5876</v>
      </c>
      <c r="C2204" s="169"/>
      <c r="D2204" s="6"/>
      <c r="E2204" s="6"/>
      <c r="F2204" s="6"/>
      <c r="G2204" s="6"/>
      <c r="H2204" s="6"/>
      <c r="I2204" s="6"/>
      <c r="J2204" s="6"/>
      <c r="K2204" s="6"/>
      <c r="L2204" s="6"/>
      <c r="M2204" s="6"/>
      <c r="N2204" s="6"/>
      <c r="O2204" s="6"/>
      <c r="P2204" s="6"/>
      <c r="Q2204" s="6"/>
      <c r="R2204" s="6"/>
    </row>
    <row r="2205" spans="1:18" x14ac:dyDescent="0.3">
      <c r="A2205" s="6"/>
      <c r="B2205" s="172" t="s">
        <v>5877</v>
      </c>
      <c r="C2205" s="169"/>
      <c r="D2205" s="6"/>
      <c r="E2205" s="6"/>
      <c r="F2205" s="6"/>
      <c r="G2205" s="6"/>
      <c r="H2205" s="6"/>
      <c r="I2205" s="6"/>
      <c r="J2205" s="6"/>
      <c r="K2205" s="6"/>
      <c r="L2205" s="6"/>
      <c r="M2205" s="6"/>
      <c r="N2205" s="6"/>
      <c r="O2205" s="6"/>
      <c r="P2205" s="6"/>
      <c r="Q2205" s="6"/>
      <c r="R2205" s="6"/>
    </row>
    <row r="2206" spans="1:18" x14ac:dyDescent="0.3">
      <c r="A2206" s="6"/>
      <c r="B2206" s="172" t="s">
        <v>5878</v>
      </c>
      <c r="C2206" s="169"/>
      <c r="D2206" s="6"/>
      <c r="E2206" s="6"/>
      <c r="F2206" s="6"/>
      <c r="G2206" s="6"/>
      <c r="H2206" s="6"/>
      <c r="I2206" s="6"/>
      <c r="J2206" s="6"/>
      <c r="K2206" s="6"/>
      <c r="L2206" s="6"/>
      <c r="M2206" s="6"/>
      <c r="N2206" s="6"/>
      <c r="O2206" s="6"/>
      <c r="P2206" s="6"/>
      <c r="Q2206" s="6"/>
      <c r="R2206" s="6"/>
    </row>
    <row r="2207" spans="1:18" x14ac:dyDescent="0.3">
      <c r="A2207" s="6"/>
      <c r="B2207" s="172" t="s">
        <v>4483</v>
      </c>
      <c r="C2207" s="169"/>
      <c r="D2207" s="6"/>
      <c r="E2207" s="6"/>
      <c r="F2207" s="6"/>
      <c r="G2207" s="6"/>
      <c r="H2207" s="6"/>
      <c r="I2207" s="6"/>
      <c r="J2207" s="6"/>
      <c r="K2207" s="6"/>
      <c r="L2207" s="6"/>
      <c r="M2207" s="6"/>
      <c r="N2207" s="6"/>
      <c r="O2207" s="6"/>
      <c r="P2207" s="6"/>
      <c r="Q2207" s="6"/>
      <c r="R2207" s="6"/>
    </row>
    <row r="2208" spans="1:18" x14ac:dyDescent="0.3">
      <c r="A2208" s="6"/>
      <c r="B2208" s="172" t="s">
        <v>5879</v>
      </c>
      <c r="C2208" s="169"/>
      <c r="D2208" s="6"/>
      <c r="E2208" s="6"/>
      <c r="F2208" s="6"/>
      <c r="G2208" s="6"/>
      <c r="H2208" s="6"/>
      <c r="I2208" s="6"/>
      <c r="J2208" s="6"/>
      <c r="K2208" s="6"/>
      <c r="L2208" s="6"/>
      <c r="M2208" s="6"/>
      <c r="N2208" s="6"/>
      <c r="O2208" s="6"/>
      <c r="P2208" s="6"/>
      <c r="Q2208" s="6"/>
      <c r="R2208" s="6"/>
    </row>
    <row r="2209" spans="1:18" x14ac:dyDescent="0.3">
      <c r="A2209" s="6"/>
      <c r="B2209" s="172" t="s">
        <v>5880</v>
      </c>
      <c r="C2209" s="169"/>
      <c r="D2209" s="6"/>
      <c r="E2209" s="6"/>
      <c r="F2209" s="6"/>
      <c r="G2209" s="6"/>
      <c r="H2209" s="6"/>
      <c r="I2209" s="6"/>
      <c r="J2209" s="6"/>
      <c r="K2209" s="6"/>
      <c r="L2209" s="6"/>
      <c r="M2209" s="6"/>
      <c r="N2209" s="6"/>
      <c r="O2209" s="6"/>
      <c r="P2209" s="6"/>
      <c r="Q2209" s="6"/>
      <c r="R2209" s="6"/>
    </row>
    <row r="2210" spans="1:18" x14ac:dyDescent="0.3">
      <c r="A2210" s="6"/>
      <c r="B2210" s="172" t="s">
        <v>4332</v>
      </c>
      <c r="C2210" s="169"/>
      <c r="D2210" s="6"/>
      <c r="E2210" s="6"/>
      <c r="F2210" s="6"/>
      <c r="G2210" s="6"/>
      <c r="H2210" s="6"/>
      <c r="I2210" s="6"/>
      <c r="J2210" s="6"/>
      <c r="K2210" s="6"/>
      <c r="L2210" s="6"/>
      <c r="M2210" s="6"/>
      <c r="N2210" s="6"/>
      <c r="O2210" s="6"/>
      <c r="P2210" s="6"/>
      <c r="Q2210" s="6"/>
      <c r="R2210" s="6"/>
    </row>
    <row r="2211" spans="1:18" x14ac:dyDescent="0.3">
      <c r="A2211" s="6"/>
      <c r="B2211" s="172" t="s">
        <v>4655</v>
      </c>
      <c r="C2211" s="169"/>
      <c r="D2211" s="6"/>
      <c r="E2211" s="6"/>
      <c r="F2211" s="6"/>
      <c r="G2211" s="6"/>
      <c r="H2211" s="6"/>
      <c r="I2211" s="6"/>
      <c r="J2211" s="6"/>
      <c r="K2211" s="6"/>
      <c r="L2211" s="6"/>
      <c r="M2211" s="6"/>
      <c r="N2211" s="6"/>
      <c r="O2211" s="6"/>
      <c r="P2211" s="6"/>
      <c r="Q2211" s="6"/>
      <c r="R2211" s="6"/>
    </row>
    <row r="2212" spans="1:18" x14ac:dyDescent="0.3">
      <c r="A2212" s="6"/>
      <c r="B2212" s="173" t="s">
        <v>4656</v>
      </c>
      <c r="C2212" s="169"/>
      <c r="D2212" s="6"/>
      <c r="E2212" s="6"/>
      <c r="F2212" s="6"/>
      <c r="G2212" s="6"/>
      <c r="H2212" s="6"/>
      <c r="I2212" s="6"/>
      <c r="J2212" s="6"/>
      <c r="K2212" s="6"/>
      <c r="L2212" s="6"/>
      <c r="M2212" s="6"/>
      <c r="N2212" s="6"/>
      <c r="O2212" s="6"/>
      <c r="P2212" s="6"/>
      <c r="Q2212" s="6"/>
      <c r="R2212" s="6"/>
    </row>
    <row r="2213" spans="1:18" x14ac:dyDescent="0.3">
      <c r="A2213" s="6"/>
      <c r="B2213" s="172" t="s">
        <v>5881</v>
      </c>
      <c r="C2213" s="169"/>
      <c r="D2213" s="6"/>
      <c r="E2213" s="6"/>
      <c r="F2213" s="6"/>
      <c r="G2213" s="6"/>
      <c r="H2213" s="6"/>
      <c r="I2213" s="6"/>
      <c r="J2213" s="6"/>
      <c r="K2213" s="6"/>
      <c r="L2213" s="6"/>
      <c r="M2213" s="6"/>
      <c r="N2213" s="6"/>
      <c r="O2213" s="6"/>
      <c r="P2213" s="6"/>
      <c r="Q2213" s="6"/>
      <c r="R2213" s="6"/>
    </row>
    <row r="2214" spans="1:18" x14ac:dyDescent="0.3">
      <c r="A2214" s="6"/>
      <c r="B2214" s="172" t="s">
        <v>4657</v>
      </c>
      <c r="C2214" s="169"/>
      <c r="D2214" s="6"/>
      <c r="E2214" s="6"/>
      <c r="F2214" s="6"/>
      <c r="G2214" s="6"/>
      <c r="H2214" s="6"/>
      <c r="I2214" s="6"/>
      <c r="J2214" s="6"/>
      <c r="K2214" s="6"/>
      <c r="L2214" s="6"/>
      <c r="M2214" s="6"/>
      <c r="N2214" s="6"/>
      <c r="O2214" s="6"/>
      <c r="P2214" s="6"/>
      <c r="Q2214" s="6"/>
      <c r="R2214" s="6"/>
    </row>
    <row r="2215" spans="1:18" x14ac:dyDescent="0.3">
      <c r="A2215" s="6"/>
      <c r="B2215" s="172" t="s">
        <v>5882</v>
      </c>
      <c r="C2215" s="169"/>
      <c r="D2215" s="6"/>
      <c r="E2215" s="6"/>
      <c r="F2215" s="6"/>
      <c r="G2215" s="6"/>
      <c r="H2215" s="6"/>
      <c r="I2215" s="6"/>
      <c r="J2215" s="6"/>
      <c r="K2215" s="6"/>
      <c r="L2215" s="6"/>
      <c r="M2215" s="6"/>
      <c r="N2215" s="6"/>
      <c r="O2215" s="6"/>
      <c r="P2215" s="6"/>
      <c r="Q2215" s="6"/>
      <c r="R2215" s="6"/>
    </row>
    <row r="2216" spans="1:18" x14ac:dyDescent="0.3">
      <c r="A2216" s="6"/>
      <c r="B2216" s="172" t="s">
        <v>4658</v>
      </c>
      <c r="C2216" s="169"/>
      <c r="D2216" s="6"/>
      <c r="E2216" s="6"/>
      <c r="F2216" s="6"/>
      <c r="G2216" s="6"/>
      <c r="H2216" s="6"/>
      <c r="I2216" s="6"/>
      <c r="J2216" s="6"/>
      <c r="K2216" s="6"/>
      <c r="L2216" s="6"/>
      <c r="M2216" s="6"/>
      <c r="N2216" s="6"/>
      <c r="O2216" s="6"/>
      <c r="P2216" s="6"/>
      <c r="Q2216" s="6"/>
      <c r="R2216" s="6"/>
    </row>
    <row r="2217" spans="1:18" x14ac:dyDescent="0.3">
      <c r="A2217" s="6"/>
      <c r="B2217" s="172" t="s">
        <v>4483</v>
      </c>
      <c r="C2217" s="169"/>
      <c r="D2217" s="6"/>
      <c r="E2217" s="6"/>
      <c r="F2217" s="6"/>
      <c r="G2217" s="6"/>
      <c r="H2217" s="6"/>
      <c r="I2217" s="6"/>
      <c r="J2217" s="6"/>
      <c r="K2217" s="6"/>
      <c r="L2217" s="6"/>
      <c r="M2217" s="6"/>
      <c r="N2217" s="6"/>
      <c r="O2217" s="6"/>
      <c r="P2217" s="6"/>
      <c r="Q2217" s="6"/>
      <c r="R2217" s="6"/>
    </row>
    <row r="2218" spans="1:18" x14ac:dyDescent="0.3">
      <c r="A2218" s="6"/>
      <c r="B2218" s="172" t="s">
        <v>5883</v>
      </c>
      <c r="C2218" s="169"/>
      <c r="D2218" s="6"/>
      <c r="E2218" s="6"/>
      <c r="F2218" s="6"/>
      <c r="G2218" s="6"/>
      <c r="H2218" s="6"/>
      <c r="I2218" s="6"/>
      <c r="J2218" s="6"/>
      <c r="K2218" s="6"/>
      <c r="L2218" s="6"/>
      <c r="M2218" s="6"/>
      <c r="N2218" s="6"/>
      <c r="O2218" s="6"/>
      <c r="P2218" s="6"/>
      <c r="Q2218" s="6"/>
      <c r="R2218" s="6"/>
    </row>
    <row r="2219" spans="1:18" x14ac:dyDescent="0.3">
      <c r="A2219" s="6"/>
      <c r="B2219" s="172" t="s">
        <v>4659</v>
      </c>
      <c r="C2219" s="169"/>
      <c r="D2219" s="6"/>
      <c r="E2219" s="6"/>
      <c r="F2219" s="6"/>
      <c r="G2219" s="6"/>
      <c r="H2219" s="6"/>
      <c r="I2219" s="6"/>
      <c r="J2219" s="6"/>
      <c r="K2219" s="6"/>
      <c r="L2219" s="6"/>
      <c r="M2219" s="6"/>
      <c r="N2219" s="6"/>
      <c r="O2219" s="6"/>
      <c r="P2219" s="6"/>
      <c r="Q2219" s="6"/>
      <c r="R2219" s="6"/>
    </row>
    <row r="2220" spans="1:18" x14ac:dyDescent="0.3">
      <c r="A2220" s="6"/>
      <c r="B2220" s="172" t="s">
        <v>5884</v>
      </c>
      <c r="C2220" s="169"/>
      <c r="D2220" s="6"/>
      <c r="E2220" s="6"/>
      <c r="F2220" s="6"/>
      <c r="G2220" s="6"/>
      <c r="H2220" s="6"/>
      <c r="I2220" s="6"/>
      <c r="J2220" s="6"/>
      <c r="K2220" s="6"/>
      <c r="L2220" s="6"/>
      <c r="M2220" s="6"/>
      <c r="N2220" s="6"/>
      <c r="O2220" s="6"/>
      <c r="P2220" s="6"/>
      <c r="Q2220" s="6"/>
      <c r="R2220" s="6"/>
    </row>
    <row r="2221" spans="1:18" x14ac:dyDescent="0.3">
      <c r="A2221" s="6"/>
      <c r="B2221" s="172" t="s">
        <v>4660</v>
      </c>
      <c r="C2221" s="169"/>
      <c r="D2221" s="6"/>
      <c r="E2221" s="6"/>
      <c r="F2221" s="6"/>
      <c r="G2221" s="6"/>
      <c r="H2221" s="6"/>
      <c r="I2221" s="6"/>
      <c r="J2221" s="6"/>
      <c r="K2221" s="6"/>
      <c r="L2221" s="6"/>
      <c r="M2221" s="6"/>
      <c r="N2221" s="6"/>
      <c r="O2221" s="6"/>
      <c r="P2221" s="6"/>
      <c r="Q2221" s="6"/>
      <c r="R2221" s="6"/>
    </row>
    <row r="2222" spans="1:18" x14ac:dyDescent="0.3">
      <c r="A2222" s="6"/>
      <c r="B2222" s="172" t="s">
        <v>5885</v>
      </c>
      <c r="C2222" s="169"/>
      <c r="D2222" s="6"/>
      <c r="E2222" s="6"/>
      <c r="F2222" s="6"/>
      <c r="G2222" s="6"/>
      <c r="H2222" s="6"/>
      <c r="I2222" s="6"/>
      <c r="J2222" s="6"/>
      <c r="K2222" s="6"/>
      <c r="L2222" s="6"/>
      <c r="M2222" s="6"/>
      <c r="N2222" s="6"/>
      <c r="O2222" s="6"/>
      <c r="P2222" s="6"/>
      <c r="Q2222" s="6"/>
      <c r="R2222" s="6"/>
    </row>
    <row r="2223" spans="1:18" x14ac:dyDescent="0.3">
      <c r="A2223" s="6"/>
      <c r="B2223" s="172" t="s">
        <v>4661</v>
      </c>
      <c r="C2223" s="169"/>
      <c r="D2223" s="6"/>
      <c r="E2223" s="6"/>
      <c r="F2223" s="6"/>
      <c r="G2223" s="6"/>
      <c r="H2223" s="6"/>
      <c r="I2223" s="6"/>
      <c r="J2223" s="6"/>
      <c r="K2223" s="6"/>
      <c r="L2223" s="6"/>
      <c r="M2223" s="6"/>
      <c r="N2223" s="6"/>
      <c r="O2223" s="6"/>
      <c r="P2223" s="6"/>
      <c r="Q2223" s="6"/>
      <c r="R2223" s="6"/>
    </row>
    <row r="2224" spans="1:18" x14ac:dyDescent="0.3">
      <c r="A2224" s="6"/>
      <c r="B2224" s="172" t="s">
        <v>5886</v>
      </c>
      <c r="C2224" s="169"/>
      <c r="D2224" s="6"/>
      <c r="E2224" s="6"/>
      <c r="F2224" s="6"/>
      <c r="G2224" s="6"/>
      <c r="H2224" s="6"/>
      <c r="I2224" s="6"/>
      <c r="J2224" s="6"/>
      <c r="K2224" s="6"/>
      <c r="L2224" s="6"/>
      <c r="M2224" s="6"/>
      <c r="N2224" s="6"/>
      <c r="O2224" s="6"/>
      <c r="P2224" s="6"/>
      <c r="Q2224" s="6"/>
      <c r="R2224" s="6"/>
    </row>
    <row r="2225" spans="1:18" x14ac:dyDescent="0.3">
      <c r="A2225" s="6"/>
      <c r="B2225" s="172" t="s">
        <v>4662</v>
      </c>
      <c r="C2225" s="169"/>
      <c r="D2225" s="6"/>
      <c r="E2225" s="6"/>
      <c r="F2225" s="6"/>
      <c r="G2225" s="6"/>
      <c r="H2225" s="6"/>
      <c r="I2225" s="6"/>
      <c r="J2225" s="6"/>
      <c r="K2225" s="6"/>
      <c r="L2225" s="6"/>
      <c r="M2225" s="6"/>
      <c r="N2225" s="6"/>
      <c r="O2225" s="6"/>
      <c r="P2225" s="6"/>
      <c r="Q2225" s="6"/>
      <c r="R2225" s="6"/>
    </row>
    <row r="2226" spans="1:18" x14ac:dyDescent="0.3">
      <c r="A2226" s="6"/>
      <c r="B2226" s="172" t="s">
        <v>5887</v>
      </c>
      <c r="C2226" s="169"/>
      <c r="D2226" s="6"/>
      <c r="E2226" s="6"/>
      <c r="F2226" s="6"/>
      <c r="G2226" s="6"/>
      <c r="H2226" s="6"/>
      <c r="I2226" s="6"/>
      <c r="J2226" s="6"/>
      <c r="K2226" s="6"/>
      <c r="L2226" s="6"/>
      <c r="M2226" s="6"/>
      <c r="N2226" s="6"/>
      <c r="O2226" s="6"/>
      <c r="P2226" s="6"/>
      <c r="Q2226" s="6"/>
      <c r="R2226" s="6"/>
    </row>
    <row r="2227" spans="1:18" x14ac:dyDescent="0.3">
      <c r="A2227" s="6"/>
      <c r="B2227" s="172" t="s">
        <v>4663</v>
      </c>
      <c r="C2227" s="169"/>
      <c r="D2227" s="6"/>
      <c r="E2227" s="6"/>
      <c r="F2227" s="6"/>
      <c r="G2227" s="6"/>
      <c r="H2227" s="6"/>
      <c r="I2227" s="6"/>
      <c r="J2227" s="6"/>
      <c r="K2227" s="6"/>
      <c r="L2227" s="6"/>
      <c r="M2227" s="6"/>
      <c r="N2227" s="6"/>
      <c r="O2227" s="6"/>
      <c r="P2227" s="6"/>
      <c r="Q2227" s="6"/>
      <c r="R2227" s="6"/>
    </row>
    <row r="2228" spans="1:18" x14ac:dyDescent="0.3">
      <c r="A2228" s="6"/>
      <c r="B2228" s="172" t="s">
        <v>4664</v>
      </c>
      <c r="C2228" s="169"/>
      <c r="D2228" s="6"/>
      <c r="E2228" s="6"/>
      <c r="F2228" s="6"/>
      <c r="G2228" s="6"/>
      <c r="H2228" s="6"/>
      <c r="I2228" s="6"/>
      <c r="J2228" s="6"/>
      <c r="K2228" s="6"/>
      <c r="L2228" s="6"/>
      <c r="M2228" s="6"/>
      <c r="N2228" s="6"/>
      <c r="O2228" s="6"/>
      <c r="P2228" s="6"/>
      <c r="Q2228" s="6"/>
      <c r="R2228" s="6"/>
    </row>
    <row r="2229" spans="1:18" x14ac:dyDescent="0.3">
      <c r="A2229" s="6"/>
      <c r="B2229" s="173" t="s">
        <v>4298</v>
      </c>
      <c r="C2229" s="169"/>
      <c r="D2229" s="6"/>
      <c r="E2229" s="6"/>
      <c r="F2229" s="6"/>
      <c r="G2229" s="6"/>
      <c r="H2229" s="6"/>
      <c r="I2229" s="6"/>
      <c r="J2229" s="6"/>
      <c r="K2229" s="6"/>
      <c r="L2229" s="6"/>
      <c r="M2229" s="6"/>
      <c r="N2229" s="6"/>
      <c r="O2229" s="6"/>
      <c r="P2229" s="6"/>
      <c r="Q2229" s="6"/>
      <c r="R2229" s="6"/>
    </row>
    <row r="2230" spans="1:18" x14ac:dyDescent="0.3">
      <c r="A2230" s="6"/>
      <c r="B2230" s="172" t="s">
        <v>5888</v>
      </c>
      <c r="C2230" s="169"/>
      <c r="D2230" s="6"/>
      <c r="E2230" s="6"/>
      <c r="F2230" s="6"/>
      <c r="G2230" s="6"/>
      <c r="H2230" s="6"/>
      <c r="I2230" s="6"/>
      <c r="J2230" s="6"/>
      <c r="K2230" s="6"/>
      <c r="L2230" s="6"/>
      <c r="M2230" s="6"/>
      <c r="N2230" s="6"/>
      <c r="O2230" s="6"/>
      <c r="P2230" s="6"/>
      <c r="Q2230" s="6"/>
      <c r="R2230" s="6"/>
    </row>
    <row r="2231" spans="1:18" x14ac:dyDescent="0.3">
      <c r="A2231" s="6"/>
      <c r="B2231" s="172" t="s">
        <v>5889</v>
      </c>
      <c r="C2231" s="169"/>
      <c r="D2231" s="6"/>
      <c r="E2231" s="6"/>
      <c r="F2231" s="6"/>
      <c r="G2231" s="6"/>
      <c r="H2231" s="6"/>
      <c r="I2231" s="6"/>
      <c r="J2231" s="6"/>
      <c r="K2231" s="6"/>
      <c r="L2231" s="6"/>
      <c r="M2231" s="6"/>
      <c r="N2231" s="6"/>
      <c r="O2231" s="6"/>
      <c r="P2231" s="6"/>
      <c r="Q2231" s="6"/>
      <c r="R2231" s="6"/>
    </row>
    <row r="2232" spans="1:18" x14ac:dyDescent="0.3">
      <c r="A2232" s="6"/>
      <c r="B2232" s="172" t="s">
        <v>5890</v>
      </c>
      <c r="C2232" s="169"/>
      <c r="D2232" s="6"/>
      <c r="E2232" s="6"/>
      <c r="F2232" s="6"/>
      <c r="G2232" s="6"/>
      <c r="H2232" s="6"/>
      <c r="I2232" s="6"/>
      <c r="J2232" s="6"/>
      <c r="K2232" s="6"/>
      <c r="L2232" s="6"/>
      <c r="M2232" s="6"/>
      <c r="N2232" s="6"/>
      <c r="O2232" s="6"/>
      <c r="P2232" s="6"/>
      <c r="Q2232" s="6"/>
      <c r="R2232" s="6"/>
    </row>
    <row r="2233" spans="1:18" x14ac:dyDescent="0.3">
      <c r="A2233" s="6"/>
      <c r="B2233" s="172" t="s">
        <v>4665</v>
      </c>
      <c r="C2233" s="169"/>
      <c r="D2233" s="6"/>
      <c r="E2233" s="6"/>
      <c r="F2233" s="6"/>
      <c r="G2233" s="6"/>
      <c r="H2233" s="6"/>
      <c r="I2233" s="6"/>
      <c r="J2233" s="6"/>
      <c r="K2233" s="6"/>
      <c r="L2233" s="6"/>
      <c r="M2233" s="6"/>
      <c r="N2233" s="6"/>
      <c r="O2233" s="6"/>
      <c r="P2233" s="6"/>
      <c r="Q2233" s="6"/>
      <c r="R2233" s="6"/>
    </row>
    <row r="2234" spans="1:18" x14ac:dyDescent="0.3">
      <c r="A2234" s="6"/>
      <c r="B2234" s="172" t="s">
        <v>4666</v>
      </c>
      <c r="C2234" s="169"/>
      <c r="D2234" s="6"/>
      <c r="E2234" s="6"/>
      <c r="F2234" s="6"/>
      <c r="G2234" s="6"/>
      <c r="H2234" s="6"/>
      <c r="I2234" s="6"/>
      <c r="J2234" s="6"/>
      <c r="K2234" s="6"/>
      <c r="L2234" s="6"/>
      <c r="M2234" s="6"/>
      <c r="N2234" s="6"/>
      <c r="O2234" s="6"/>
      <c r="P2234" s="6"/>
      <c r="Q2234" s="6"/>
      <c r="R2234" s="6"/>
    </row>
    <row r="2235" spans="1:18" x14ac:dyDescent="0.3">
      <c r="A2235" s="6"/>
      <c r="B2235" s="172" t="s">
        <v>4667</v>
      </c>
      <c r="C2235" s="169"/>
      <c r="D2235" s="6"/>
      <c r="E2235" s="6"/>
      <c r="F2235" s="6"/>
      <c r="G2235" s="6"/>
      <c r="H2235" s="6"/>
      <c r="I2235" s="6"/>
      <c r="J2235" s="6"/>
      <c r="K2235" s="6"/>
      <c r="L2235" s="6"/>
      <c r="M2235" s="6"/>
      <c r="N2235" s="6"/>
      <c r="O2235" s="6"/>
      <c r="P2235" s="6"/>
      <c r="Q2235" s="6"/>
      <c r="R2235" s="6"/>
    </row>
    <row r="2236" spans="1:18" x14ac:dyDescent="0.3">
      <c r="A2236" s="6"/>
      <c r="B2236" s="172" t="s">
        <v>4668</v>
      </c>
      <c r="C2236" s="169"/>
      <c r="D2236" s="6"/>
      <c r="E2236" s="6"/>
      <c r="F2236" s="6"/>
      <c r="G2236" s="6"/>
      <c r="H2236" s="6"/>
      <c r="I2236" s="6"/>
      <c r="J2236" s="6"/>
      <c r="K2236" s="6"/>
      <c r="L2236" s="6"/>
      <c r="M2236" s="6"/>
      <c r="N2236" s="6"/>
      <c r="O2236" s="6"/>
      <c r="P2236" s="6"/>
      <c r="Q2236" s="6"/>
      <c r="R2236" s="6"/>
    </row>
    <row r="2237" spans="1:18" x14ac:dyDescent="0.3">
      <c r="A2237" s="6"/>
      <c r="B2237" s="172" t="s">
        <v>4669</v>
      </c>
      <c r="C2237" s="169"/>
      <c r="D2237" s="6"/>
      <c r="E2237" s="6"/>
      <c r="F2237" s="6"/>
      <c r="G2237" s="6"/>
      <c r="H2237" s="6"/>
      <c r="I2237" s="6"/>
      <c r="J2237" s="6"/>
      <c r="K2237" s="6"/>
      <c r="L2237" s="6"/>
      <c r="M2237" s="6"/>
      <c r="N2237" s="6"/>
      <c r="O2237" s="6"/>
      <c r="P2237" s="6"/>
      <c r="Q2237" s="6"/>
      <c r="R2237" s="6"/>
    </row>
    <row r="2238" spans="1:18" x14ac:dyDescent="0.3">
      <c r="A2238" s="6"/>
      <c r="B2238" s="172" t="s">
        <v>4670</v>
      </c>
      <c r="C2238" s="169"/>
      <c r="D2238" s="6"/>
      <c r="E2238" s="6"/>
      <c r="F2238" s="6"/>
      <c r="G2238" s="6"/>
      <c r="H2238" s="6"/>
      <c r="I2238" s="6"/>
      <c r="J2238" s="6"/>
      <c r="K2238" s="6"/>
      <c r="L2238" s="6"/>
      <c r="M2238" s="6"/>
      <c r="N2238" s="6"/>
      <c r="O2238" s="6"/>
      <c r="P2238" s="6"/>
      <c r="Q2238" s="6"/>
      <c r="R2238" s="6"/>
    </row>
    <row r="2239" spans="1:18" x14ac:dyDescent="0.3">
      <c r="A2239" s="6"/>
      <c r="B2239" s="172" t="s">
        <v>4671</v>
      </c>
      <c r="C2239" s="169"/>
      <c r="D2239" s="6"/>
      <c r="E2239" s="6"/>
      <c r="F2239" s="6"/>
      <c r="G2239" s="6"/>
      <c r="H2239" s="6"/>
      <c r="I2239" s="6"/>
      <c r="J2239" s="6"/>
      <c r="K2239" s="6"/>
      <c r="L2239" s="6"/>
      <c r="M2239" s="6"/>
      <c r="N2239" s="6"/>
      <c r="O2239" s="6"/>
      <c r="P2239" s="6"/>
      <c r="Q2239" s="6"/>
      <c r="R2239" s="6"/>
    </row>
    <row r="2240" spans="1:18" x14ac:dyDescent="0.3">
      <c r="A2240" s="6"/>
      <c r="B2240" s="172" t="s">
        <v>5891</v>
      </c>
      <c r="C2240" s="169"/>
      <c r="D2240" s="6"/>
      <c r="E2240" s="6"/>
      <c r="F2240" s="6"/>
      <c r="G2240" s="6"/>
      <c r="H2240" s="6"/>
      <c r="I2240" s="6"/>
      <c r="J2240" s="6"/>
      <c r="K2240" s="6"/>
      <c r="L2240" s="6"/>
      <c r="M2240" s="6"/>
      <c r="N2240" s="6"/>
      <c r="O2240" s="6"/>
      <c r="P2240" s="6"/>
      <c r="Q2240" s="6"/>
      <c r="R2240" s="6"/>
    </row>
    <row r="2241" spans="1:18" x14ac:dyDescent="0.3">
      <c r="A2241" s="6"/>
      <c r="B2241" s="172" t="s">
        <v>5892</v>
      </c>
      <c r="C2241" s="169"/>
      <c r="D2241" s="6"/>
      <c r="E2241" s="6"/>
      <c r="F2241" s="6"/>
      <c r="G2241" s="6"/>
      <c r="H2241" s="6"/>
      <c r="I2241" s="6"/>
      <c r="J2241" s="6"/>
      <c r="K2241" s="6"/>
      <c r="L2241" s="6"/>
      <c r="M2241" s="6"/>
      <c r="N2241" s="6"/>
      <c r="O2241" s="6"/>
      <c r="P2241" s="6"/>
      <c r="Q2241" s="6"/>
      <c r="R2241" s="6"/>
    </row>
    <row r="2242" spans="1:18" x14ac:dyDescent="0.3">
      <c r="A2242" s="6"/>
      <c r="B2242" s="172" t="s">
        <v>4672</v>
      </c>
      <c r="C2242" s="169"/>
      <c r="D2242" s="6"/>
      <c r="E2242" s="6"/>
      <c r="F2242" s="6"/>
      <c r="G2242" s="6"/>
      <c r="H2242" s="6"/>
      <c r="I2242" s="6"/>
      <c r="J2242" s="6"/>
      <c r="K2242" s="6"/>
      <c r="L2242" s="6"/>
      <c r="M2242" s="6"/>
      <c r="N2242" s="6"/>
      <c r="O2242" s="6"/>
      <c r="P2242" s="6"/>
      <c r="Q2242" s="6"/>
      <c r="R2242" s="6"/>
    </row>
    <row r="2243" spans="1:18" x14ac:dyDescent="0.3">
      <c r="A2243" s="6"/>
      <c r="B2243" s="172" t="s">
        <v>5893</v>
      </c>
      <c r="C2243" s="169"/>
      <c r="D2243" s="6"/>
      <c r="E2243" s="6"/>
      <c r="F2243" s="6"/>
      <c r="G2243" s="6"/>
      <c r="H2243" s="6"/>
      <c r="I2243" s="6"/>
      <c r="J2243" s="6"/>
      <c r="K2243" s="6"/>
      <c r="L2243" s="6"/>
      <c r="M2243" s="6"/>
      <c r="N2243" s="6"/>
      <c r="O2243" s="6"/>
      <c r="P2243" s="6"/>
      <c r="Q2243" s="6"/>
      <c r="R2243" s="6"/>
    </row>
    <row r="2244" spans="1:18" x14ac:dyDescent="0.3">
      <c r="A2244" s="6"/>
      <c r="B2244" s="172" t="s">
        <v>5894</v>
      </c>
      <c r="C2244" s="169"/>
      <c r="D2244" s="6"/>
      <c r="E2244" s="6"/>
      <c r="F2244" s="6"/>
      <c r="G2244" s="6"/>
      <c r="H2244" s="6"/>
      <c r="I2244" s="6"/>
      <c r="J2244" s="6"/>
      <c r="K2244" s="6"/>
      <c r="L2244" s="6"/>
      <c r="M2244" s="6"/>
      <c r="N2244" s="6"/>
      <c r="O2244" s="6"/>
      <c r="P2244" s="6"/>
      <c r="Q2244" s="6"/>
      <c r="R2244" s="6"/>
    </row>
    <row r="2245" spans="1:18" x14ac:dyDescent="0.3">
      <c r="A2245" s="6"/>
      <c r="B2245" s="172" t="s">
        <v>5895</v>
      </c>
      <c r="C2245" s="169"/>
      <c r="D2245" s="6"/>
      <c r="E2245" s="6"/>
      <c r="F2245" s="6"/>
      <c r="G2245" s="6"/>
      <c r="H2245" s="6"/>
      <c r="I2245" s="6"/>
      <c r="J2245" s="6"/>
      <c r="K2245" s="6"/>
      <c r="L2245" s="6"/>
      <c r="M2245" s="6"/>
      <c r="N2245" s="6"/>
      <c r="O2245" s="6"/>
      <c r="P2245" s="6"/>
      <c r="Q2245" s="6"/>
      <c r="R2245" s="6"/>
    </row>
    <row r="2246" spans="1:18" x14ac:dyDescent="0.3">
      <c r="A2246" s="6"/>
      <c r="B2246" s="172" t="s">
        <v>5896</v>
      </c>
      <c r="C2246" s="169"/>
      <c r="D2246" s="6"/>
      <c r="E2246" s="6"/>
      <c r="F2246" s="6"/>
      <c r="G2246" s="6"/>
      <c r="H2246" s="6"/>
      <c r="I2246" s="6"/>
      <c r="J2246" s="6"/>
      <c r="K2246" s="6"/>
      <c r="L2246" s="6"/>
      <c r="M2246" s="6"/>
      <c r="N2246" s="6"/>
      <c r="O2246" s="6"/>
      <c r="P2246" s="6"/>
      <c r="Q2246" s="6"/>
      <c r="R2246" s="6"/>
    </row>
    <row r="2247" spans="1:18" x14ac:dyDescent="0.3">
      <c r="A2247" s="6"/>
      <c r="B2247" s="172" t="s">
        <v>5897</v>
      </c>
      <c r="C2247" s="169"/>
      <c r="D2247" s="6"/>
      <c r="E2247" s="6"/>
      <c r="F2247" s="6"/>
      <c r="G2247" s="6"/>
      <c r="H2247" s="6"/>
      <c r="I2247" s="6"/>
      <c r="J2247" s="6"/>
      <c r="K2247" s="6"/>
      <c r="L2247" s="6"/>
      <c r="M2247" s="6"/>
      <c r="N2247" s="6"/>
      <c r="O2247" s="6"/>
      <c r="P2247" s="6"/>
      <c r="Q2247" s="6"/>
      <c r="R2247" s="6"/>
    </row>
    <row r="2248" spans="1:18" x14ac:dyDescent="0.3">
      <c r="A2248" s="6"/>
      <c r="B2248" s="172" t="s">
        <v>5898</v>
      </c>
      <c r="C2248" s="169"/>
      <c r="D2248" s="6"/>
      <c r="E2248" s="6"/>
      <c r="F2248" s="6"/>
      <c r="G2248" s="6"/>
      <c r="H2248" s="6"/>
      <c r="I2248" s="6"/>
      <c r="J2248" s="6"/>
      <c r="K2248" s="6"/>
      <c r="L2248" s="6"/>
      <c r="M2248" s="6"/>
      <c r="N2248" s="6"/>
      <c r="O2248" s="6"/>
      <c r="P2248" s="6"/>
      <c r="Q2248" s="6"/>
      <c r="R2248" s="6"/>
    </row>
    <row r="2249" spans="1:18" x14ac:dyDescent="0.3">
      <c r="A2249" s="6"/>
      <c r="B2249" s="172" t="s">
        <v>5899</v>
      </c>
      <c r="C2249" s="169"/>
      <c r="D2249" s="6"/>
      <c r="E2249" s="6"/>
      <c r="F2249" s="6"/>
      <c r="G2249" s="6"/>
      <c r="H2249" s="6"/>
      <c r="I2249" s="6"/>
      <c r="J2249" s="6"/>
      <c r="K2249" s="6"/>
      <c r="L2249" s="6"/>
      <c r="M2249" s="6"/>
      <c r="N2249" s="6"/>
      <c r="O2249" s="6"/>
      <c r="P2249" s="6"/>
      <c r="Q2249" s="6"/>
      <c r="R2249" s="6"/>
    </row>
    <row r="2250" spans="1:18" x14ac:dyDescent="0.3">
      <c r="A2250" s="6"/>
      <c r="B2250" s="172" t="s">
        <v>5900</v>
      </c>
      <c r="C2250" s="169"/>
      <c r="D2250" s="6"/>
      <c r="E2250" s="6"/>
      <c r="F2250" s="6"/>
      <c r="G2250" s="6"/>
      <c r="H2250" s="6"/>
      <c r="I2250" s="6"/>
      <c r="J2250" s="6"/>
      <c r="K2250" s="6"/>
      <c r="L2250" s="6"/>
      <c r="M2250" s="6"/>
      <c r="N2250" s="6"/>
      <c r="O2250" s="6"/>
      <c r="P2250" s="6"/>
      <c r="Q2250" s="6"/>
      <c r="R2250" s="6"/>
    </row>
    <row r="2251" spans="1:18" x14ac:dyDescent="0.3">
      <c r="A2251" s="6"/>
      <c r="B2251" s="172" t="s">
        <v>5901</v>
      </c>
      <c r="C2251" s="169"/>
      <c r="D2251" s="6"/>
      <c r="E2251" s="6"/>
      <c r="F2251" s="6"/>
      <c r="G2251" s="6"/>
      <c r="H2251" s="6"/>
      <c r="I2251" s="6"/>
      <c r="J2251" s="6"/>
      <c r="K2251" s="6"/>
      <c r="L2251" s="6"/>
      <c r="M2251" s="6"/>
      <c r="N2251" s="6"/>
      <c r="O2251" s="6"/>
      <c r="P2251" s="6"/>
      <c r="Q2251" s="6"/>
      <c r="R2251" s="6"/>
    </row>
    <row r="2252" spans="1:18" x14ac:dyDescent="0.3">
      <c r="A2252" s="6"/>
      <c r="B2252" s="172" t="s">
        <v>5902</v>
      </c>
      <c r="C2252" s="169"/>
      <c r="D2252" s="6"/>
      <c r="E2252" s="6"/>
      <c r="F2252" s="6"/>
      <c r="G2252" s="6"/>
      <c r="H2252" s="6"/>
      <c r="I2252" s="6"/>
      <c r="J2252" s="6"/>
      <c r="K2252" s="6"/>
      <c r="L2252" s="6"/>
      <c r="M2252" s="6"/>
      <c r="N2252" s="6"/>
      <c r="O2252" s="6"/>
      <c r="P2252" s="6"/>
      <c r="Q2252" s="6"/>
      <c r="R2252" s="6"/>
    </row>
    <row r="2253" spans="1:18" x14ac:dyDescent="0.3">
      <c r="A2253" s="6"/>
      <c r="B2253" s="172" t="s">
        <v>5903</v>
      </c>
      <c r="C2253" s="169"/>
      <c r="D2253" s="6"/>
      <c r="E2253" s="6"/>
      <c r="F2253" s="6"/>
      <c r="G2253" s="6"/>
      <c r="H2253" s="6"/>
      <c r="I2253" s="6"/>
      <c r="J2253" s="6"/>
      <c r="K2253" s="6"/>
      <c r="L2253" s="6"/>
      <c r="M2253" s="6"/>
      <c r="N2253" s="6"/>
      <c r="O2253" s="6"/>
      <c r="P2253" s="6"/>
      <c r="Q2253" s="6"/>
      <c r="R2253" s="6"/>
    </row>
    <row r="2254" spans="1:18" x14ac:dyDescent="0.3">
      <c r="A2254" s="6"/>
      <c r="B2254" s="172" t="s">
        <v>4673</v>
      </c>
      <c r="C2254" s="169"/>
      <c r="D2254" s="6"/>
      <c r="E2254" s="6"/>
      <c r="F2254" s="6"/>
      <c r="G2254" s="6"/>
      <c r="H2254" s="6"/>
      <c r="I2254" s="6"/>
      <c r="J2254" s="6"/>
      <c r="K2254" s="6"/>
      <c r="L2254" s="6"/>
      <c r="M2254" s="6"/>
      <c r="N2254" s="6"/>
      <c r="O2254" s="6"/>
      <c r="P2254" s="6"/>
      <c r="Q2254" s="6"/>
      <c r="R2254" s="6"/>
    </row>
    <row r="2255" spans="1:18" x14ac:dyDescent="0.3">
      <c r="A2255" s="6"/>
      <c r="B2255" s="172" t="s">
        <v>4674</v>
      </c>
      <c r="C2255" s="169"/>
      <c r="D2255" s="6"/>
      <c r="E2255" s="6"/>
      <c r="F2255" s="6"/>
      <c r="G2255" s="6"/>
      <c r="H2255" s="6"/>
      <c r="I2255" s="6"/>
      <c r="J2255" s="6"/>
      <c r="K2255" s="6"/>
      <c r="L2255" s="6"/>
      <c r="M2255" s="6"/>
      <c r="N2255" s="6"/>
      <c r="O2255" s="6"/>
      <c r="P2255" s="6"/>
      <c r="Q2255" s="6"/>
      <c r="R2255" s="6"/>
    </row>
    <row r="2256" spans="1:18" x14ac:dyDescent="0.3">
      <c r="A2256" s="6"/>
      <c r="B2256" s="172" t="s">
        <v>4675</v>
      </c>
      <c r="C2256" s="169"/>
      <c r="D2256" s="6"/>
      <c r="E2256" s="6"/>
      <c r="F2256" s="6"/>
      <c r="G2256" s="6"/>
      <c r="H2256" s="6"/>
      <c r="I2256" s="6"/>
      <c r="J2256" s="6"/>
      <c r="K2256" s="6"/>
      <c r="L2256" s="6"/>
      <c r="M2256" s="6"/>
      <c r="N2256" s="6"/>
      <c r="O2256" s="6"/>
      <c r="P2256" s="6"/>
      <c r="Q2256" s="6"/>
      <c r="R2256" s="6"/>
    </row>
    <row r="2257" spans="1:18" x14ac:dyDescent="0.3">
      <c r="A2257" s="6"/>
      <c r="B2257" s="172" t="s">
        <v>5904</v>
      </c>
      <c r="C2257" s="169"/>
      <c r="D2257" s="6"/>
      <c r="E2257" s="6"/>
      <c r="F2257" s="6"/>
      <c r="G2257" s="6"/>
      <c r="H2257" s="6"/>
      <c r="I2257" s="6"/>
      <c r="J2257" s="6"/>
      <c r="K2257" s="6"/>
      <c r="L2257" s="6"/>
      <c r="M2257" s="6"/>
      <c r="N2257" s="6"/>
      <c r="O2257" s="6"/>
      <c r="P2257" s="6"/>
      <c r="Q2257" s="6"/>
      <c r="R2257" s="6"/>
    </row>
    <row r="2258" spans="1:18" x14ac:dyDescent="0.3">
      <c r="A2258" s="6"/>
      <c r="B2258" s="172" t="s">
        <v>4676</v>
      </c>
      <c r="C2258" s="169"/>
      <c r="D2258" s="6"/>
      <c r="E2258" s="6"/>
      <c r="F2258" s="6"/>
      <c r="G2258" s="6"/>
      <c r="H2258" s="6"/>
      <c r="I2258" s="6"/>
      <c r="J2258" s="6"/>
      <c r="K2258" s="6"/>
      <c r="L2258" s="6"/>
      <c r="M2258" s="6"/>
      <c r="N2258" s="6"/>
      <c r="O2258" s="6"/>
      <c r="P2258" s="6"/>
      <c r="Q2258" s="6"/>
      <c r="R2258" s="6"/>
    </row>
    <row r="2259" spans="1:18" x14ac:dyDescent="0.3">
      <c r="A2259" s="6"/>
      <c r="B2259" s="172" t="s">
        <v>4677</v>
      </c>
      <c r="C2259" s="169"/>
      <c r="D2259" s="6"/>
      <c r="E2259" s="6"/>
      <c r="F2259" s="6"/>
      <c r="G2259" s="6"/>
      <c r="H2259" s="6"/>
      <c r="I2259" s="6"/>
      <c r="J2259" s="6"/>
      <c r="K2259" s="6"/>
      <c r="L2259" s="6"/>
      <c r="M2259" s="6"/>
      <c r="N2259" s="6"/>
      <c r="O2259" s="6"/>
      <c r="P2259" s="6"/>
      <c r="Q2259" s="6"/>
      <c r="R2259" s="6"/>
    </row>
    <row r="2260" spans="1:18" x14ac:dyDescent="0.3">
      <c r="A2260" s="6"/>
      <c r="B2260" s="172" t="s">
        <v>4678</v>
      </c>
      <c r="C2260" s="169"/>
      <c r="D2260" s="6"/>
      <c r="E2260" s="6"/>
      <c r="F2260" s="6"/>
      <c r="G2260" s="6"/>
      <c r="H2260" s="6"/>
      <c r="I2260" s="6"/>
      <c r="J2260" s="6"/>
      <c r="K2260" s="6"/>
      <c r="L2260" s="6"/>
      <c r="M2260" s="6"/>
      <c r="N2260" s="6"/>
      <c r="O2260" s="6"/>
      <c r="P2260" s="6"/>
      <c r="Q2260" s="6"/>
      <c r="R2260" s="6"/>
    </row>
    <row r="2261" spans="1:18" x14ac:dyDescent="0.3">
      <c r="A2261" s="6"/>
      <c r="B2261" s="172" t="s">
        <v>5905</v>
      </c>
      <c r="C2261" s="169"/>
      <c r="D2261" s="6"/>
      <c r="E2261" s="6"/>
      <c r="F2261" s="6"/>
      <c r="G2261" s="6"/>
      <c r="H2261" s="6"/>
      <c r="I2261" s="6"/>
      <c r="J2261" s="6"/>
      <c r="K2261" s="6"/>
      <c r="L2261" s="6"/>
      <c r="M2261" s="6"/>
      <c r="N2261" s="6"/>
      <c r="O2261" s="6"/>
      <c r="P2261" s="6"/>
      <c r="Q2261" s="6"/>
      <c r="R2261" s="6"/>
    </row>
    <row r="2262" spans="1:18" x14ac:dyDescent="0.3">
      <c r="A2262" s="6"/>
      <c r="B2262" s="172" t="s">
        <v>4679</v>
      </c>
      <c r="C2262" s="169"/>
      <c r="D2262" s="6"/>
      <c r="E2262" s="6"/>
      <c r="F2262" s="6"/>
      <c r="G2262" s="6"/>
      <c r="H2262" s="6"/>
      <c r="I2262" s="6"/>
      <c r="J2262" s="6"/>
      <c r="K2262" s="6"/>
      <c r="L2262" s="6"/>
      <c r="M2262" s="6"/>
      <c r="N2262" s="6"/>
      <c r="O2262" s="6"/>
      <c r="P2262" s="6"/>
      <c r="Q2262" s="6"/>
      <c r="R2262" s="6"/>
    </row>
    <row r="2263" spans="1:18" x14ac:dyDescent="0.3">
      <c r="A2263" s="6"/>
      <c r="B2263" s="172" t="s">
        <v>4680</v>
      </c>
      <c r="C2263" s="169"/>
      <c r="D2263" s="6"/>
      <c r="E2263" s="6"/>
      <c r="F2263" s="6"/>
      <c r="G2263" s="6"/>
      <c r="H2263" s="6"/>
      <c r="I2263" s="6"/>
      <c r="J2263" s="6"/>
      <c r="K2263" s="6"/>
      <c r="L2263" s="6"/>
      <c r="M2263" s="6"/>
      <c r="N2263" s="6"/>
      <c r="O2263" s="6"/>
      <c r="P2263" s="6"/>
      <c r="Q2263" s="6"/>
      <c r="R2263" s="6"/>
    </row>
    <row r="2264" spans="1:18" x14ac:dyDescent="0.3">
      <c r="A2264" s="6"/>
      <c r="B2264" s="172" t="s">
        <v>4681</v>
      </c>
      <c r="C2264" s="169"/>
      <c r="D2264" s="6"/>
      <c r="E2264" s="6"/>
      <c r="F2264" s="6"/>
      <c r="G2264" s="6"/>
      <c r="H2264" s="6"/>
      <c r="I2264" s="6"/>
      <c r="J2264" s="6"/>
      <c r="K2264" s="6"/>
      <c r="L2264" s="6"/>
      <c r="M2264" s="6"/>
      <c r="N2264" s="6"/>
      <c r="O2264" s="6"/>
      <c r="P2264" s="6"/>
      <c r="Q2264" s="6"/>
      <c r="R2264" s="6"/>
    </row>
    <row r="2265" spans="1:18" x14ac:dyDescent="0.3">
      <c r="A2265" s="6"/>
      <c r="B2265" s="172" t="s">
        <v>4682</v>
      </c>
      <c r="C2265" s="169"/>
      <c r="D2265" s="6"/>
      <c r="E2265" s="6"/>
      <c r="F2265" s="6"/>
      <c r="G2265" s="6"/>
      <c r="H2265" s="6"/>
      <c r="I2265" s="6"/>
      <c r="J2265" s="6"/>
      <c r="K2265" s="6"/>
      <c r="L2265" s="6"/>
      <c r="M2265" s="6"/>
      <c r="N2265" s="6"/>
      <c r="O2265" s="6"/>
      <c r="P2265" s="6"/>
      <c r="Q2265" s="6"/>
      <c r="R2265" s="6"/>
    </row>
    <row r="2266" spans="1:18" x14ac:dyDescent="0.3">
      <c r="A2266" s="6"/>
      <c r="B2266" s="172" t="s">
        <v>4683</v>
      </c>
      <c r="C2266" s="169"/>
      <c r="D2266" s="6"/>
      <c r="E2266" s="6"/>
      <c r="F2266" s="6"/>
      <c r="G2266" s="6"/>
      <c r="H2266" s="6"/>
      <c r="I2266" s="6"/>
      <c r="J2266" s="6"/>
      <c r="K2266" s="6"/>
      <c r="L2266" s="6"/>
      <c r="M2266" s="6"/>
      <c r="N2266" s="6"/>
      <c r="O2266" s="6"/>
      <c r="P2266" s="6"/>
      <c r="Q2266" s="6"/>
      <c r="R2266" s="6"/>
    </row>
    <row r="2267" spans="1:18" x14ac:dyDescent="0.3">
      <c r="A2267" s="6"/>
      <c r="B2267" s="172" t="s">
        <v>5906</v>
      </c>
      <c r="C2267" s="169"/>
      <c r="D2267" s="6"/>
      <c r="E2267" s="6"/>
      <c r="F2267" s="6"/>
      <c r="G2267" s="6"/>
      <c r="H2267" s="6"/>
      <c r="I2267" s="6"/>
      <c r="J2267" s="6"/>
      <c r="K2267" s="6"/>
      <c r="L2267" s="6"/>
      <c r="M2267" s="6"/>
      <c r="N2267" s="6"/>
      <c r="O2267" s="6"/>
      <c r="P2267" s="6"/>
      <c r="Q2267" s="6"/>
      <c r="R2267" s="6"/>
    </row>
    <row r="2268" spans="1:18" x14ac:dyDescent="0.3">
      <c r="A2268" s="6"/>
      <c r="B2268" s="172" t="s">
        <v>5907</v>
      </c>
      <c r="C2268" s="169"/>
      <c r="D2268" s="6"/>
      <c r="E2268" s="6"/>
      <c r="F2268" s="6"/>
      <c r="G2268" s="6"/>
      <c r="H2268" s="6"/>
      <c r="I2268" s="6"/>
      <c r="J2268" s="6"/>
      <c r="K2268" s="6"/>
      <c r="L2268" s="6"/>
      <c r="M2268" s="6"/>
      <c r="N2268" s="6"/>
      <c r="O2268" s="6"/>
      <c r="P2268" s="6"/>
      <c r="Q2268" s="6"/>
      <c r="R2268" s="6"/>
    </row>
    <row r="2269" spans="1:18" x14ac:dyDescent="0.3">
      <c r="A2269" s="6"/>
      <c r="B2269" s="172" t="s">
        <v>4684</v>
      </c>
      <c r="C2269" s="169"/>
      <c r="D2269" s="6"/>
      <c r="E2269" s="6"/>
      <c r="F2269" s="6"/>
      <c r="G2269" s="6"/>
      <c r="H2269" s="6"/>
      <c r="I2269" s="6"/>
      <c r="J2269" s="6"/>
      <c r="K2269" s="6"/>
      <c r="L2269" s="6"/>
      <c r="M2269" s="6"/>
      <c r="N2269" s="6"/>
      <c r="O2269" s="6"/>
      <c r="P2269" s="6"/>
      <c r="Q2269" s="6"/>
      <c r="R2269" s="6"/>
    </row>
    <row r="2270" spans="1:18" x14ac:dyDescent="0.3">
      <c r="A2270" s="6"/>
      <c r="B2270" s="172" t="s">
        <v>5908</v>
      </c>
      <c r="C2270" s="169"/>
      <c r="D2270" s="6"/>
      <c r="E2270" s="6"/>
      <c r="F2270" s="6"/>
      <c r="G2270" s="6"/>
      <c r="H2270" s="6"/>
      <c r="I2270" s="6"/>
      <c r="J2270" s="6"/>
      <c r="K2270" s="6"/>
      <c r="L2270" s="6"/>
      <c r="M2270" s="6"/>
      <c r="N2270" s="6"/>
      <c r="O2270" s="6"/>
      <c r="P2270" s="6"/>
      <c r="Q2270" s="6"/>
      <c r="R2270" s="6"/>
    </row>
    <row r="2271" spans="1:18" x14ac:dyDescent="0.3">
      <c r="A2271" s="6"/>
      <c r="B2271" s="172" t="s">
        <v>4685</v>
      </c>
      <c r="C2271" s="169"/>
      <c r="D2271" s="6"/>
      <c r="E2271" s="6"/>
      <c r="F2271" s="6"/>
      <c r="G2271" s="6"/>
      <c r="H2271" s="6"/>
      <c r="I2271" s="6"/>
      <c r="J2271" s="6"/>
      <c r="K2271" s="6"/>
      <c r="L2271" s="6"/>
      <c r="M2271" s="6"/>
      <c r="N2271" s="6"/>
      <c r="O2271" s="6"/>
      <c r="P2271" s="6"/>
      <c r="Q2271" s="6"/>
      <c r="R2271" s="6"/>
    </row>
    <row r="2272" spans="1:18" x14ac:dyDescent="0.3">
      <c r="A2272" s="6"/>
      <c r="B2272" s="172" t="s">
        <v>4483</v>
      </c>
      <c r="C2272" s="169"/>
      <c r="D2272" s="6"/>
      <c r="E2272" s="6"/>
      <c r="F2272" s="6"/>
      <c r="G2272" s="6"/>
      <c r="H2272" s="6"/>
      <c r="I2272" s="6"/>
      <c r="J2272" s="6"/>
      <c r="K2272" s="6"/>
      <c r="L2272" s="6"/>
      <c r="M2272" s="6"/>
      <c r="N2272" s="6"/>
      <c r="O2272" s="6"/>
      <c r="P2272" s="6"/>
      <c r="Q2272" s="6"/>
      <c r="R2272" s="6"/>
    </row>
    <row r="2273" spans="1:18" x14ac:dyDescent="0.3">
      <c r="A2273" s="6"/>
      <c r="B2273" s="172" t="s">
        <v>5909</v>
      </c>
      <c r="C2273" s="169"/>
      <c r="D2273" s="6"/>
      <c r="E2273" s="6"/>
      <c r="F2273" s="6"/>
      <c r="G2273" s="6"/>
      <c r="H2273" s="6"/>
      <c r="I2273" s="6"/>
      <c r="J2273" s="6"/>
      <c r="K2273" s="6"/>
      <c r="L2273" s="6"/>
      <c r="M2273" s="6"/>
      <c r="N2273" s="6"/>
      <c r="O2273" s="6"/>
      <c r="P2273" s="6"/>
      <c r="Q2273" s="6"/>
      <c r="R2273" s="6"/>
    </row>
    <row r="2274" spans="1:18" x14ac:dyDescent="0.3">
      <c r="A2274" s="6"/>
      <c r="B2274" s="172" t="s">
        <v>5910</v>
      </c>
      <c r="C2274" s="169"/>
      <c r="D2274" s="6"/>
      <c r="E2274" s="6"/>
      <c r="F2274" s="6"/>
      <c r="G2274" s="6"/>
      <c r="H2274" s="6"/>
      <c r="I2274" s="6"/>
      <c r="J2274" s="6"/>
      <c r="K2274" s="6"/>
      <c r="L2274" s="6"/>
      <c r="M2274" s="6"/>
      <c r="N2274" s="6"/>
      <c r="O2274" s="6"/>
      <c r="P2274" s="6"/>
      <c r="Q2274" s="6"/>
      <c r="R2274" s="6"/>
    </row>
    <row r="2275" spans="1:18" x14ac:dyDescent="0.3">
      <c r="A2275" s="6"/>
      <c r="B2275" s="172" t="s">
        <v>5911</v>
      </c>
      <c r="C2275" s="169"/>
      <c r="D2275" s="6"/>
      <c r="E2275" s="6"/>
      <c r="F2275" s="6"/>
      <c r="G2275" s="6"/>
      <c r="H2275" s="6"/>
      <c r="I2275" s="6"/>
      <c r="J2275" s="6"/>
      <c r="K2275" s="6"/>
      <c r="L2275" s="6"/>
      <c r="M2275" s="6"/>
      <c r="N2275" s="6"/>
      <c r="O2275" s="6"/>
      <c r="P2275" s="6"/>
      <c r="Q2275" s="6"/>
      <c r="R2275" s="6"/>
    </row>
    <row r="2276" spans="1:18" x14ac:dyDescent="0.3">
      <c r="A2276" s="6"/>
      <c r="B2276" s="172" t="s">
        <v>4376</v>
      </c>
      <c r="C2276" s="169"/>
      <c r="D2276" s="6"/>
      <c r="E2276" s="6"/>
      <c r="F2276" s="6"/>
      <c r="G2276" s="6"/>
      <c r="H2276" s="6"/>
      <c r="I2276" s="6"/>
      <c r="J2276" s="6"/>
      <c r="K2276" s="6"/>
      <c r="L2276" s="6"/>
      <c r="M2276" s="6"/>
      <c r="N2276" s="6"/>
      <c r="O2276" s="6"/>
      <c r="P2276" s="6"/>
      <c r="Q2276" s="6"/>
      <c r="R2276" s="6"/>
    </row>
    <row r="2277" spans="1:18" x14ac:dyDescent="0.3">
      <c r="A2277" s="6"/>
      <c r="B2277" s="172" t="s">
        <v>5912</v>
      </c>
      <c r="C2277" s="169"/>
      <c r="D2277" s="6"/>
      <c r="E2277" s="6"/>
      <c r="F2277" s="6"/>
      <c r="G2277" s="6"/>
      <c r="H2277" s="6"/>
      <c r="I2277" s="6"/>
      <c r="J2277" s="6"/>
      <c r="K2277" s="6"/>
      <c r="L2277" s="6"/>
      <c r="M2277" s="6"/>
      <c r="N2277" s="6"/>
      <c r="O2277" s="6"/>
      <c r="P2277" s="6"/>
      <c r="Q2277" s="6"/>
      <c r="R2277" s="6"/>
    </row>
    <row r="2278" spans="1:18" x14ac:dyDescent="0.3">
      <c r="A2278" s="6"/>
      <c r="B2278" s="172" t="s">
        <v>4686</v>
      </c>
      <c r="C2278" s="169"/>
      <c r="D2278" s="6"/>
      <c r="E2278" s="6"/>
      <c r="F2278" s="6"/>
      <c r="G2278" s="6"/>
      <c r="H2278" s="6"/>
      <c r="I2278" s="6"/>
      <c r="J2278" s="6"/>
      <c r="K2278" s="6"/>
      <c r="L2278" s="6"/>
      <c r="M2278" s="6"/>
      <c r="N2278" s="6"/>
      <c r="O2278" s="6"/>
      <c r="P2278" s="6"/>
      <c r="Q2278" s="6"/>
      <c r="R2278" s="6"/>
    </row>
    <row r="2279" spans="1:18" x14ac:dyDescent="0.3">
      <c r="A2279" s="6"/>
      <c r="B2279" s="172" t="s">
        <v>5913</v>
      </c>
      <c r="C2279" s="169"/>
      <c r="D2279" s="6"/>
      <c r="E2279" s="6"/>
      <c r="F2279" s="6"/>
      <c r="G2279" s="6"/>
      <c r="H2279" s="6"/>
      <c r="I2279" s="6"/>
      <c r="J2279" s="6"/>
      <c r="K2279" s="6"/>
      <c r="L2279" s="6"/>
      <c r="M2279" s="6"/>
      <c r="N2279" s="6"/>
      <c r="O2279" s="6"/>
      <c r="P2279" s="6"/>
      <c r="Q2279" s="6"/>
      <c r="R2279" s="6"/>
    </row>
    <row r="2280" spans="1:18" x14ac:dyDescent="0.3">
      <c r="A2280" s="6"/>
      <c r="B2280" s="172" t="s">
        <v>4687</v>
      </c>
      <c r="C2280" s="169"/>
      <c r="D2280" s="6"/>
      <c r="E2280" s="6"/>
      <c r="F2280" s="6"/>
      <c r="G2280" s="6"/>
      <c r="H2280" s="6"/>
      <c r="I2280" s="6"/>
      <c r="J2280" s="6"/>
      <c r="K2280" s="6"/>
      <c r="L2280" s="6"/>
      <c r="M2280" s="6"/>
      <c r="N2280" s="6"/>
      <c r="O2280" s="6"/>
      <c r="P2280" s="6"/>
      <c r="Q2280" s="6"/>
      <c r="R2280" s="6"/>
    </row>
    <row r="2281" spans="1:18" x14ac:dyDescent="0.3">
      <c r="A2281" s="6"/>
      <c r="B2281" s="172" t="s">
        <v>4688</v>
      </c>
      <c r="C2281" s="169"/>
      <c r="D2281" s="6"/>
      <c r="E2281" s="6"/>
      <c r="F2281" s="6"/>
      <c r="G2281" s="6"/>
      <c r="H2281" s="6"/>
      <c r="I2281" s="6"/>
      <c r="J2281" s="6"/>
      <c r="K2281" s="6"/>
      <c r="L2281" s="6"/>
      <c r="M2281" s="6"/>
      <c r="N2281" s="6"/>
      <c r="O2281" s="6"/>
      <c r="P2281" s="6"/>
      <c r="Q2281" s="6"/>
      <c r="R2281" s="6"/>
    </row>
    <row r="2282" spans="1:18" x14ac:dyDescent="0.3">
      <c r="A2282" s="6"/>
      <c r="B2282" s="172" t="s">
        <v>4689</v>
      </c>
      <c r="C2282" s="169"/>
      <c r="D2282" s="6"/>
      <c r="E2282" s="6"/>
      <c r="F2282" s="6"/>
      <c r="G2282" s="6"/>
      <c r="H2282" s="6"/>
      <c r="I2282" s="6"/>
      <c r="J2282" s="6"/>
      <c r="K2282" s="6"/>
      <c r="L2282" s="6"/>
      <c r="M2282" s="6"/>
      <c r="N2282" s="6"/>
      <c r="O2282" s="6"/>
      <c r="P2282" s="6"/>
      <c r="Q2282" s="6"/>
      <c r="R2282" s="6"/>
    </row>
    <row r="2283" spans="1:18" x14ac:dyDescent="0.3">
      <c r="A2283" s="6"/>
      <c r="B2283" s="172" t="s">
        <v>4690</v>
      </c>
      <c r="C2283" s="169"/>
      <c r="D2283" s="6"/>
      <c r="E2283" s="6"/>
      <c r="F2283" s="6"/>
      <c r="G2283" s="6"/>
      <c r="H2283" s="6"/>
      <c r="I2283" s="6"/>
      <c r="J2283" s="6"/>
      <c r="K2283" s="6"/>
      <c r="L2283" s="6"/>
      <c r="M2283" s="6"/>
      <c r="N2283" s="6"/>
      <c r="O2283" s="6"/>
      <c r="P2283" s="6"/>
      <c r="Q2283" s="6"/>
      <c r="R2283" s="6"/>
    </row>
    <row r="2284" spans="1:18" x14ac:dyDescent="0.3">
      <c r="A2284" s="6"/>
      <c r="B2284" s="172" t="s">
        <v>4691</v>
      </c>
      <c r="C2284" s="169"/>
      <c r="D2284" s="6"/>
      <c r="E2284" s="6"/>
      <c r="F2284" s="6"/>
      <c r="G2284" s="6"/>
      <c r="H2284" s="6"/>
      <c r="I2284" s="6"/>
      <c r="J2284" s="6"/>
      <c r="K2284" s="6"/>
      <c r="L2284" s="6"/>
      <c r="M2284" s="6"/>
      <c r="N2284" s="6"/>
      <c r="O2284" s="6"/>
      <c r="P2284" s="6"/>
      <c r="Q2284" s="6"/>
      <c r="R2284" s="6"/>
    </row>
    <row r="2285" spans="1:18" x14ac:dyDescent="0.3">
      <c r="A2285" s="6"/>
      <c r="B2285" s="172" t="s">
        <v>5914</v>
      </c>
      <c r="C2285" s="169"/>
      <c r="D2285" s="6"/>
      <c r="E2285" s="6"/>
      <c r="F2285" s="6"/>
      <c r="G2285" s="6"/>
      <c r="H2285" s="6"/>
      <c r="I2285" s="6"/>
      <c r="J2285" s="6"/>
      <c r="K2285" s="6"/>
      <c r="L2285" s="6"/>
      <c r="M2285" s="6"/>
      <c r="N2285" s="6"/>
      <c r="O2285" s="6"/>
      <c r="P2285" s="6"/>
      <c r="Q2285" s="6"/>
      <c r="R2285" s="6"/>
    </row>
    <row r="2286" spans="1:18" x14ac:dyDescent="0.3">
      <c r="A2286" s="6"/>
      <c r="B2286" s="172" t="s">
        <v>4692</v>
      </c>
      <c r="C2286" s="169"/>
      <c r="D2286" s="6"/>
      <c r="E2286" s="6"/>
      <c r="F2286" s="6"/>
      <c r="G2286" s="6"/>
      <c r="H2286" s="6"/>
      <c r="I2286" s="6"/>
      <c r="J2286" s="6"/>
      <c r="K2286" s="6"/>
      <c r="L2286" s="6"/>
      <c r="M2286" s="6"/>
      <c r="N2286" s="6"/>
      <c r="O2286" s="6"/>
      <c r="P2286" s="6"/>
      <c r="Q2286" s="6"/>
      <c r="R2286" s="6"/>
    </row>
    <row r="2287" spans="1:18" x14ac:dyDescent="0.3">
      <c r="A2287" s="6"/>
      <c r="B2287" s="173" t="s">
        <v>4693</v>
      </c>
      <c r="C2287" s="169"/>
      <c r="D2287" s="6"/>
      <c r="E2287" s="6"/>
      <c r="F2287" s="6"/>
      <c r="G2287" s="6"/>
      <c r="H2287" s="6"/>
      <c r="I2287" s="6"/>
      <c r="J2287" s="6"/>
      <c r="K2287" s="6"/>
      <c r="L2287" s="6"/>
      <c r="M2287" s="6"/>
      <c r="N2287" s="6"/>
      <c r="O2287" s="6"/>
      <c r="P2287" s="6"/>
      <c r="Q2287" s="6"/>
      <c r="R2287" s="6"/>
    </row>
    <row r="2288" spans="1:18" x14ac:dyDescent="0.3">
      <c r="A2288" s="6"/>
      <c r="B2288" s="172" t="s">
        <v>5915</v>
      </c>
      <c r="C2288" s="169"/>
      <c r="D2288" s="6"/>
      <c r="E2288" s="6"/>
      <c r="F2288" s="6"/>
      <c r="G2288" s="6"/>
      <c r="H2288" s="6"/>
      <c r="I2288" s="6"/>
      <c r="J2288" s="6"/>
      <c r="K2288" s="6"/>
      <c r="L2288" s="6"/>
      <c r="M2288" s="6"/>
      <c r="N2288" s="6"/>
      <c r="O2288" s="6"/>
      <c r="P2288" s="6"/>
      <c r="Q2288" s="6"/>
      <c r="R2288" s="6"/>
    </row>
    <row r="2289" spans="1:18" x14ac:dyDescent="0.3">
      <c r="A2289" s="6"/>
      <c r="B2289" s="172" t="s">
        <v>4694</v>
      </c>
      <c r="C2289" s="169"/>
      <c r="D2289" s="6"/>
      <c r="E2289" s="6"/>
      <c r="F2289" s="6"/>
      <c r="G2289" s="6"/>
      <c r="H2289" s="6"/>
      <c r="I2289" s="6"/>
      <c r="J2289" s="6"/>
      <c r="K2289" s="6"/>
      <c r="L2289" s="6"/>
      <c r="M2289" s="6"/>
      <c r="N2289" s="6"/>
      <c r="O2289" s="6"/>
      <c r="P2289" s="6"/>
      <c r="Q2289" s="6"/>
      <c r="R2289" s="6"/>
    </row>
    <row r="2290" spans="1:18" x14ac:dyDescent="0.3">
      <c r="A2290" s="6"/>
      <c r="B2290" s="172" t="s">
        <v>4695</v>
      </c>
      <c r="C2290" s="169"/>
      <c r="D2290" s="6"/>
      <c r="E2290" s="6"/>
      <c r="F2290" s="6"/>
      <c r="G2290" s="6"/>
      <c r="H2290" s="6"/>
      <c r="I2290" s="6"/>
      <c r="J2290" s="6"/>
      <c r="K2290" s="6"/>
      <c r="L2290" s="6"/>
      <c r="M2290" s="6"/>
      <c r="N2290" s="6"/>
      <c r="O2290" s="6"/>
      <c r="P2290" s="6"/>
      <c r="Q2290" s="6"/>
      <c r="R2290" s="6"/>
    </row>
    <row r="2291" spans="1:18" x14ac:dyDescent="0.3">
      <c r="A2291" s="6"/>
      <c r="B2291" s="172" t="s">
        <v>4696</v>
      </c>
      <c r="C2291" s="169"/>
      <c r="D2291" s="6"/>
      <c r="E2291" s="6"/>
      <c r="F2291" s="6"/>
      <c r="G2291" s="6"/>
      <c r="H2291" s="6"/>
      <c r="I2291" s="6"/>
      <c r="J2291" s="6"/>
      <c r="K2291" s="6"/>
      <c r="L2291" s="6"/>
      <c r="M2291" s="6"/>
      <c r="N2291" s="6"/>
      <c r="O2291" s="6"/>
      <c r="P2291" s="6"/>
      <c r="Q2291" s="6"/>
      <c r="R2291" s="6"/>
    </row>
    <row r="2292" spans="1:18" x14ac:dyDescent="0.3">
      <c r="A2292" s="6"/>
      <c r="B2292" s="172" t="s">
        <v>5916</v>
      </c>
      <c r="C2292" s="169"/>
      <c r="D2292" s="6"/>
      <c r="E2292" s="6"/>
      <c r="F2292" s="6"/>
      <c r="G2292" s="6"/>
      <c r="H2292" s="6"/>
      <c r="I2292" s="6"/>
      <c r="J2292" s="6"/>
      <c r="K2292" s="6"/>
      <c r="L2292" s="6"/>
      <c r="M2292" s="6"/>
      <c r="N2292" s="6"/>
      <c r="O2292" s="6"/>
      <c r="P2292" s="6"/>
      <c r="Q2292" s="6"/>
      <c r="R2292" s="6"/>
    </row>
    <row r="2293" spans="1:18" x14ac:dyDescent="0.3">
      <c r="A2293" s="6"/>
      <c r="B2293" s="173" t="s">
        <v>4697</v>
      </c>
      <c r="C2293" s="169"/>
      <c r="D2293" s="6"/>
      <c r="E2293" s="6"/>
      <c r="F2293" s="6"/>
      <c r="G2293" s="6"/>
      <c r="H2293" s="6"/>
      <c r="I2293" s="6"/>
      <c r="J2293" s="6"/>
      <c r="K2293" s="6"/>
      <c r="L2293" s="6"/>
      <c r="M2293" s="6"/>
      <c r="N2293" s="6"/>
      <c r="O2293" s="6"/>
      <c r="P2293" s="6"/>
      <c r="Q2293" s="6"/>
      <c r="R2293" s="6"/>
    </row>
    <row r="2294" spans="1:18" x14ac:dyDescent="0.3">
      <c r="A2294" s="6"/>
      <c r="B2294" s="172" t="s">
        <v>5917</v>
      </c>
      <c r="C2294" s="169"/>
      <c r="D2294" s="6"/>
      <c r="E2294" s="6"/>
      <c r="F2294" s="6"/>
      <c r="G2294" s="6"/>
      <c r="H2294" s="6"/>
      <c r="I2294" s="6"/>
      <c r="J2294" s="6"/>
      <c r="K2294" s="6"/>
      <c r="L2294" s="6"/>
      <c r="M2294" s="6"/>
      <c r="N2294" s="6"/>
      <c r="O2294" s="6"/>
      <c r="P2294" s="6"/>
      <c r="Q2294" s="6"/>
      <c r="R2294" s="6"/>
    </row>
    <row r="2295" spans="1:18" x14ac:dyDescent="0.3">
      <c r="A2295" s="6"/>
      <c r="B2295" s="172" t="s">
        <v>4698</v>
      </c>
      <c r="C2295" s="169"/>
      <c r="D2295" s="6"/>
      <c r="E2295" s="6"/>
      <c r="F2295" s="6"/>
      <c r="G2295" s="6"/>
      <c r="H2295" s="6"/>
      <c r="I2295" s="6"/>
      <c r="J2295" s="6"/>
      <c r="K2295" s="6"/>
      <c r="L2295" s="6"/>
      <c r="M2295" s="6"/>
      <c r="N2295" s="6"/>
      <c r="O2295" s="6"/>
      <c r="P2295" s="6"/>
      <c r="Q2295" s="6"/>
      <c r="R2295" s="6"/>
    </row>
    <row r="2296" spans="1:18" x14ac:dyDescent="0.3">
      <c r="A2296" s="6"/>
      <c r="B2296" s="172" t="s">
        <v>4699</v>
      </c>
      <c r="C2296" s="169"/>
      <c r="D2296" s="6"/>
      <c r="E2296" s="6"/>
      <c r="F2296" s="6"/>
      <c r="G2296" s="6"/>
      <c r="H2296" s="6"/>
      <c r="I2296" s="6"/>
      <c r="J2296" s="6"/>
      <c r="K2296" s="6"/>
      <c r="L2296" s="6"/>
      <c r="M2296" s="6"/>
      <c r="N2296" s="6"/>
      <c r="O2296" s="6"/>
      <c r="P2296" s="6"/>
      <c r="Q2296" s="6"/>
      <c r="R2296" s="6"/>
    </row>
    <row r="2297" spans="1:18" x14ac:dyDescent="0.3">
      <c r="A2297" s="6"/>
      <c r="B2297" s="172" t="s">
        <v>5918</v>
      </c>
      <c r="C2297" s="169"/>
      <c r="D2297" s="6"/>
      <c r="E2297" s="6"/>
      <c r="F2297" s="6"/>
      <c r="G2297" s="6"/>
      <c r="H2297" s="6"/>
      <c r="I2297" s="6"/>
      <c r="J2297" s="6"/>
      <c r="K2297" s="6"/>
      <c r="L2297" s="6"/>
      <c r="M2297" s="6"/>
      <c r="N2297" s="6"/>
      <c r="O2297" s="6"/>
      <c r="P2297" s="6"/>
      <c r="Q2297" s="6"/>
      <c r="R2297" s="6"/>
    </row>
    <row r="2298" spans="1:18" x14ac:dyDescent="0.3">
      <c r="A2298" s="6"/>
      <c r="B2298" s="172" t="s">
        <v>4700</v>
      </c>
      <c r="C2298" s="169"/>
      <c r="D2298" s="6"/>
      <c r="E2298" s="6"/>
      <c r="F2298" s="6"/>
      <c r="G2298" s="6"/>
      <c r="H2298" s="6"/>
      <c r="I2298" s="6"/>
      <c r="J2298" s="6"/>
      <c r="K2298" s="6"/>
      <c r="L2298" s="6"/>
      <c r="M2298" s="6"/>
      <c r="N2298" s="6"/>
      <c r="O2298" s="6"/>
      <c r="P2298" s="6"/>
      <c r="Q2298" s="6"/>
      <c r="R2298" s="6"/>
    </row>
    <row r="2299" spans="1:18" x14ac:dyDescent="0.3">
      <c r="A2299" s="6"/>
      <c r="B2299" s="172" t="s">
        <v>4701</v>
      </c>
      <c r="C2299" s="169"/>
      <c r="D2299" s="6"/>
      <c r="E2299" s="6"/>
      <c r="F2299" s="6"/>
      <c r="G2299" s="6"/>
      <c r="H2299" s="6"/>
      <c r="I2299" s="6"/>
      <c r="J2299" s="6"/>
      <c r="K2299" s="6"/>
      <c r="L2299" s="6"/>
      <c r="M2299" s="6"/>
      <c r="N2299" s="6"/>
      <c r="O2299" s="6"/>
      <c r="P2299" s="6"/>
      <c r="Q2299" s="6"/>
      <c r="R2299" s="6"/>
    </row>
    <row r="2300" spans="1:18" x14ac:dyDescent="0.3">
      <c r="A2300" s="6"/>
      <c r="B2300" s="172" t="s">
        <v>5919</v>
      </c>
      <c r="C2300" s="169"/>
      <c r="D2300" s="6"/>
      <c r="E2300" s="6"/>
      <c r="F2300" s="6"/>
      <c r="G2300" s="6"/>
      <c r="H2300" s="6"/>
      <c r="I2300" s="6"/>
      <c r="J2300" s="6"/>
      <c r="K2300" s="6"/>
      <c r="L2300" s="6"/>
      <c r="M2300" s="6"/>
      <c r="N2300" s="6"/>
      <c r="O2300" s="6"/>
      <c r="P2300" s="6"/>
      <c r="Q2300" s="6"/>
      <c r="R2300" s="6"/>
    </row>
    <row r="2301" spans="1:18" x14ac:dyDescent="0.3">
      <c r="A2301" s="6"/>
      <c r="B2301" s="172" t="s">
        <v>4702</v>
      </c>
      <c r="C2301" s="169"/>
      <c r="D2301" s="6"/>
      <c r="E2301" s="6"/>
      <c r="F2301" s="6"/>
      <c r="G2301" s="6"/>
      <c r="H2301" s="6"/>
      <c r="I2301" s="6"/>
      <c r="J2301" s="6"/>
      <c r="K2301" s="6"/>
      <c r="L2301" s="6"/>
      <c r="M2301" s="6"/>
      <c r="N2301" s="6"/>
      <c r="O2301" s="6"/>
      <c r="P2301" s="6"/>
      <c r="Q2301" s="6"/>
      <c r="R2301" s="6"/>
    </row>
    <row r="2302" spans="1:18" x14ac:dyDescent="0.3">
      <c r="A2302" s="6"/>
      <c r="B2302" s="172" t="s">
        <v>5920</v>
      </c>
      <c r="C2302" s="169"/>
      <c r="D2302" s="6"/>
      <c r="E2302" s="6"/>
      <c r="F2302" s="6"/>
      <c r="G2302" s="6"/>
      <c r="H2302" s="6"/>
      <c r="I2302" s="6"/>
      <c r="J2302" s="6"/>
      <c r="K2302" s="6"/>
      <c r="L2302" s="6"/>
      <c r="M2302" s="6"/>
      <c r="N2302" s="6"/>
      <c r="O2302" s="6"/>
      <c r="P2302" s="6"/>
      <c r="Q2302" s="6"/>
      <c r="R2302" s="6"/>
    </row>
    <row r="2303" spans="1:18" x14ac:dyDescent="0.3">
      <c r="A2303" s="6"/>
      <c r="B2303" s="172" t="s">
        <v>5921</v>
      </c>
      <c r="C2303" s="169"/>
      <c r="D2303" s="6"/>
      <c r="E2303" s="6"/>
      <c r="F2303" s="6"/>
      <c r="G2303" s="6"/>
      <c r="H2303" s="6"/>
      <c r="I2303" s="6"/>
      <c r="J2303" s="6"/>
      <c r="K2303" s="6"/>
      <c r="L2303" s="6"/>
      <c r="M2303" s="6"/>
      <c r="N2303" s="6"/>
      <c r="O2303" s="6"/>
      <c r="P2303" s="6"/>
      <c r="Q2303" s="6"/>
      <c r="R2303" s="6"/>
    </row>
    <row r="2304" spans="1:18" x14ac:dyDescent="0.3">
      <c r="A2304" s="6"/>
      <c r="B2304" s="172" t="s">
        <v>4703</v>
      </c>
      <c r="C2304" s="169"/>
      <c r="D2304" s="6"/>
      <c r="E2304" s="6"/>
      <c r="F2304" s="6"/>
      <c r="G2304" s="6"/>
      <c r="H2304" s="6"/>
      <c r="I2304" s="6"/>
      <c r="J2304" s="6"/>
      <c r="K2304" s="6"/>
      <c r="L2304" s="6"/>
      <c r="M2304" s="6"/>
      <c r="N2304" s="6"/>
      <c r="O2304" s="6"/>
      <c r="P2304" s="6"/>
      <c r="Q2304" s="6"/>
      <c r="R2304" s="6"/>
    </row>
    <row r="2305" spans="1:18" x14ac:dyDescent="0.3">
      <c r="A2305" s="6"/>
      <c r="B2305" s="172" t="s">
        <v>4704</v>
      </c>
      <c r="C2305" s="169"/>
      <c r="D2305" s="6"/>
      <c r="E2305" s="6"/>
      <c r="F2305" s="6"/>
      <c r="G2305" s="6"/>
      <c r="H2305" s="6"/>
      <c r="I2305" s="6"/>
      <c r="J2305" s="6"/>
      <c r="K2305" s="6"/>
      <c r="L2305" s="6"/>
      <c r="M2305" s="6"/>
      <c r="N2305" s="6"/>
      <c r="O2305" s="6"/>
      <c r="P2305" s="6"/>
      <c r="Q2305" s="6"/>
      <c r="R2305" s="6"/>
    </row>
    <row r="2306" spans="1:18" x14ac:dyDescent="0.3">
      <c r="A2306" s="6"/>
      <c r="B2306" s="172" t="s">
        <v>5922</v>
      </c>
      <c r="C2306" s="169"/>
      <c r="D2306" s="6"/>
      <c r="E2306" s="6"/>
      <c r="F2306" s="6"/>
      <c r="G2306" s="6"/>
      <c r="H2306" s="6"/>
      <c r="I2306" s="6"/>
      <c r="J2306" s="6"/>
      <c r="K2306" s="6"/>
      <c r="L2306" s="6"/>
      <c r="M2306" s="6"/>
      <c r="N2306" s="6"/>
      <c r="O2306" s="6"/>
      <c r="P2306" s="6"/>
      <c r="Q2306" s="6"/>
      <c r="R2306" s="6"/>
    </row>
    <row r="2307" spans="1:18" x14ac:dyDescent="0.3">
      <c r="A2307" s="6"/>
      <c r="B2307" s="172" t="s">
        <v>5923</v>
      </c>
      <c r="C2307" s="169"/>
      <c r="D2307" s="6"/>
      <c r="E2307" s="6"/>
      <c r="F2307" s="6"/>
      <c r="G2307" s="6"/>
      <c r="H2307" s="6"/>
      <c r="I2307" s="6"/>
      <c r="J2307" s="6"/>
      <c r="K2307" s="6"/>
      <c r="L2307" s="6"/>
      <c r="M2307" s="6"/>
      <c r="N2307" s="6"/>
      <c r="O2307" s="6"/>
      <c r="P2307" s="6"/>
      <c r="Q2307" s="6"/>
      <c r="R2307" s="6"/>
    </row>
    <row r="2308" spans="1:18" x14ac:dyDescent="0.3">
      <c r="A2308" s="6"/>
      <c r="B2308" s="172" t="s">
        <v>5924</v>
      </c>
      <c r="C2308" s="169"/>
      <c r="D2308" s="6"/>
      <c r="E2308" s="6"/>
      <c r="F2308" s="6"/>
      <c r="G2308" s="6"/>
      <c r="H2308" s="6"/>
      <c r="I2308" s="6"/>
      <c r="J2308" s="6"/>
      <c r="K2308" s="6"/>
      <c r="L2308" s="6"/>
      <c r="M2308" s="6"/>
      <c r="N2308" s="6"/>
      <c r="O2308" s="6"/>
      <c r="P2308" s="6"/>
      <c r="Q2308" s="6"/>
      <c r="R2308" s="6"/>
    </row>
    <row r="2309" spans="1:18" x14ac:dyDescent="0.3">
      <c r="A2309" s="6"/>
      <c r="B2309" s="172" t="s">
        <v>5925</v>
      </c>
      <c r="C2309" s="169"/>
      <c r="D2309" s="6"/>
      <c r="E2309" s="6"/>
      <c r="F2309" s="6"/>
      <c r="G2309" s="6"/>
      <c r="H2309" s="6"/>
      <c r="I2309" s="6"/>
      <c r="J2309" s="6"/>
      <c r="K2309" s="6"/>
      <c r="L2309" s="6"/>
      <c r="M2309" s="6"/>
      <c r="N2309" s="6"/>
      <c r="O2309" s="6"/>
      <c r="P2309" s="6"/>
      <c r="Q2309" s="6"/>
      <c r="R2309" s="6"/>
    </row>
    <row r="2310" spans="1:18" x14ac:dyDescent="0.3">
      <c r="A2310" s="6"/>
      <c r="B2310" s="172" t="s">
        <v>4705</v>
      </c>
      <c r="C2310" s="169"/>
      <c r="D2310" s="6"/>
      <c r="E2310" s="6"/>
      <c r="F2310" s="6"/>
      <c r="G2310" s="6"/>
      <c r="H2310" s="6"/>
      <c r="I2310" s="6"/>
      <c r="J2310" s="6"/>
      <c r="K2310" s="6"/>
      <c r="L2310" s="6"/>
      <c r="M2310" s="6"/>
      <c r="N2310" s="6"/>
      <c r="O2310" s="6"/>
      <c r="P2310" s="6"/>
      <c r="Q2310" s="6"/>
      <c r="R2310" s="6"/>
    </row>
    <row r="2311" spans="1:18" x14ac:dyDescent="0.3">
      <c r="A2311" s="6"/>
      <c r="B2311" s="172" t="s">
        <v>4483</v>
      </c>
      <c r="C2311" s="169"/>
      <c r="D2311" s="6"/>
      <c r="E2311" s="6"/>
      <c r="F2311" s="6"/>
      <c r="G2311" s="6"/>
      <c r="H2311" s="6"/>
      <c r="I2311" s="6"/>
      <c r="J2311" s="6"/>
      <c r="K2311" s="6"/>
      <c r="L2311" s="6"/>
      <c r="M2311" s="6"/>
      <c r="N2311" s="6"/>
      <c r="O2311" s="6"/>
      <c r="P2311" s="6"/>
      <c r="Q2311" s="6"/>
      <c r="R2311" s="6"/>
    </row>
    <row r="2312" spans="1:18" x14ac:dyDescent="0.3">
      <c r="A2312" s="6"/>
      <c r="B2312" s="172" t="s">
        <v>4706</v>
      </c>
      <c r="C2312" s="169"/>
      <c r="D2312" s="6"/>
      <c r="E2312" s="6"/>
      <c r="F2312" s="6"/>
      <c r="G2312" s="6"/>
      <c r="H2312" s="6"/>
      <c r="I2312" s="6"/>
      <c r="J2312" s="6"/>
      <c r="K2312" s="6"/>
      <c r="L2312" s="6"/>
      <c r="M2312" s="6"/>
      <c r="N2312" s="6"/>
      <c r="O2312" s="6"/>
      <c r="P2312" s="6"/>
      <c r="Q2312" s="6"/>
      <c r="R2312" s="6"/>
    </row>
    <row r="2313" spans="1:18" x14ac:dyDescent="0.3">
      <c r="A2313" s="6"/>
      <c r="B2313" s="172" t="s">
        <v>5926</v>
      </c>
      <c r="C2313" s="169"/>
      <c r="D2313" s="6"/>
      <c r="E2313" s="6"/>
      <c r="F2313" s="6"/>
      <c r="G2313" s="6"/>
      <c r="H2313" s="6"/>
      <c r="I2313" s="6"/>
      <c r="J2313" s="6"/>
      <c r="K2313" s="6"/>
      <c r="L2313" s="6"/>
      <c r="M2313" s="6"/>
      <c r="N2313" s="6"/>
      <c r="O2313" s="6"/>
      <c r="P2313" s="6"/>
      <c r="Q2313" s="6"/>
      <c r="R2313" s="6"/>
    </row>
    <row r="2314" spans="1:18" x14ac:dyDescent="0.3">
      <c r="A2314" s="6"/>
      <c r="B2314" s="172" t="s">
        <v>5927</v>
      </c>
      <c r="C2314" s="169"/>
      <c r="D2314" s="6"/>
      <c r="E2314" s="6"/>
      <c r="F2314" s="6"/>
      <c r="G2314" s="6"/>
      <c r="H2314" s="6"/>
      <c r="I2314" s="6"/>
      <c r="J2314" s="6"/>
      <c r="K2314" s="6"/>
      <c r="L2314" s="6"/>
      <c r="M2314" s="6"/>
      <c r="N2314" s="6"/>
      <c r="O2314" s="6"/>
      <c r="P2314" s="6"/>
      <c r="Q2314" s="6"/>
      <c r="R2314" s="6"/>
    </row>
    <row r="2315" spans="1:18" x14ac:dyDescent="0.3">
      <c r="A2315" s="6"/>
      <c r="B2315" s="172" t="s">
        <v>5928</v>
      </c>
      <c r="C2315" s="169"/>
      <c r="D2315" s="6"/>
      <c r="E2315" s="6"/>
      <c r="F2315" s="6"/>
      <c r="G2315" s="6"/>
      <c r="H2315" s="6"/>
      <c r="I2315" s="6"/>
      <c r="J2315" s="6"/>
      <c r="K2315" s="6"/>
      <c r="L2315" s="6"/>
      <c r="M2315" s="6"/>
      <c r="N2315" s="6"/>
      <c r="O2315" s="6"/>
      <c r="P2315" s="6"/>
      <c r="Q2315" s="6"/>
      <c r="R2315" s="6"/>
    </row>
    <row r="2316" spans="1:18" x14ac:dyDescent="0.3">
      <c r="A2316" s="6"/>
      <c r="B2316" s="172" t="s">
        <v>4707</v>
      </c>
      <c r="C2316" s="169"/>
      <c r="D2316" s="6"/>
      <c r="E2316" s="6"/>
      <c r="F2316" s="6"/>
      <c r="G2316" s="6"/>
      <c r="H2316" s="6"/>
      <c r="I2316" s="6"/>
      <c r="J2316" s="6"/>
      <c r="K2316" s="6"/>
      <c r="L2316" s="6"/>
      <c r="M2316" s="6"/>
      <c r="N2316" s="6"/>
      <c r="O2316" s="6"/>
      <c r="P2316" s="6"/>
      <c r="Q2316" s="6"/>
      <c r="R2316" s="6"/>
    </row>
    <row r="2317" spans="1:18" x14ac:dyDescent="0.3">
      <c r="A2317" s="6"/>
      <c r="B2317" s="172" t="s">
        <v>5929</v>
      </c>
      <c r="C2317" s="169"/>
      <c r="D2317" s="6"/>
      <c r="E2317" s="6"/>
      <c r="F2317" s="6"/>
      <c r="G2317" s="6"/>
      <c r="H2317" s="6"/>
      <c r="I2317" s="6"/>
      <c r="J2317" s="6"/>
      <c r="K2317" s="6"/>
      <c r="L2317" s="6"/>
      <c r="M2317" s="6"/>
      <c r="N2317" s="6"/>
      <c r="O2317" s="6"/>
      <c r="P2317" s="6"/>
      <c r="Q2317" s="6"/>
      <c r="R2317" s="6"/>
    </row>
    <row r="2318" spans="1:18" x14ac:dyDescent="0.3">
      <c r="A2318" s="6"/>
      <c r="B2318" s="172" t="s">
        <v>4708</v>
      </c>
      <c r="C2318" s="169"/>
      <c r="D2318" s="6"/>
      <c r="E2318" s="6"/>
      <c r="F2318" s="6"/>
      <c r="G2318" s="6"/>
      <c r="H2318" s="6"/>
      <c r="I2318" s="6"/>
      <c r="J2318" s="6"/>
      <c r="K2318" s="6"/>
      <c r="L2318" s="6"/>
      <c r="M2318" s="6"/>
      <c r="N2318" s="6"/>
      <c r="O2318" s="6"/>
      <c r="P2318" s="6"/>
      <c r="Q2318" s="6"/>
      <c r="R2318" s="6"/>
    </row>
    <row r="2319" spans="1:18" x14ac:dyDescent="0.3">
      <c r="A2319" s="6"/>
      <c r="B2319" s="172" t="s">
        <v>5930</v>
      </c>
      <c r="C2319" s="169"/>
      <c r="D2319" s="6"/>
      <c r="E2319" s="6"/>
      <c r="F2319" s="6"/>
      <c r="G2319" s="6"/>
      <c r="H2319" s="6"/>
      <c r="I2319" s="6"/>
      <c r="J2319" s="6"/>
      <c r="K2319" s="6"/>
      <c r="L2319" s="6"/>
      <c r="M2319" s="6"/>
      <c r="N2319" s="6"/>
      <c r="O2319" s="6"/>
      <c r="P2319" s="6"/>
      <c r="Q2319" s="6"/>
      <c r="R2319" s="6"/>
    </row>
    <row r="2320" spans="1:18" x14ac:dyDescent="0.3">
      <c r="A2320" s="6"/>
      <c r="B2320" s="172" t="s">
        <v>5931</v>
      </c>
      <c r="C2320" s="169"/>
      <c r="D2320" s="6"/>
      <c r="E2320" s="6"/>
      <c r="F2320" s="6"/>
      <c r="G2320" s="6"/>
      <c r="H2320" s="6"/>
      <c r="I2320" s="6"/>
      <c r="J2320" s="6"/>
      <c r="K2320" s="6"/>
      <c r="L2320" s="6"/>
      <c r="M2320" s="6"/>
      <c r="N2320" s="6"/>
      <c r="O2320" s="6"/>
      <c r="P2320" s="6"/>
      <c r="Q2320" s="6"/>
      <c r="R2320" s="6"/>
    </row>
    <row r="2321" spans="1:18" x14ac:dyDescent="0.3">
      <c r="A2321" s="6"/>
      <c r="B2321" s="173" t="s">
        <v>4301</v>
      </c>
      <c r="C2321" s="169"/>
      <c r="D2321" s="6"/>
      <c r="E2321" s="6"/>
      <c r="F2321" s="6"/>
      <c r="G2321" s="6"/>
      <c r="H2321" s="6"/>
      <c r="I2321" s="6"/>
      <c r="J2321" s="6"/>
      <c r="K2321" s="6"/>
      <c r="L2321" s="6"/>
      <c r="M2321" s="6"/>
      <c r="N2321" s="6"/>
      <c r="O2321" s="6"/>
      <c r="P2321" s="6"/>
      <c r="Q2321" s="6"/>
      <c r="R2321" s="6"/>
    </row>
    <row r="2322" spans="1:18" x14ac:dyDescent="0.3">
      <c r="A2322" s="6"/>
      <c r="B2322" s="172" t="s">
        <v>5932</v>
      </c>
      <c r="C2322" s="169"/>
      <c r="D2322" s="6"/>
      <c r="E2322" s="6"/>
      <c r="F2322" s="6"/>
      <c r="G2322" s="6"/>
      <c r="H2322" s="6"/>
      <c r="I2322" s="6"/>
      <c r="J2322" s="6"/>
      <c r="K2322" s="6"/>
      <c r="L2322" s="6"/>
      <c r="M2322" s="6"/>
      <c r="N2322" s="6"/>
      <c r="O2322" s="6"/>
      <c r="P2322" s="6"/>
      <c r="Q2322" s="6"/>
      <c r="R2322" s="6"/>
    </row>
    <row r="2323" spans="1:18" x14ac:dyDescent="0.3">
      <c r="A2323" s="6"/>
      <c r="B2323" s="172" t="s">
        <v>5933</v>
      </c>
      <c r="C2323" s="169"/>
      <c r="D2323" s="6"/>
      <c r="E2323" s="6"/>
      <c r="F2323" s="6"/>
      <c r="G2323" s="6"/>
      <c r="H2323" s="6"/>
      <c r="I2323" s="6"/>
      <c r="J2323" s="6"/>
      <c r="K2323" s="6"/>
      <c r="L2323" s="6"/>
      <c r="M2323" s="6"/>
      <c r="N2323" s="6"/>
      <c r="O2323" s="6"/>
      <c r="P2323" s="6"/>
      <c r="Q2323" s="6"/>
      <c r="R2323" s="6"/>
    </row>
    <row r="2324" spans="1:18" x14ac:dyDescent="0.3">
      <c r="A2324" s="6"/>
      <c r="B2324" s="172" t="s">
        <v>5934</v>
      </c>
      <c r="C2324" s="169"/>
      <c r="D2324" s="6"/>
      <c r="E2324" s="6"/>
      <c r="F2324" s="6"/>
      <c r="G2324" s="6"/>
      <c r="H2324" s="6"/>
      <c r="I2324" s="6"/>
      <c r="J2324" s="6"/>
      <c r="K2324" s="6"/>
      <c r="L2324" s="6"/>
      <c r="M2324" s="6"/>
      <c r="N2324" s="6"/>
      <c r="O2324" s="6"/>
      <c r="P2324" s="6"/>
      <c r="Q2324" s="6"/>
      <c r="R2324" s="6"/>
    </row>
    <row r="2325" spans="1:18" x14ac:dyDescent="0.3">
      <c r="A2325" s="6"/>
      <c r="B2325" s="172" t="s">
        <v>4709</v>
      </c>
      <c r="C2325" s="169"/>
      <c r="D2325" s="6"/>
      <c r="E2325" s="6"/>
      <c r="F2325" s="6"/>
      <c r="G2325" s="6"/>
      <c r="H2325" s="6"/>
      <c r="I2325" s="6"/>
      <c r="J2325" s="6"/>
      <c r="K2325" s="6"/>
      <c r="L2325" s="6"/>
      <c r="M2325" s="6"/>
      <c r="N2325" s="6"/>
      <c r="O2325" s="6"/>
      <c r="P2325" s="6"/>
      <c r="Q2325" s="6"/>
      <c r="R2325" s="6"/>
    </row>
    <row r="2326" spans="1:18" x14ac:dyDescent="0.3">
      <c r="A2326" s="6"/>
      <c r="B2326" s="172" t="s">
        <v>5935</v>
      </c>
      <c r="C2326" s="169"/>
      <c r="D2326" s="6"/>
      <c r="E2326" s="6"/>
      <c r="F2326" s="6"/>
      <c r="G2326" s="6"/>
      <c r="H2326" s="6"/>
      <c r="I2326" s="6"/>
      <c r="J2326" s="6"/>
      <c r="K2326" s="6"/>
      <c r="L2326" s="6"/>
      <c r="M2326" s="6"/>
      <c r="N2326" s="6"/>
      <c r="O2326" s="6"/>
      <c r="P2326" s="6"/>
      <c r="Q2326" s="6"/>
      <c r="R2326" s="6"/>
    </row>
    <row r="2327" spans="1:18" x14ac:dyDescent="0.3">
      <c r="A2327" s="6"/>
      <c r="B2327" s="172" t="s">
        <v>5936</v>
      </c>
      <c r="C2327" s="169"/>
      <c r="D2327" s="6"/>
      <c r="E2327" s="6"/>
      <c r="F2327" s="6"/>
      <c r="G2327" s="6"/>
      <c r="H2327" s="6"/>
      <c r="I2327" s="6"/>
      <c r="J2327" s="6"/>
      <c r="K2327" s="6"/>
      <c r="L2327" s="6"/>
      <c r="M2327" s="6"/>
      <c r="N2327" s="6"/>
      <c r="O2327" s="6"/>
      <c r="P2327" s="6"/>
      <c r="Q2327" s="6"/>
      <c r="R2327" s="6"/>
    </row>
    <row r="2328" spans="1:18" x14ac:dyDescent="0.3">
      <c r="A2328" s="6"/>
      <c r="B2328" s="172" t="s">
        <v>4710</v>
      </c>
      <c r="C2328" s="169"/>
      <c r="D2328" s="6"/>
      <c r="E2328" s="6"/>
      <c r="F2328" s="6"/>
      <c r="G2328" s="6"/>
      <c r="H2328" s="6"/>
      <c r="I2328" s="6"/>
      <c r="J2328" s="6"/>
      <c r="K2328" s="6"/>
      <c r="L2328" s="6"/>
      <c r="M2328" s="6"/>
      <c r="N2328" s="6"/>
      <c r="O2328" s="6"/>
      <c r="P2328" s="6"/>
      <c r="Q2328" s="6"/>
      <c r="R2328" s="6"/>
    </row>
    <row r="2329" spans="1:18" x14ac:dyDescent="0.3">
      <c r="A2329" s="6"/>
      <c r="B2329" s="172" t="s">
        <v>5937</v>
      </c>
      <c r="C2329" s="169"/>
      <c r="D2329" s="6"/>
      <c r="E2329" s="6"/>
      <c r="F2329" s="6"/>
      <c r="G2329" s="6"/>
      <c r="H2329" s="6"/>
      <c r="I2329" s="6"/>
      <c r="J2329" s="6"/>
      <c r="K2329" s="6"/>
      <c r="L2329" s="6"/>
      <c r="M2329" s="6"/>
      <c r="N2329" s="6"/>
      <c r="O2329" s="6"/>
      <c r="P2329" s="6"/>
      <c r="Q2329" s="6"/>
      <c r="R2329" s="6"/>
    </row>
    <row r="2330" spans="1:18" x14ac:dyDescent="0.3">
      <c r="A2330" s="6"/>
      <c r="B2330" s="172" t="s">
        <v>4711</v>
      </c>
      <c r="C2330" s="169"/>
      <c r="D2330" s="6"/>
      <c r="E2330" s="6"/>
      <c r="F2330" s="6"/>
      <c r="G2330" s="6"/>
      <c r="H2330" s="6"/>
      <c r="I2330" s="6"/>
      <c r="J2330" s="6"/>
      <c r="K2330" s="6"/>
      <c r="L2330" s="6"/>
      <c r="M2330" s="6"/>
      <c r="N2330" s="6"/>
      <c r="O2330" s="6"/>
      <c r="P2330" s="6"/>
      <c r="Q2330" s="6"/>
      <c r="R2330" s="6"/>
    </row>
    <row r="2331" spans="1:18" x14ac:dyDescent="0.3">
      <c r="A2331" s="6"/>
      <c r="B2331" s="172" t="s">
        <v>5938</v>
      </c>
      <c r="C2331" s="169"/>
      <c r="D2331" s="6"/>
      <c r="E2331" s="6"/>
      <c r="F2331" s="6"/>
      <c r="G2331" s="6"/>
      <c r="H2331" s="6"/>
      <c r="I2331" s="6"/>
      <c r="J2331" s="6"/>
      <c r="K2331" s="6"/>
      <c r="L2331" s="6"/>
      <c r="M2331" s="6"/>
      <c r="N2331" s="6"/>
      <c r="O2331" s="6"/>
      <c r="P2331" s="6"/>
      <c r="Q2331" s="6"/>
      <c r="R2331" s="6"/>
    </row>
    <row r="2332" spans="1:18" x14ac:dyDescent="0.3">
      <c r="A2332" s="6"/>
      <c r="B2332" s="172" t="s">
        <v>4712</v>
      </c>
      <c r="C2332" s="169"/>
      <c r="D2332" s="6"/>
      <c r="E2332" s="6"/>
      <c r="F2332" s="6"/>
      <c r="G2332" s="6"/>
      <c r="H2332" s="6"/>
      <c r="I2332" s="6"/>
      <c r="J2332" s="6"/>
      <c r="K2332" s="6"/>
      <c r="L2332" s="6"/>
      <c r="M2332" s="6"/>
      <c r="N2332" s="6"/>
      <c r="O2332" s="6"/>
      <c r="P2332" s="6"/>
      <c r="Q2332" s="6"/>
      <c r="R2332" s="6"/>
    </row>
    <row r="2333" spans="1:18" x14ac:dyDescent="0.3">
      <c r="A2333" s="6"/>
      <c r="B2333" s="172" t="s">
        <v>4713</v>
      </c>
      <c r="C2333" s="169"/>
      <c r="D2333" s="6"/>
      <c r="E2333" s="6"/>
      <c r="F2333" s="6"/>
      <c r="G2333" s="6"/>
      <c r="H2333" s="6"/>
      <c r="I2333" s="6"/>
      <c r="J2333" s="6"/>
      <c r="K2333" s="6"/>
      <c r="L2333" s="6"/>
      <c r="M2333" s="6"/>
      <c r="N2333" s="6"/>
      <c r="O2333" s="6"/>
      <c r="P2333" s="6"/>
      <c r="Q2333" s="6"/>
      <c r="R2333" s="6"/>
    </row>
    <row r="2334" spans="1:18" x14ac:dyDescent="0.3">
      <c r="A2334" s="6"/>
      <c r="B2334" s="172" t="s">
        <v>4714</v>
      </c>
      <c r="C2334" s="169"/>
      <c r="D2334" s="6"/>
      <c r="E2334" s="6"/>
      <c r="F2334" s="6"/>
      <c r="G2334" s="6"/>
      <c r="H2334" s="6"/>
      <c r="I2334" s="6"/>
      <c r="J2334" s="6"/>
      <c r="K2334" s="6"/>
      <c r="L2334" s="6"/>
      <c r="M2334" s="6"/>
      <c r="N2334" s="6"/>
      <c r="O2334" s="6"/>
      <c r="P2334" s="6"/>
      <c r="Q2334" s="6"/>
      <c r="R2334" s="6"/>
    </row>
    <row r="2335" spans="1:18" x14ac:dyDescent="0.3">
      <c r="A2335" s="6"/>
      <c r="B2335" s="172" t="s">
        <v>5939</v>
      </c>
      <c r="C2335" s="169"/>
      <c r="D2335" s="6"/>
      <c r="E2335" s="6"/>
      <c r="F2335" s="6"/>
      <c r="G2335" s="6"/>
      <c r="H2335" s="6"/>
      <c r="I2335" s="6"/>
      <c r="J2335" s="6"/>
      <c r="K2335" s="6"/>
      <c r="L2335" s="6"/>
      <c r="M2335" s="6"/>
      <c r="N2335" s="6"/>
      <c r="O2335" s="6"/>
      <c r="P2335" s="6"/>
      <c r="Q2335" s="6"/>
      <c r="R2335" s="6"/>
    </row>
    <row r="2336" spans="1:18" x14ac:dyDescent="0.3">
      <c r="A2336" s="6"/>
      <c r="B2336" s="172" t="s">
        <v>5940</v>
      </c>
      <c r="C2336" s="169"/>
      <c r="D2336" s="6"/>
      <c r="E2336" s="6"/>
      <c r="F2336" s="6"/>
      <c r="G2336" s="6"/>
      <c r="H2336" s="6"/>
      <c r="I2336" s="6"/>
      <c r="J2336" s="6"/>
      <c r="K2336" s="6"/>
      <c r="L2336" s="6"/>
      <c r="M2336" s="6"/>
      <c r="N2336" s="6"/>
      <c r="O2336" s="6"/>
      <c r="P2336" s="6"/>
      <c r="Q2336" s="6"/>
      <c r="R2336" s="6"/>
    </row>
    <row r="2337" spans="1:18" x14ac:dyDescent="0.3">
      <c r="A2337" s="6"/>
      <c r="B2337" s="172" t="s">
        <v>5941</v>
      </c>
      <c r="C2337" s="169"/>
      <c r="D2337" s="6"/>
      <c r="E2337" s="6"/>
      <c r="F2337" s="6"/>
      <c r="G2337" s="6"/>
      <c r="H2337" s="6"/>
      <c r="I2337" s="6"/>
      <c r="J2337" s="6"/>
      <c r="K2337" s="6"/>
      <c r="L2337" s="6"/>
      <c r="M2337" s="6"/>
      <c r="N2337" s="6"/>
      <c r="O2337" s="6"/>
      <c r="P2337" s="6"/>
      <c r="Q2337" s="6"/>
      <c r="R2337" s="6"/>
    </row>
    <row r="2338" spans="1:18" x14ac:dyDescent="0.3">
      <c r="A2338" s="6"/>
      <c r="B2338" s="172" t="s">
        <v>5942</v>
      </c>
      <c r="C2338" s="169"/>
      <c r="D2338" s="6"/>
      <c r="E2338" s="6"/>
      <c r="F2338" s="6"/>
      <c r="G2338" s="6"/>
      <c r="H2338" s="6"/>
      <c r="I2338" s="6"/>
      <c r="J2338" s="6"/>
      <c r="K2338" s="6"/>
      <c r="L2338" s="6"/>
      <c r="M2338" s="6"/>
      <c r="N2338" s="6"/>
      <c r="O2338" s="6"/>
      <c r="P2338" s="6"/>
      <c r="Q2338" s="6"/>
      <c r="R2338" s="6"/>
    </row>
    <row r="2339" spans="1:18" x14ac:dyDescent="0.3">
      <c r="A2339" s="6"/>
      <c r="B2339" s="172" t="s">
        <v>5943</v>
      </c>
      <c r="C2339" s="169"/>
      <c r="D2339" s="6"/>
      <c r="E2339" s="6"/>
      <c r="F2339" s="6"/>
      <c r="G2339" s="6"/>
      <c r="H2339" s="6"/>
      <c r="I2339" s="6"/>
      <c r="J2339" s="6"/>
      <c r="K2339" s="6"/>
      <c r="L2339" s="6"/>
      <c r="M2339" s="6"/>
      <c r="N2339" s="6"/>
      <c r="O2339" s="6"/>
      <c r="P2339" s="6"/>
      <c r="Q2339" s="6"/>
      <c r="R2339" s="6"/>
    </row>
    <row r="2340" spans="1:18" x14ac:dyDescent="0.3">
      <c r="A2340" s="6"/>
      <c r="B2340" s="172" t="s">
        <v>4715</v>
      </c>
      <c r="C2340" s="169"/>
      <c r="D2340" s="6"/>
      <c r="E2340" s="6"/>
      <c r="F2340" s="6"/>
      <c r="G2340" s="6"/>
      <c r="H2340" s="6"/>
      <c r="I2340" s="6"/>
      <c r="J2340" s="6"/>
      <c r="K2340" s="6"/>
      <c r="L2340" s="6"/>
      <c r="M2340" s="6"/>
      <c r="N2340" s="6"/>
      <c r="O2340" s="6"/>
      <c r="P2340" s="6"/>
      <c r="Q2340" s="6"/>
      <c r="R2340" s="6"/>
    </row>
    <row r="2341" spans="1:18" x14ac:dyDescent="0.3">
      <c r="A2341" s="6"/>
      <c r="B2341" s="172" t="s">
        <v>5944</v>
      </c>
      <c r="C2341" s="169"/>
      <c r="D2341" s="6"/>
      <c r="E2341" s="6"/>
      <c r="F2341" s="6"/>
      <c r="G2341" s="6"/>
      <c r="H2341" s="6"/>
      <c r="I2341" s="6"/>
      <c r="J2341" s="6"/>
      <c r="K2341" s="6"/>
      <c r="L2341" s="6"/>
      <c r="M2341" s="6"/>
      <c r="N2341" s="6"/>
      <c r="O2341" s="6"/>
      <c r="P2341" s="6"/>
      <c r="Q2341" s="6"/>
      <c r="R2341" s="6"/>
    </row>
    <row r="2342" spans="1:18" x14ac:dyDescent="0.3">
      <c r="A2342" s="6"/>
      <c r="B2342" s="172" t="s">
        <v>4716</v>
      </c>
      <c r="C2342" s="169"/>
      <c r="D2342" s="6"/>
      <c r="E2342" s="6"/>
      <c r="F2342" s="6"/>
      <c r="G2342" s="6"/>
      <c r="H2342" s="6"/>
      <c r="I2342" s="6"/>
      <c r="J2342" s="6"/>
      <c r="K2342" s="6"/>
      <c r="L2342" s="6"/>
      <c r="M2342" s="6"/>
      <c r="N2342" s="6"/>
      <c r="O2342" s="6"/>
      <c r="P2342" s="6"/>
      <c r="Q2342" s="6"/>
      <c r="R2342" s="6"/>
    </row>
    <row r="2343" spans="1:18" x14ac:dyDescent="0.3">
      <c r="A2343" s="6"/>
      <c r="B2343" s="172" t="s">
        <v>4483</v>
      </c>
      <c r="C2343" s="169"/>
      <c r="D2343" s="6"/>
      <c r="E2343" s="6"/>
      <c r="F2343" s="6"/>
      <c r="G2343" s="6"/>
      <c r="H2343" s="6"/>
      <c r="I2343" s="6"/>
      <c r="J2343" s="6"/>
      <c r="K2343" s="6"/>
      <c r="L2343" s="6"/>
      <c r="M2343" s="6"/>
      <c r="N2343" s="6"/>
      <c r="O2343" s="6"/>
      <c r="P2343" s="6"/>
      <c r="Q2343" s="6"/>
      <c r="R2343" s="6"/>
    </row>
    <row r="2344" spans="1:18" x14ac:dyDescent="0.3">
      <c r="A2344" s="6"/>
      <c r="B2344" s="172" t="s">
        <v>5945</v>
      </c>
      <c r="C2344" s="169"/>
      <c r="D2344" s="6"/>
      <c r="E2344" s="6"/>
      <c r="F2344" s="6"/>
      <c r="G2344" s="6"/>
      <c r="H2344" s="6"/>
      <c r="I2344" s="6"/>
      <c r="J2344" s="6"/>
      <c r="K2344" s="6"/>
      <c r="L2344" s="6"/>
      <c r="M2344" s="6"/>
      <c r="N2344" s="6"/>
      <c r="O2344" s="6"/>
      <c r="P2344" s="6"/>
      <c r="Q2344" s="6"/>
      <c r="R2344" s="6"/>
    </row>
    <row r="2345" spans="1:18" x14ac:dyDescent="0.3">
      <c r="A2345" s="6"/>
      <c r="B2345" s="172" t="s">
        <v>5946</v>
      </c>
      <c r="C2345" s="169"/>
      <c r="D2345" s="6"/>
      <c r="E2345" s="6"/>
      <c r="F2345" s="6"/>
      <c r="G2345" s="6"/>
      <c r="H2345" s="6"/>
      <c r="I2345" s="6"/>
      <c r="J2345" s="6"/>
      <c r="K2345" s="6"/>
      <c r="L2345" s="6"/>
      <c r="M2345" s="6"/>
      <c r="N2345" s="6"/>
      <c r="O2345" s="6"/>
      <c r="P2345" s="6"/>
      <c r="Q2345" s="6"/>
      <c r="R2345" s="6"/>
    </row>
    <row r="2346" spans="1:18" x14ac:dyDescent="0.3">
      <c r="A2346" s="6"/>
      <c r="B2346" s="172" t="s">
        <v>5947</v>
      </c>
      <c r="C2346" s="169"/>
      <c r="D2346" s="6"/>
      <c r="E2346" s="6"/>
      <c r="F2346" s="6"/>
      <c r="G2346" s="6"/>
      <c r="H2346" s="6"/>
      <c r="I2346" s="6"/>
      <c r="J2346" s="6"/>
      <c r="K2346" s="6"/>
      <c r="L2346" s="6"/>
      <c r="M2346" s="6"/>
      <c r="N2346" s="6"/>
      <c r="O2346" s="6"/>
      <c r="P2346" s="6"/>
      <c r="Q2346" s="6"/>
      <c r="R2346" s="6"/>
    </row>
    <row r="2347" spans="1:18" x14ac:dyDescent="0.3">
      <c r="A2347" s="6"/>
      <c r="B2347" s="172" t="s">
        <v>5948</v>
      </c>
      <c r="C2347" s="169"/>
      <c r="D2347" s="6"/>
      <c r="E2347" s="6"/>
      <c r="F2347" s="6"/>
      <c r="G2347" s="6"/>
      <c r="H2347" s="6"/>
      <c r="I2347" s="6"/>
      <c r="J2347" s="6"/>
      <c r="K2347" s="6"/>
      <c r="L2347" s="6"/>
      <c r="M2347" s="6"/>
      <c r="N2347" s="6"/>
      <c r="O2347" s="6"/>
      <c r="P2347" s="6"/>
      <c r="Q2347" s="6"/>
      <c r="R2347" s="6"/>
    </row>
    <row r="2348" spans="1:18" x14ac:dyDescent="0.3">
      <c r="A2348" s="6"/>
      <c r="B2348" s="172" t="s">
        <v>4717</v>
      </c>
      <c r="C2348" s="169"/>
      <c r="D2348" s="6"/>
      <c r="E2348" s="6"/>
      <c r="F2348" s="6"/>
      <c r="G2348" s="6"/>
      <c r="H2348" s="6"/>
      <c r="I2348" s="6"/>
      <c r="J2348" s="6"/>
      <c r="K2348" s="6"/>
      <c r="L2348" s="6"/>
      <c r="M2348" s="6"/>
      <c r="N2348" s="6"/>
      <c r="O2348" s="6"/>
      <c r="P2348" s="6"/>
      <c r="Q2348" s="6"/>
      <c r="R2348" s="6"/>
    </row>
    <row r="2349" spans="1:18" x14ac:dyDescent="0.3">
      <c r="A2349" s="6"/>
      <c r="B2349" s="172" t="s">
        <v>5949</v>
      </c>
      <c r="C2349" s="169"/>
      <c r="D2349" s="6"/>
      <c r="E2349" s="6"/>
      <c r="F2349" s="6"/>
      <c r="G2349" s="6"/>
      <c r="H2349" s="6"/>
      <c r="I2349" s="6"/>
      <c r="J2349" s="6"/>
      <c r="K2349" s="6"/>
      <c r="L2349" s="6"/>
      <c r="M2349" s="6"/>
      <c r="N2349" s="6"/>
      <c r="O2349" s="6"/>
      <c r="P2349" s="6"/>
      <c r="Q2349" s="6"/>
      <c r="R2349" s="6"/>
    </row>
    <row r="2350" spans="1:18" x14ac:dyDescent="0.3">
      <c r="A2350" s="6"/>
      <c r="B2350" s="172" t="s">
        <v>5950</v>
      </c>
      <c r="C2350" s="169"/>
      <c r="D2350" s="6"/>
      <c r="E2350" s="6"/>
      <c r="F2350" s="6"/>
      <c r="G2350" s="6"/>
      <c r="H2350" s="6"/>
      <c r="I2350" s="6"/>
      <c r="J2350" s="6"/>
      <c r="K2350" s="6"/>
      <c r="L2350" s="6"/>
      <c r="M2350" s="6"/>
      <c r="N2350" s="6"/>
      <c r="O2350" s="6"/>
      <c r="P2350" s="6"/>
      <c r="Q2350" s="6"/>
      <c r="R2350" s="6"/>
    </row>
    <row r="2351" spans="1:18" x14ac:dyDescent="0.3">
      <c r="A2351" s="6"/>
      <c r="B2351" s="172" t="s">
        <v>4718</v>
      </c>
      <c r="C2351" s="169"/>
      <c r="D2351" s="6"/>
      <c r="E2351" s="6"/>
      <c r="F2351" s="6"/>
      <c r="G2351" s="6"/>
      <c r="H2351" s="6"/>
      <c r="I2351" s="6"/>
      <c r="J2351" s="6"/>
      <c r="K2351" s="6"/>
      <c r="L2351" s="6"/>
      <c r="M2351" s="6"/>
      <c r="N2351" s="6"/>
      <c r="O2351" s="6"/>
      <c r="P2351" s="6"/>
      <c r="Q2351" s="6"/>
      <c r="R2351" s="6"/>
    </row>
    <row r="2352" spans="1:18" x14ac:dyDescent="0.3">
      <c r="A2352" s="6"/>
      <c r="B2352" s="172" t="s">
        <v>4719</v>
      </c>
      <c r="C2352" s="169"/>
      <c r="D2352" s="6"/>
      <c r="E2352" s="6"/>
      <c r="F2352" s="6"/>
      <c r="G2352" s="6"/>
      <c r="H2352" s="6"/>
      <c r="I2352" s="6"/>
      <c r="J2352" s="6"/>
      <c r="K2352" s="6"/>
      <c r="L2352" s="6"/>
      <c r="M2352" s="6"/>
      <c r="N2352" s="6"/>
      <c r="O2352" s="6"/>
      <c r="P2352" s="6"/>
      <c r="Q2352" s="6"/>
      <c r="R2352" s="6"/>
    </row>
    <row r="2353" spans="1:18" x14ac:dyDescent="0.3">
      <c r="A2353" s="6"/>
      <c r="B2353" s="172" t="s">
        <v>5951</v>
      </c>
      <c r="C2353" s="169"/>
      <c r="D2353" s="6"/>
      <c r="E2353" s="6"/>
      <c r="F2353" s="6"/>
      <c r="G2353" s="6"/>
      <c r="H2353" s="6"/>
      <c r="I2353" s="6"/>
      <c r="J2353" s="6"/>
      <c r="K2353" s="6"/>
      <c r="L2353" s="6"/>
      <c r="M2353" s="6"/>
      <c r="N2353" s="6"/>
      <c r="O2353" s="6"/>
      <c r="P2353" s="6"/>
      <c r="Q2353" s="6"/>
      <c r="R2353" s="6"/>
    </row>
    <row r="2354" spans="1:18" x14ac:dyDescent="0.3">
      <c r="A2354" s="6"/>
      <c r="B2354" s="172" t="s">
        <v>5952</v>
      </c>
      <c r="C2354" s="169"/>
      <c r="D2354" s="6"/>
      <c r="E2354" s="6"/>
      <c r="F2354" s="6"/>
      <c r="G2354" s="6"/>
      <c r="H2354" s="6"/>
      <c r="I2354" s="6"/>
      <c r="J2354" s="6"/>
      <c r="K2354" s="6"/>
      <c r="L2354" s="6"/>
      <c r="M2354" s="6"/>
      <c r="N2354" s="6"/>
      <c r="O2354" s="6"/>
      <c r="P2354" s="6"/>
      <c r="Q2354" s="6"/>
      <c r="R2354" s="6"/>
    </row>
    <row r="2355" spans="1:18" x14ac:dyDescent="0.3">
      <c r="A2355" s="6"/>
      <c r="B2355" s="172" t="s">
        <v>5953</v>
      </c>
      <c r="C2355" s="169"/>
      <c r="D2355" s="6"/>
      <c r="E2355" s="6"/>
      <c r="F2355" s="6"/>
      <c r="G2355" s="6"/>
      <c r="H2355" s="6"/>
      <c r="I2355" s="6"/>
      <c r="J2355" s="6"/>
      <c r="K2355" s="6"/>
      <c r="L2355" s="6"/>
      <c r="M2355" s="6"/>
      <c r="N2355" s="6"/>
      <c r="O2355" s="6"/>
      <c r="P2355" s="6"/>
      <c r="Q2355" s="6"/>
      <c r="R2355" s="6"/>
    </row>
    <row r="2356" spans="1:18" x14ac:dyDescent="0.3">
      <c r="A2356" s="6"/>
      <c r="B2356" s="172" t="s">
        <v>4720</v>
      </c>
      <c r="C2356" s="169"/>
      <c r="D2356" s="6"/>
      <c r="E2356" s="6"/>
      <c r="F2356" s="6"/>
      <c r="G2356" s="6"/>
      <c r="H2356" s="6"/>
      <c r="I2356" s="6"/>
      <c r="J2356" s="6"/>
      <c r="K2356" s="6"/>
      <c r="L2356" s="6"/>
      <c r="M2356" s="6"/>
      <c r="N2356" s="6"/>
      <c r="O2356" s="6"/>
      <c r="P2356" s="6"/>
      <c r="Q2356" s="6"/>
      <c r="R2356" s="6"/>
    </row>
    <row r="2357" spans="1:18" x14ac:dyDescent="0.3">
      <c r="A2357" s="6"/>
      <c r="B2357" s="172" t="s">
        <v>5954</v>
      </c>
      <c r="C2357" s="169"/>
      <c r="D2357" s="6"/>
      <c r="E2357" s="6"/>
      <c r="F2357" s="6"/>
      <c r="G2357" s="6"/>
      <c r="H2357" s="6"/>
      <c r="I2357" s="6"/>
      <c r="J2357" s="6"/>
      <c r="K2357" s="6"/>
      <c r="L2357" s="6"/>
      <c r="M2357" s="6"/>
      <c r="N2357" s="6"/>
      <c r="O2357" s="6"/>
      <c r="P2357" s="6"/>
      <c r="Q2357" s="6"/>
      <c r="R2357" s="6"/>
    </row>
    <row r="2358" spans="1:18" x14ac:dyDescent="0.3">
      <c r="A2358" s="6"/>
      <c r="B2358" s="172" t="s">
        <v>5955</v>
      </c>
      <c r="C2358" s="169"/>
      <c r="D2358" s="6"/>
      <c r="E2358" s="6"/>
      <c r="F2358" s="6"/>
      <c r="G2358" s="6"/>
      <c r="H2358" s="6"/>
      <c r="I2358" s="6"/>
      <c r="J2358" s="6"/>
      <c r="K2358" s="6"/>
      <c r="L2358" s="6"/>
      <c r="M2358" s="6"/>
      <c r="N2358" s="6"/>
      <c r="O2358" s="6"/>
      <c r="P2358" s="6"/>
      <c r="Q2358" s="6"/>
      <c r="R2358" s="6"/>
    </row>
    <row r="2359" spans="1:18" x14ac:dyDescent="0.3">
      <c r="A2359" s="6"/>
      <c r="B2359" s="172" t="s">
        <v>5956</v>
      </c>
      <c r="C2359" s="169"/>
      <c r="D2359" s="6"/>
      <c r="E2359" s="6"/>
      <c r="F2359" s="6"/>
      <c r="G2359" s="6"/>
      <c r="H2359" s="6"/>
      <c r="I2359" s="6"/>
      <c r="J2359" s="6"/>
      <c r="K2359" s="6"/>
      <c r="L2359" s="6"/>
      <c r="M2359" s="6"/>
      <c r="N2359" s="6"/>
      <c r="O2359" s="6"/>
      <c r="P2359" s="6"/>
      <c r="Q2359" s="6"/>
      <c r="R2359" s="6"/>
    </row>
    <row r="2360" spans="1:18" x14ac:dyDescent="0.3">
      <c r="A2360" s="6"/>
      <c r="B2360" s="172" t="s">
        <v>5957</v>
      </c>
      <c r="C2360" s="169"/>
      <c r="D2360" s="6"/>
      <c r="E2360" s="6"/>
      <c r="F2360" s="6"/>
      <c r="G2360" s="6"/>
      <c r="H2360" s="6"/>
      <c r="I2360" s="6"/>
      <c r="J2360" s="6"/>
      <c r="K2360" s="6"/>
      <c r="L2360" s="6"/>
      <c r="M2360" s="6"/>
      <c r="N2360" s="6"/>
      <c r="O2360" s="6"/>
      <c r="P2360" s="6"/>
      <c r="Q2360" s="6"/>
      <c r="R2360" s="6"/>
    </row>
    <row r="2361" spans="1:18" x14ac:dyDescent="0.3">
      <c r="A2361" s="6"/>
      <c r="B2361" s="172" t="s">
        <v>4640</v>
      </c>
      <c r="C2361" s="169"/>
      <c r="D2361" s="6"/>
      <c r="E2361" s="6"/>
      <c r="F2361" s="6"/>
      <c r="G2361" s="6"/>
      <c r="H2361" s="6"/>
      <c r="I2361" s="6"/>
      <c r="J2361" s="6"/>
      <c r="K2361" s="6"/>
      <c r="L2361" s="6"/>
      <c r="M2361" s="6"/>
      <c r="N2361" s="6"/>
      <c r="O2361" s="6"/>
      <c r="P2361" s="6"/>
      <c r="Q2361" s="6"/>
      <c r="R2361" s="6"/>
    </row>
    <row r="2362" spans="1:18" x14ac:dyDescent="0.3">
      <c r="A2362" s="6"/>
      <c r="B2362" s="172" t="s">
        <v>5958</v>
      </c>
      <c r="C2362" s="169"/>
      <c r="D2362" s="6"/>
      <c r="E2362" s="6"/>
      <c r="F2362" s="6"/>
      <c r="G2362" s="6"/>
      <c r="H2362" s="6"/>
      <c r="I2362" s="6"/>
      <c r="J2362" s="6"/>
      <c r="K2362" s="6"/>
      <c r="L2362" s="6"/>
      <c r="M2362" s="6"/>
      <c r="N2362" s="6"/>
      <c r="O2362" s="6"/>
      <c r="P2362" s="6"/>
      <c r="Q2362" s="6"/>
      <c r="R2362" s="6"/>
    </row>
    <row r="2363" spans="1:18" x14ac:dyDescent="0.3">
      <c r="A2363" s="6"/>
      <c r="B2363" s="172" t="s">
        <v>5959</v>
      </c>
      <c r="C2363" s="169"/>
      <c r="D2363" s="6"/>
      <c r="E2363" s="6"/>
      <c r="F2363" s="6"/>
      <c r="G2363" s="6"/>
      <c r="H2363" s="6"/>
      <c r="I2363" s="6"/>
      <c r="J2363" s="6"/>
      <c r="K2363" s="6"/>
      <c r="L2363" s="6"/>
      <c r="M2363" s="6"/>
      <c r="N2363" s="6"/>
      <c r="O2363" s="6"/>
      <c r="P2363" s="6"/>
      <c r="Q2363" s="6"/>
      <c r="R2363" s="6"/>
    </row>
    <row r="2364" spans="1:18" x14ac:dyDescent="0.3">
      <c r="A2364" s="6"/>
      <c r="B2364" s="172" t="s">
        <v>5960</v>
      </c>
      <c r="C2364" s="169"/>
      <c r="D2364" s="6"/>
      <c r="E2364" s="6"/>
      <c r="F2364" s="6"/>
      <c r="G2364" s="6"/>
      <c r="H2364" s="6"/>
      <c r="I2364" s="6"/>
      <c r="J2364" s="6"/>
      <c r="K2364" s="6"/>
      <c r="L2364" s="6"/>
      <c r="M2364" s="6"/>
      <c r="N2364" s="6"/>
      <c r="O2364" s="6"/>
      <c r="P2364" s="6"/>
      <c r="Q2364" s="6"/>
      <c r="R2364" s="6"/>
    </row>
    <row r="2365" spans="1:18" x14ac:dyDescent="0.3">
      <c r="A2365" s="6"/>
      <c r="B2365" s="172" t="s">
        <v>5961</v>
      </c>
      <c r="C2365" s="169"/>
      <c r="D2365" s="6"/>
      <c r="E2365" s="6"/>
      <c r="F2365" s="6"/>
      <c r="G2365" s="6"/>
      <c r="H2365" s="6"/>
      <c r="I2365" s="6"/>
      <c r="J2365" s="6"/>
      <c r="K2365" s="6"/>
      <c r="L2365" s="6"/>
      <c r="M2365" s="6"/>
      <c r="N2365" s="6"/>
      <c r="O2365" s="6"/>
      <c r="P2365" s="6"/>
      <c r="Q2365" s="6"/>
      <c r="R2365" s="6"/>
    </row>
    <row r="2366" spans="1:18" x14ac:dyDescent="0.3">
      <c r="A2366" s="6"/>
      <c r="B2366" s="172" t="s">
        <v>4376</v>
      </c>
      <c r="C2366" s="169"/>
      <c r="D2366" s="6"/>
      <c r="E2366" s="6"/>
      <c r="F2366" s="6"/>
      <c r="G2366" s="6"/>
      <c r="H2366" s="6"/>
      <c r="I2366" s="6"/>
      <c r="J2366" s="6"/>
      <c r="K2366" s="6"/>
      <c r="L2366" s="6"/>
      <c r="M2366" s="6"/>
      <c r="N2366" s="6"/>
      <c r="O2366" s="6"/>
      <c r="P2366" s="6"/>
      <c r="Q2366" s="6"/>
      <c r="R2366" s="6"/>
    </row>
    <row r="2367" spans="1:18" x14ac:dyDescent="0.3">
      <c r="A2367" s="6"/>
      <c r="B2367" s="172" t="s">
        <v>5962</v>
      </c>
      <c r="C2367" s="169"/>
      <c r="D2367" s="6"/>
      <c r="E2367" s="6"/>
      <c r="F2367" s="6"/>
      <c r="G2367" s="6"/>
      <c r="H2367" s="6"/>
      <c r="I2367" s="6"/>
      <c r="J2367" s="6"/>
      <c r="K2367" s="6"/>
      <c r="L2367" s="6"/>
      <c r="M2367" s="6"/>
      <c r="N2367" s="6"/>
      <c r="O2367" s="6"/>
      <c r="P2367" s="6"/>
      <c r="Q2367" s="6"/>
      <c r="R2367" s="6"/>
    </row>
    <row r="2368" spans="1:18" x14ac:dyDescent="0.3">
      <c r="A2368" s="6"/>
      <c r="B2368" s="172" t="s">
        <v>4721</v>
      </c>
      <c r="C2368" s="169"/>
      <c r="D2368" s="6"/>
      <c r="E2368" s="6"/>
      <c r="F2368" s="6"/>
      <c r="G2368" s="6"/>
      <c r="H2368" s="6"/>
      <c r="I2368" s="6"/>
      <c r="J2368" s="6"/>
      <c r="K2368" s="6"/>
      <c r="L2368" s="6"/>
      <c r="M2368" s="6"/>
      <c r="N2368" s="6"/>
      <c r="O2368" s="6"/>
      <c r="P2368" s="6"/>
      <c r="Q2368" s="6"/>
      <c r="R2368" s="6"/>
    </row>
    <row r="2369" spans="1:18" x14ac:dyDescent="0.3">
      <c r="A2369" s="6"/>
      <c r="B2369" s="172" t="s">
        <v>5963</v>
      </c>
      <c r="C2369" s="169"/>
      <c r="D2369" s="6"/>
      <c r="E2369" s="6"/>
      <c r="F2369" s="6"/>
      <c r="G2369" s="6"/>
      <c r="H2369" s="6"/>
      <c r="I2369" s="6"/>
      <c r="J2369" s="6"/>
      <c r="K2369" s="6"/>
      <c r="L2369" s="6"/>
      <c r="M2369" s="6"/>
      <c r="N2369" s="6"/>
      <c r="O2369" s="6"/>
      <c r="P2369" s="6"/>
      <c r="Q2369" s="6"/>
      <c r="R2369" s="6"/>
    </row>
    <row r="2370" spans="1:18" x14ac:dyDescent="0.3">
      <c r="A2370" s="6"/>
      <c r="B2370" s="172" t="s">
        <v>4722</v>
      </c>
      <c r="C2370" s="169"/>
      <c r="D2370" s="6"/>
      <c r="E2370" s="6"/>
      <c r="F2370" s="6"/>
      <c r="G2370" s="6"/>
      <c r="H2370" s="6"/>
      <c r="I2370" s="6"/>
      <c r="J2370" s="6"/>
      <c r="K2370" s="6"/>
      <c r="L2370" s="6"/>
      <c r="M2370" s="6"/>
      <c r="N2370" s="6"/>
      <c r="O2370" s="6"/>
      <c r="P2370" s="6"/>
      <c r="Q2370" s="6"/>
      <c r="R2370" s="6"/>
    </row>
    <row r="2371" spans="1:18" x14ac:dyDescent="0.3">
      <c r="A2371" s="6"/>
      <c r="B2371" s="173" t="s">
        <v>4723</v>
      </c>
      <c r="C2371" s="169"/>
      <c r="D2371" s="6"/>
      <c r="E2371" s="6"/>
      <c r="F2371" s="6"/>
      <c r="G2371" s="6"/>
      <c r="H2371" s="6"/>
      <c r="I2371" s="6"/>
      <c r="J2371" s="6"/>
      <c r="K2371" s="6"/>
      <c r="L2371" s="6"/>
      <c r="M2371" s="6"/>
      <c r="N2371" s="6"/>
      <c r="O2371" s="6"/>
      <c r="P2371" s="6"/>
      <c r="Q2371" s="6"/>
      <c r="R2371" s="6"/>
    </row>
    <row r="2372" spans="1:18" x14ac:dyDescent="0.3">
      <c r="A2372" s="6"/>
      <c r="B2372" s="172" t="s">
        <v>5964</v>
      </c>
      <c r="C2372" s="169"/>
      <c r="D2372" s="6"/>
      <c r="E2372" s="6"/>
      <c r="F2372" s="6"/>
      <c r="G2372" s="6"/>
      <c r="H2372" s="6"/>
      <c r="I2372" s="6"/>
      <c r="J2372" s="6"/>
      <c r="K2372" s="6"/>
      <c r="L2372" s="6"/>
      <c r="M2372" s="6"/>
      <c r="N2372" s="6"/>
      <c r="O2372" s="6"/>
      <c r="P2372" s="6"/>
      <c r="Q2372" s="6"/>
      <c r="R2372" s="6"/>
    </row>
    <row r="2373" spans="1:18" x14ac:dyDescent="0.3">
      <c r="A2373" s="6"/>
      <c r="B2373" s="172" t="s">
        <v>4724</v>
      </c>
      <c r="C2373" s="169"/>
      <c r="D2373" s="6"/>
      <c r="E2373" s="6"/>
      <c r="F2373" s="6"/>
      <c r="G2373" s="6"/>
      <c r="H2373" s="6"/>
      <c r="I2373" s="6"/>
      <c r="J2373" s="6"/>
      <c r="K2373" s="6"/>
      <c r="L2373" s="6"/>
      <c r="M2373" s="6"/>
      <c r="N2373" s="6"/>
      <c r="O2373" s="6"/>
      <c r="P2373" s="6"/>
      <c r="Q2373" s="6"/>
      <c r="R2373" s="6"/>
    </row>
    <row r="2374" spans="1:18" x14ac:dyDescent="0.3">
      <c r="A2374" s="6"/>
      <c r="B2374" s="172" t="s">
        <v>5965</v>
      </c>
      <c r="C2374" s="169"/>
      <c r="D2374" s="6"/>
      <c r="E2374" s="6"/>
      <c r="F2374" s="6"/>
      <c r="G2374" s="6"/>
      <c r="H2374" s="6"/>
      <c r="I2374" s="6"/>
      <c r="J2374" s="6"/>
      <c r="K2374" s="6"/>
      <c r="L2374" s="6"/>
      <c r="M2374" s="6"/>
      <c r="N2374" s="6"/>
      <c r="O2374" s="6"/>
      <c r="P2374" s="6"/>
      <c r="Q2374" s="6"/>
      <c r="R2374" s="6"/>
    </row>
    <row r="2375" spans="1:18" x14ac:dyDescent="0.3">
      <c r="A2375" s="6"/>
      <c r="B2375" s="172" t="s">
        <v>5966</v>
      </c>
      <c r="C2375" s="169"/>
      <c r="D2375" s="6"/>
      <c r="E2375" s="6"/>
      <c r="F2375" s="6"/>
      <c r="G2375" s="6"/>
      <c r="H2375" s="6"/>
      <c r="I2375" s="6"/>
      <c r="J2375" s="6"/>
      <c r="K2375" s="6"/>
      <c r="L2375" s="6"/>
      <c r="M2375" s="6"/>
      <c r="N2375" s="6"/>
      <c r="O2375" s="6"/>
      <c r="P2375" s="6"/>
      <c r="Q2375" s="6"/>
      <c r="R2375" s="6"/>
    </row>
    <row r="2376" spans="1:18" x14ac:dyDescent="0.3">
      <c r="A2376" s="6"/>
      <c r="B2376" s="172" t="s">
        <v>4725</v>
      </c>
      <c r="C2376" s="169"/>
      <c r="D2376" s="6"/>
      <c r="E2376" s="6"/>
      <c r="F2376" s="6"/>
      <c r="G2376" s="6"/>
      <c r="H2376" s="6"/>
      <c r="I2376" s="6"/>
      <c r="J2376" s="6"/>
      <c r="K2376" s="6"/>
      <c r="L2376" s="6"/>
      <c r="M2376" s="6"/>
      <c r="N2376" s="6"/>
      <c r="O2376" s="6"/>
      <c r="P2376" s="6"/>
      <c r="Q2376" s="6"/>
      <c r="R2376" s="6"/>
    </row>
    <row r="2377" spans="1:18" x14ac:dyDescent="0.3">
      <c r="A2377" s="6"/>
      <c r="B2377" s="172" t="s">
        <v>4726</v>
      </c>
      <c r="C2377" s="169"/>
      <c r="D2377" s="6"/>
      <c r="E2377" s="6"/>
      <c r="F2377" s="6"/>
      <c r="G2377" s="6"/>
      <c r="H2377" s="6"/>
      <c r="I2377" s="6"/>
      <c r="J2377" s="6"/>
      <c r="K2377" s="6"/>
      <c r="L2377" s="6"/>
      <c r="M2377" s="6"/>
      <c r="N2377" s="6"/>
      <c r="O2377" s="6"/>
      <c r="P2377" s="6"/>
      <c r="Q2377" s="6"/>
      <c r="R2377" s="6"/>
    </row>
    <row r="2378" spans="1:18" x14ac:dyDescent="0.3">
      <c r="A2378" s="6"/>
      <c r="B2378" s="172" t="s">
        <v>4727</v>
      </c>
      <c r="C2378" s="169"/>
      <c r="D2378" s="6"/>
      <c r="E2378" s="6"/>
      <c r="F2378" s="6"/>
      <c r="G2378" s="6"/>
      <c r="H2378" s="6"/>
      <c r="I2378" s="6"/>
      <c r="J2378" s="6"/>
      <c r="K2378" s="6"/>
      <c r="L2378" s="6"/>
      <c r="M2378" s="6"/>
      <c r="N2378" s="6"/>
      <c r="O2378" s="6"/>
      <c r="P2378" s="6"/>
      <c r="Q2378" s="6"/>
      <c r="R2378" s="6"/>
    </row>
    <row r="2379" spans="1:18" x14ac:dyDescent="0.3">
      <c r="A2379" s="6"/>
      <c r="B2379" s="172" t="s">
        <v>4728</v>
      </c>
      <c r="C2379" s="169"/>
      <c r="D2379" s="6"/>
      <c r="E2379" s="6"/>
      <c r="F2379" s="6"/>
      <c r="G2379" s="6"/>
      <c r="H2379" s="6"/>
      <c r="I2379" s="6"/>
      <c r="J2379" s="6"/>
      <c r="K2379" s="6"/>
      <c r="L2379" s="6"/>
      <c r="M2379" s="6"/>
      <c r="N2379" s="6"/>
      <c r="O2379" s="6"/>
      <c r="P2379" s="6"/>
      <c r="Q2379" s="6"/>
      <c r="R2379" s="6"/>
    </row>
    <row r="2380" spans="1:18" x14ac:dyDescent="0.3">
      <c r="A2380" s="6"/>
      <c r="B2380" s="172" t="s">
        <v>4729</v>
      </c>
      <c r="C2380" s="169"/>
      <c r="D2380" s="6"/>
      <c r="E2380" s="6"/>
      <c r="F2380" s="6"/>
      <c r="G2380" s="6"/>
      <c r="H2380" s="6"/>
      <c r="I2380" s="6"/>
      <c r="J2380" s="6"/>
      <c r="K2380" s="6"/>
      <c r="L2380" s="6"/>
      <c r="M2380" s="6"/>
      <c r="N2380" s="6"/>
      <c r="O2380" s="6"/>
      <c r="P2380" s="6"/>
      <c r="Q2380" s="6"/>
      <c r="R2380" s="6"/>
    </row>
    <row r="2381" spans="1:18" x14ac:dyDescent="0.3">
      <c r="A2381" s="6"/>
      <c r="B2381" s="172" t="s">
        <v>4730</v>
      </c>
      <c r="C2381" s="169"/>
      <c r="D2381" s="6"/>
      <c r="E2381" s="6"/>
      <c r="F2381" s="6"/>
      <c r="G2381" s="6"/>
      <c r="H2381" s="6"/>
      <c r="I2381" s="6"/>
      <c r="J2381" s="6"/>
      <c r="K2381" s="6"/>
      <c r="L2381" s="6"/>
      <c r="M2381" s="6"/>
      <c r="N2381" s="6"/>
      <c r="O2381" s="6"/>
      <c r="P2381" s="6"/>
      <c r="Q2381" s="6"/>
      <c r="R2381" s="6"/>
    </row>
    <row r="2382" spans="1:18" x14ac:dyDescent="0.3">
      <c r="A2382" s="6"/>
      <c r="B2382" s="172" t="s">
        <v>4731</v>
      </c>
      <c r="C2382" s="169"/>
      <c r="D2382" s="6"/>
      <c r="E2382" s="6"/>
      <c r="F2382" s="6"/>
      <c r="G2382" s="6"/>
      <c r="H2382" s="6"/>
      <c r="I2382" s="6"/>
      <c r="J2382" s="6"/>
      <c r="K2382" s="6"/>
      <c r="L2382" s="6"/>
      <c r="M2382" s="6"/>
      <c r="N2382" s="6"/>
      <c r="O2382" s="6"/>
      <c r="P2382" s="6"/>
      <c r="Q2382" s="6"/>
      <c r="R2382" s="6"/>
    </row>
    <row r="2383" spans="1:18" x14ac:dyDescent="0.3">
      <c r="A2383" s="6"/>
      <c r="B2383" s="172" t="s">
        <v>4732</v>
      </c>
      <c r="C2383" s="169"/>
      <c r="D2383" s="6"/>
      <c r="E2383" s="6"/>
      <c r="F2383" s="6"/>
      <c r="G2383" s="6"/>
      <c r="H2383" s="6"/>
      <c r="I2383" s="6"/>
      <c r="J2383" s="6"/>
      <c r="K2383" s="6"/>
      <c r="L2383" s="6"/>
      <c r="M2383" s="6"/>
      <c r="N2383" s="6"/>
      <c r="O2383" s="6"/>
      <c r="P2383" s="6"/>
      <c r="Q2383" s="6"/>
      <c r="R2383" s="6"/>
    </row>
    <row r="2384" spans="1:18" x14ac:dyDescent="0.3">
      <c r="A2384" s="6"/>
      <c r="B2384" s="172" t="s">
        <v>4733</v>
      </c>
      <c r="C2384" s="169"/>
      <c r="D2384" s="6"/>
      <c r="E2384" s="6"/>
      <c r="F2384" s="6"/>
      <c r="G2384" s="6"/>
      <c r="H2384" s="6"/>
      <c r="I2384" s="6"/>
      <c r="J2384" s="6"/>
      <c r="K2384" s="6"/>
      <c r="L2384" s="6"/>
      <c r="M2384" s="6"/>
      <c r="N2384" s="6"/>
      <c r="O2384" s="6"/>
      <c r="P2384" s="6"/>
      <c r="Q2384" s="6"/>
      <c r="R2384" s="6"/>
    </row>
    <row r="2385" spans="1:18" x14ac:dyDescent="0.3">
      <c r="A2385" s="6"/>
      <c r="B2385" s="172" t="s">
        <v>4734</v>
      </c>
      <c r="C2385" s="169"/>
      <c r="D2385" s="6"/>
      <c r="E2385" s="6"/>
      <c r="F2385" s="6"/>
      <c r="G2385" s="6"/>
      <c r="H2385" s="6"/>
      <c r="I2385" s="6"/>
      <c r="J2385" s="6"/>
      <c r="K2385" s="6"/>
      <c r="L2385" s="6"/>
      <c r="M2385" s="6"/>
      <c r="N2385" s="6"/>
      <c r="O2385" s="6"/>
      <c r="P2385" s="6"/>
      <c r="Q2385" s="6"/>
      <c r="R2385" s="6"/>
    </row>
    <row r="2386" spans="1:18" x14ac:dyDescent="0.3">
      <c r="A2386" s="6"/>
      <c r="B2386" s="172" t="s">
        <v>4735</v>
      </c>
      <c r="C2386" s="169"/>
      <c r="D2386" s="6"/>
      <c r="E2386" s="6"/>
      <c r="F2386" s="6"/>
      <c r="G2386" s="6"/>
      <c r="H2386" s="6"/>
      <c r="I2386" s="6"/>
      <c r="J2386" s="6"/>
      <c r="K2386" s="6"/>
      <c r="L2386" s="6"/>
      <c r="M2386" s="6"/>
      <c r="N2386" s="6"/>
      <c r="O2386" s="6"/>
      <c r="P2386" s="6"/>
      <c r="Q2386" s="6"/>
      <c r="R2386" s="6"/>
    </row>
    <row r="2387" spans="1:18" x14ac:dyDescent="0.3">
      <c r="A2387" s="6"/>
      <c r="B2387" s="172" t="s">
        <v>4736</v>
      </c>
      <c r="C2387" s="169"/>
      <c r="D2387" s="6"/>
      <c r="E2387" s="6"/>
      <c r="F2387" s="6"/>
      <c r="G2387" s="6"/>
      <c r="H2387" s="6"/>
      <c r="I2387" s="6"/>
      <c r="J2387" s="6"/>
      <c r="K2387" s="6"/>
      <c r="L2387" s="6"/>
      <c r="M2387" s="6"/>
      <c r="N2387" s="6"/>
      <c r="O2387" s="6"/>
      <c r="P2387" s="6"/>
      <c r="Q2387" s="6"/>
      <c r="R2387" s="6"/>
    </row>
    <row r="2388" spans="1:18" x14ac:dyDescent="0.3">
      <c r="A2388" s="6"/>
      <c r="B2388" s="172" t="s">
        <v>4737</v>
      </c>
      <c r="C2388" s="169"/>
      <c r="D2388" s="6"/>
      <c r="E2388" s="6"/>
      <c r="F2388" s="6"/>
      <c r="G2388" s="6"/>
      <c r="H2388" s="6"/>
      <c r="I2388" s="6"/>
      <c r="J2388" s="6"/>
      <c r="K2388" s="6"/>
      <c r="L2388" s="6"/>
      <c r="M2388" s="6"/>
      <c r="N2388" s="6"/>
      <c r="O2388" s="6"/>
      <c r="P2388" s="6"/>
      <c r="Q2388" s="6"/>
      <c r="R2388" s="6"/>
    </row>
    <row r="2389" spans="1:18" x14ac:dyDescent="0.3">
      <c r="A2389" s="6"/>
      <c r="B2389" s="172" t="s">
        <v>4738</v>
      </c>
      <c r="C2389" s="169"/>
      <c r="D2389" s="6"/>
      <c r="E2389" s="6"/>
      <c r="F2389" s="6"/>
      <c r="G2389" s="6"/>
      <c r="H2389" s="6"/>
      <c r="I2389" s="6"/>
      <c r="J2389" s="6"/>
      <c r="K2389" s="6"/>
      <c r="L2389" s="6"/>
      <c r="M2389" s="6"/>
      <c r="N2389" s="6"/>
      <c r="O2389" s="6"/>
      <c r="P2389" s="6"/>
      <c r="Q2389" s="6"/>
      <c r="R2389" s="6"/>
    </row>
    <row r="2390" spans="1:18" x14ac:dyDescent="0.3">
      <c r="A2390" s="6"/>
      <c r="B2390" s="172" t="s">
        <v>4739</v>
      </c>
      <c r="C2390" s="169"/>
      <c r="D2390" s="6"/>
      <c r="E2390" s="6"/>
      <c r="F2390" s="6"/>
      <c r="G2390" s="6"/>
      <c r="H2390" s="6"/>
      <c r="I2390" s="6"/>
      <c r="J2390" s="6"/>
      <c r="K2390" s="6"/>
      <c r="L2390" s="6"/>
      <c r="M2390" s="6"/>
      <c r="N2390" s="6"/>
      <c r="O2390" s="6"/>
      <c r="P2390" s="6"/>
      <c r="Q2390" s="6"/>
      <c r="R2390" s="6"/>
    </row>
    <row r="2391" spans="1:18" x14ac:dyDescent="0.3">
      <c r="A2391" s="6"/>
      <c r="B2391" s="172" t="s">
        <v>5967</v>
      </c>
      <c r="C2391" s="169"/>
      <c r="D2391" s="6"/>
      <c r="E2391" s="6"/>
      <c r="F2391" s="6"/>
      <c r="G2391" s="6"/>
      <c r="H2391" s="6"/>
      <c r="I2391" s="6"/>
      <c r="J2391" s="6"/>
      <c r="K2391" s="6"/>
      <c r="L2391" s="6"/>
      <c r="M2391" s="6"/>
      <c r="N2391" s="6"/>
      <c r="O2391" s="6"/>
      <c r="P2391" s="6"/>
      <c r="Q2391" s="6"/>
      <c r="R2391" s="6"/>
    </row>
    <row r="2392" spans="1:18" x14ac:dyDescent="0.3">
      <c r="A2392" s="6"/>
      <c r="B2392" s="172" t="s">
        <v>4740</v>
      </c>
      <c r="C2392" s="169"/>
      <c r="D2392" s="6"/>
      <c r="E2392" s="6"/>
      <c r="F2392" s="6"/>
      <c r="G2392" s="6"/>
      <c r="H2392" s="6"/>
      <c r="I2392" s="6"/>
      <c r="J2392" s="6"/>
      <c r="K2392" s="6"/>
      <c r="L2392" s="6"/>
      <c r="M2392" s="6"/>
      <c r="N2392" s="6"/>
      <c r="O2392" s="6"/>
      <c r="P2392" s="6"/>
      <c r="Q2392" s="6"/>
      <c r="R2392" s="6"/>
    </row>
    <row r="2393" spans="1:18" x14ac:dyDescent="0.3">
      <c r="A2393" s="6"/>
      <c r="B2393" s="172" t="s">
        <v>4483</v>
      </c>
      <c r="C2393" s="169"/>
      <c r="D2393" s="6"/>
      <c r="E2393" s="6"/>
      <c r="F2393" s="6"/>
      <c r="G2393" s="6"/>
      <c r="H2393" s="6"/>
      <c r="I2393" s="6"/>
      <c r="J2393" s="6"/>
      <c r="K2393" s="6"/>
      <c r="L2393" s="6"/>
      <c r="M2393" s="6"/>
      <c r="N2393" s="6"/>
      <c r="O2393" s="6"/>
      <c r="P2393" s="6"/>
      <c r="Q2393" s="6"/>
      <c r="R2393" s="6"/>
    </row>
    <row r="2394" spans="1:18" x14ac:dyDescent="0.3">
      <c r="A2394" s="6"/>
      <c r="B2394" s="172" t="s">
        <v>5698</v>
      </c>
      <c r="C2394" s="169"/>
      <c r="D2394" s="6"/>
      <c r="E2394" s="6"/>
      <c r="F2394" s="6"/>
      <c r="G2394" s="6"/>
      <c r="H2394" s="6"/>
      <c r="I2394" s="6"/>
      <c r="J2394" s="6"/>
      <c r="K2394" s="6"/>
      <c r="L2394" s="6"/>
      <c r="M2394" s="6"/>
      <c r="N2394" s="6"/>
      <c r="O2394" s="6"/>
      <c r="P2394" s="6"/>
      <c r="Q2394" s="6"/>
      <c r="R2394" s="6"/>
    </row>
    <row r="2395" spans="1:18" x14ac:dyDescent="0.3">
      <c r="A2395" s="6"/>
      <c r="B2395" s="172" t="s">
        <v>5968</v>
      </c>
      <c r="C2395" s="169"/>
      <c r="D2395" s="6"/>
      <c r="E2395" s="6"/>
      <c r="F2395" s="6"/>
      <c r="G2395" s="6"/>
      <c r="H2395" s="6"/>
      <c r="I2395" s="6"/>
      <c r="J2395" s="6"/>
      <c r="K2395" s="6"/>
      <c r="L2395" s="6"/>
      <c r="M2395" s="6"/>
      <c r="N2395" s="6"/>
      <c r="O2395" s="6"/>
      <c r="P2395" s="6"/>
      <c r="Q2395" s="6"/>
      <c r="R2395" s="6"/>
    </row>
    <row r="2396" spans="1:18" x14ac:dyDescent="0.3">
      <c r="A2396" s="6"/>
      <c r="B2396" s="172" t="s">
        <v>5969</v>
      </c>
      <c r="C2396" s="169"/>
      <c r="D2396" s="6"/>
      <c r="E2396" s="6"/>
      <c r="F2396" s="6"/>
      <c r="G2396" s="6"/>
      <c r="H2396" s="6"/>
      <c r="I2396" s="6"/>
      <c r="J2396" s="6"/>
      <c r="K2396" s="6"/>
      <c r="L2396" s="6"/>
      <c r="M2396" s="6"/>
      <c r="N2396" s="6"/>
      <c r="O2396" s="6"/>
      <c r="P2396" s="6"/>
      <c r="Q2396" s="6"/>
      <c r="R2396" s="6"/>
    </row>
    <row r="2397" spans="1:18" x14ac:dyDescent="0.3">
      <c r="A2397" s="6"/>
      <c r="B2397" s="172" t="s">
        <v>5970</v>
      </c>
      <c r="C2397" s="169"/>
      <c r="D2397" s="6"/>
      <c r="E2397" s="6"/>
      <c r="F2397" s="6"/>
      <c r="G2397" s="6"/>
      <c r="H2397" s="6"/>
      <c r="I2397" s="6"/>
      <c r="J2397" s="6"/>
      <c r="K2397" s="6"/>
      <c r="L2397" s="6"/>
      <c r="M2397" s="6"/>
      <c r="N2397" s="6"/>
      <c r="O2397" s="6"/>
      <c r="P2397" s="6"/>
      <c r="Q2397" s="6"/>
      <c r="R2397" s="6"/>
    </row>
    <row r="2398" spans="1:18" x14ac:dyDescent="0.3">
      <c r="A2398" s="6"/>
      <c r="B2398" s="172" t="s">
        <v>4741</v>
      </c>
      <c r="C2398" s="169"/>
      <c r="D2398" s="6"/>
      <c r="E2398" s="6"/>
      <c r="F2398" s="6"/>
      <c r="G2398" s="6"/>
      <c r="H2398" s="6"/>
      <c r="I2398" s="6"/>
      <c r="J2398" s="6"/>
      <c r="K2398" s="6"/>
      <c r="L2398" s="6"/>
      <c r="M2398" s="6"/>
      <c r="N2398" s="6"/>
      <c r="O2398" s="6"/>
      <c r="P2398" s="6"/>
      <c r="Q2398" s="6"/>
      <c r="R2398" s="6"/>
    </row>
    <row r="2399" spans="1:18" x14ac:dyDescent="0.3">
      <c r="A2399" s="6"/>
      <c r="B2399" s="172" t="s">
        <v>4376</v>
      </c>
      <c r="C2399" s="169"/>
      <c r="D2399" s="6"/>
      <c r="E2399" s="6"/>
      <c r="F2399" s="6"/>
      <c r="G2399" s="6"/>
      <c r="H2399" s="6"/>
      <c r="I2399" s="6"/>
      <c r="J2399" s="6"/>
      <c r="K2399" s="6"/>
      <c r="L2399" s="6"/>
      <c r="M2399" s="6"/>
      <c r="N2399" s="6"/>
      <c r="O2399" s="6"/>
      <c r="P2399" s="6"/>
      <c r="Q2399" s="6"/>
      <c r="R2399" s="6"/>
    </row>
    <row r="2400" spans="1:18" x14ac:dyDescent="0.3">
      <c r="A2400" s="6"/>
      <c r="B2400" s="172" t="s">
        <v>5971</v>
      </c>
      <c r="C2400" s="169"/>
      <c r="D2400" s="6"/>
      <c r="E2400" s="6"/>
      <c r="F2400" s="6"/>
      <c r="G2400" s="6"/>
      <c r="H2400" s="6"/>
      <c r="I2400" s="6"/>
      <c r="J2400" s="6"/>
      <c r="K2400" s="6"/>
      <c r="L2400" s="6"/>
      <c r="M2400" s="6"/>
      <c r="N2400" s="6"/>
      <c r="O2400" s="6"/>
      <c r="P2400" s="6"/>
      <c r="Q2400" s="6"/>
      <c r="R2400" s="6"/>
    </row>
    <row r="2401" spans="1:18" x14ac:dyDescent="0.3">
      <c r="A2401" s="6"/>
      <c r="B2401" s="172" t="s">
        <v>4742</v>
      </c>
      <c r="C2401" s="169"/>
      <c r="D2401" s="6"/>
      <c r="E2401" s="6"/>
      <c r="F2401" s="6"/>
      <c r="G2401" s="6"/>
      <c r="H2401" s="6"/>
      <c r="I2401" s="6"/>
      <c r="J2401" s="6"/>
      <c r="K2401" s="6"/>
      <c r="L2401" s="6"/>
      <c r="M2401" s="6"/>
      <c r="N2401" s="6"/>
      <c r="O2401" s="6"/>
      <c r="P2401" s="6"/>
      <c r="Q2401" s="6"/>
      <c r="R2401" s="6"/>
    </row>
    <row r="2402" spans="1:18" x14ac:dyDescent="0.3">
      <c r="A2402" s="6"/>
      <c r="B2402" s="172" t="s">
        <v>4743</v>
      </c>
      <c r="C2402" s="169"/>
      <c r="D2402" s="6"/>
      <c r="E2402" s="6"/>
      <c r="F2402" s="6"/>
      <c r="G2402" s="6"/>
      <c r="H2402" s="6"/>
      <c r="I2402" s="6"/>
      <c r="J2402" s="6"/>
      <c r="K2402" s="6"/>
      <c r="L2402" s="6"/>
      <c r="M2402" s="6"/>
      <c r="N2402" s="6"/>
      <c r="O2402" s="6"/>
      <c r="P2402" s="6"/>
      <c r="Q2402" s="6"/>
      <c r="R2402" s="6"/>
    </row>
    <row r="2403" spans="1:18" x14ac:dyDescent="0.3">
      <c r="A2403" s="6"/>
      <c r="B2403" s="173" t="s">
        <v>4744</v>
      </c>
      <c r="C2403" s="169"/>
      <c r="D2403" s="6"/>
      <c r="E2403" s="6"/>
      <c r="F2403" s="6"/>
      <c r="G2403" s="6"/>
      <c r="H2403" s="6"/>
      <c r="I2403" s="6"/>
      <c r="J2403" s="6"/>
      <c r="K2403" s="6"/>
      <c r="L2403" s="6"/>
      <c r="M2403" s="6"/>
      <c r="N2403" s="6"/>
      <c r="O2403" s="6"/>
      <c r="P2403" s="6"/>
      <c r="Q2403" s="6"/>
      <c r="R2403" s="6"/>
    </row>
    <row r="2404" spans="1:18" x14ac:dyDescent="0.3">
      <c r="A2404" s="6"/>
      <c r="B2404" s="172" t="s">
        <v>5972</v>
      </c>
      <c r="C2404" s="169"/>
      <c r="D2404" s="6"/>
      <c r="E2404" s="6"/>
      <c r="F2404" s="6"/>
      <c r="G2404" s="6"/>
      <c r="H2404" s="6"/>
      <c r="I2404" s="6"/>
      <c r="J2404" s="6"/>
      <c r="K2404" s="6"/>
      <c r="L2404" s="6"/>
      <c r="M2404" s="6"/>
      <c r="N2404" s="6"/>
      <c r="O2404" s="6"/>
      <c r="P2404" s="6"/>
      <c r="Q2404" s="6"/>
      <c r="R2404" s="6"/>
    </row>
    <row r="2405" spans="1:18" x14ac:dyDescent="0.3">
      <c r="A2405" s="6"/>
      <c r="B2405" s="172" t="s">
        <v>4745</v>
      </c>
      <c r="C2405" s="169"/>
      <c r="D2405" s="6"/>
      <c r="E2405" s="6"/>
      <c r="F2405" s="6"/>
      <c r="G2405" s="6"/>
      <c r="H2405" s="6"/>
      <c r="I2405" s="6"/>
      <c r="J2405" s="6"/>
      <c r="K2405" s="6"/>
      <c r="L2405" s="6"/>
      <c r="M2405" s="6"/>
      <c r="N2405" s="6"/>
      <c r="O2405" s="6"/>
      <c r="P2405" s="6"/>
      <c r="Q2405" s="6"/>
      <c r="R2405" s="6"/>
    </row>
    <row r="2406" spans="1:18" x14ac:dyDescent="0.3">
      <c r="A2406" s="6"/>
      <c r="B2406" s="172" t="s">
        <v>5973</v>
      </c>
      <c r="C2406" s="169"/>
      <c r="D2406" s="6"/>
      <c r="E2406" s="6"/>
      <c r="F2406" s="6"/>
      <c r="G2406" s="6"/>
      <c r="H2406" s="6"/>
      <c r="I2406" s="6"/>
      <c r="J2406" s="6"/>
      <c r="K2406" s="6"/>
      <c r="L2406" s="6"/>
      <c r="M2406" s="6"/>
      <c r="N2406" s="6"/>
      <c r="O2406" s="6"/>
      <c r="P2406" s="6"/>
      <c r="Q2406" s="6"/>
      <c r="R2406" s="6"/>
    </row>
    <row r="2407" spans="1:18" x14ac:dyDescent="0.3">
      <c r="A2407" s="6"/>
      <c r="B2407" s="172" t="s">
        <v>4746</v>
      </c>
      <c r="C2407" s="169"/>
      <c r="D2407" s="6"/>
      <c r="E2407" s="6"/>
      <c r="F2407" s="6"/>
      <c r="G2407" s="6"/>
      <c r="H2407" s="6"/>
      <c r="I2407" s="6"/>
      <c r="J2407" s="6"/>
      <c r="K2407" s="6"/>
      <c r="L2407" s="6"/>
      <c r="M2407" s="6"/>
      <c r="N2407" s="6"/>
      <c r="O2407" s="6"/>
      <c r="P2407" s="6"/>
      <c r="Q2407" s="6"/>
      <c r="R2407" s="6"/>
    </row>
    <row r="2408" spans="1:18" x14ac:dyDescent="0.3">
      <c r="A2408" s="6"/>
      <c r="B2408" s="172" t="s">
        <v>4483</v>
      </c>
      <c r="C2408" s="169"/>
      <c r="D2408" s="6"/>
      <c r="E2408" s="6"/>
      <c r="F2408" s="6"/>
      <c r="G2408" s="6"/>
      <c r="H2408" s="6"/>
      <c r="I2408" s="6"/>
      <c r="J2408" s="6"/>
      <c r="K2408" s="6"/>
      <c r="L2408" s="6"/>
      <c r="M2408" s="6"/>
      <c r="N2408" s="6"/>
      <c r="O2408" s="6"/>
      <c r="P2408" s="6"/>
      <c r="Q2408" s="6"/>
      <c r="R2408" s="6"/>
    </row>
    <row r="2409" spans="1:18" x14ac:dyDescent="0.3">
      <c r="A2409" s="6"/>
      <c r="B2409" s="172" t="s">
        <v>5974</v>
      </c>
      <c r="C2409" s="169"/>
      <c r="D2409" s="6"/>
      <c r="E2409" s="6"/>
      <c r="F2409" s="6"/>
      <c r="G2409" s="6"/>
      <c r="H2409" s="6"/>
      <c r="I2409" s="6"/>
      <c r="J2409" s="6"/>
      <c r="K2409" s="6"/>
      <c r="L2409" s="6"/>
      <c r="M2409" s="6"/>
      <c r="N2409" s="6"/>
      <c r="O2409" s="6"/>
      <c r="P2409" s="6"/>
      <c r="Q2409" s="6"/>
      <c r="R2409" s="6"/>
    </row>
    <row r="2410" spans="1:18" x14ac:dyDescent="0.3">
      <c r="A2410" s="6"/>
      <c r="B2410" s="172" t="s">
        <v>5975</v>
      </c>
      <c r="C2410" s="169"/>
      <c r="D2410" s="6"/>
      <c r="E2410" s="6"/>
      <c r="F2410" s="6"/>
      <c r="G2410" s="6"/>
      <c r="H2410" s="6"/>
      <c r="I2410" s="6"/>
      <c r="J2410" s="6"/>
      <c r="K2410" s="6"/>
      <c r="L2410" s="6"/>
      <c r="M2410" s="6"/>
      <c r="N2410" s="6"/>
      <c r="O2410" s="6"/>
      <c r="P2410" s="6"/>
      <c r="Q2410" s="6"/>
      <c r="R2410" s="6"/>
    </row>
    <row r="2411" spans="1:18" x14ac:dyDescent="0.3">
      <c r="A2411" s="6"/>
      <c r="B2411" s="172" t="s">
        <v>5976</v>
      </c>
      <c r="C2411" s="169"/>
      <c r="D2411" s="6"/>
      <c r="E2411" s="6"/>
      <c r="F2411" s="6"/>
      <c r="G2411" s="6"/>
      <c r="H2411" s="6"/>
      <c r="I2411" s="6"/>
      <c r="J2411" s="6"/>
      <c r="K2411" s="6"/>
      <c r="L2411" s="6"/>
      <c r="M2411" s="6"/>
      <c r="N2411" s="6"/>
      <c r="O2411" s="6"/>
      <c r="P2411" s="6"/>
      <c r="Q2411" s="6"/>
      <c r="R2411" s="6"/>
    </row>
    <row r="2412" spans="1:18" x14ac:dyDescent="0.3">
      <c r="A2412" s="6"/>
      <c r="B2412" s="172" t="s">
        <v>5977</v>
      </c>
      <c r="C2412" s="169"/>
      <c r="D2412" s="6"/>
      <c r="E2412" s="6"/>
      <c r="F2412" s="6"/>
      <c r="G2412" s="6"/>
      <c r="H2412" s="6"/>
      <c r="I2412" s="6"/>
      <c r="J2412" s="6"/>
      <c r="K2412" s="6"/>
      <c r="L2412" s="6"/>
      <c r="M2412" s="6"/>
      <c r="N2412" s="6"/>
      <c r="O2412" s="6"/>
      <c r="P2412" s="6"/>
      <c r="Q2412" s="6"/>
      <c r="R2412" s="6"/>
    </row>
    <row r="2413" spans="1:18" x14ac:dyDescent="0.3">
      <c r="A2413" s="6"/>
      <c r="B2413" s="172" t="s">
        <v>5978</v>
      </c>
      <c r="C2413" s="169"/>
      <c r="D2413" s="6"/>
      <c r="E2413" s="6"/>
      <c r="F2413" s="6"/>
      <c r="G2413" s="6"/>
      <c r="H2413" s="6"/>
      <c r="I2413" s="6"/>
      <c r="J2413" s="6"/>
      <c r="K2413" s="6"/>
      <c r="L2413" s="6"/>
      <c r="M2413" s="6"/>
      <c r="N2413" s="6"/>
      <c r="O2413" s="6"/>
      <c r="P2413" s="6"/>
      <c r="Q2413" s="6"/>
      <c r="R2413" s="6"/>
    </row>
    <row r="2414" spans="1:18" x14ac:dyDescent="0.3">
      <c r="A2414" s="6"/>
      <c r="B2414" s="172" t="s">
        <v>5979</v>
      </c>
      <c r="C2414" s="169"/>
      <c r="D2414" s="6"/>
      <c r="E2414" s="6"/>
      <c r="F2414" s="6"/>
      <c r="G2414" s="6"/>
      <c r="H2414" s="6"/>
      <c r="I2414" s="6"/>
      <c r="J2414" s="6"/>
      <c r="K2414" s="6"/>
      <c r="L2414" s="6"/>
      <c r="M2414" s="6"/>
      <c r="N2414" s="6"/>
      <c r="O2414" s="6"/>
      <c r="P2414" s="6"/>
      <c r="Q2414" s="6"/>
      <c r="R2414" s="6"/>
    </row>
    <row r="2415" spans="1:18" x14ac:dyDescent="0.3">
      <c r="A2415" s="6"/>
      <c r="B2415" s="172" t="s">
        <v>5980</v>
      </c>
      <c r="C2415" s="169"/>
      <c r="D2415" s="6"/>
      <c r="E2415" s="6"/>
      <c r="F2415" s="6"/>
      <c r="G2415" s="6"/>
      <c r="H2415" s="6"/>
      <c r="I2415" s="6"/>
      <c r="J2415" s="6"/>
      <c r="K2415" s="6"/>
      <c r="L2415" s="6"/>
      <c r="M2415" s="6"/>
      <c r="N2415" s="6"/>
      <c r="O2415" s="6"/>
      <c r="P2415" s="6"/>
      <c r="Q2415" s="6"/>
      <c r="R2415" s="6"/>
    </row>
    <row r="2416" spans="1:18" x14ac:dyDescent="0.3">
      <c r="A2416" s="6"/>
      <c r="B2416" s="173" t="s">
        <v>4747</v>
      </c>
      <c r="C2416" s="169"/>
      <c r="D2416" s="6"/>
      <c r="E2416" s="6"/>
      <c r="F2416" s="6"/>
      <c r="G2416" s="6"/>
      <c r="H2416" s="6"/>
      <c r="I2416" s="6"/>
      <c r="J2416" s="6"/>
      <c r="K2416" s="6"/>
      <c r="L2416" s="6"/>
      <c r="M2416" s="6"/>
      <c r="N2416" s="6"/>
      <c r="O2416" s="6"/>
      <c r="P2416" s="6"/>
      <c r="Q2416" s="6"/>
      <c r="R2416" s="6"/>
    </row>
    <row r="2417" spans="1:18" x14ac:dyDescent="0.3">
      <c r="A2417" s="6"/>
      <c r="B2417" s="172" t="s">
        <v>5981</v>
      </c>
      <c r="C2417" s="169"/>
      <c r="D2417" s="6"/>
      <c r="E2417" s="6"/>
      <c r="F2417" s="6"/>
      <c r="G2417" s="6"/>
      <c r="H2417" s="6"/>
      <c r="I2417" s="6"/>
      <c r="J2417" s="6"/>
      <c r="K2417" s="6"/>
      <c r="L2417" s="6"/>
      <c r="M2417" s="6"/>
      <c r="N2417" s="6"/>
      <c r="O2417" s="6"/>
      <c r="P2417" s="6"/>
      <c r="Q2417" s="6"/>
      <c r="R2417" s="6"/>
    </row>
    <row r="2418" spans="1:18" x14ac:dyDescent="0.3">
      <c r="A2418" s="6"/>
      <c r="B2418" s="172" t="s">
        <v>4748</v>
      </c>
      <c r="C2418" s="169"/>
      <c r="D2418" s="6"/>
      <c r="E2418" s="6"/>
      <c r="F2418" s="6"/>
      <c r="G2418" s="6"/>
      <c r="H2418" s="6"/>
      <c r="I2418" s="6"/>
      <c r="J2418" s="6"/>
      <c r="K2418" s="6"/>
      <c r="L2418" s="6"/>
      <c r="M2418" s="6"/>
      <c r="N2418" s="6"/>
      <c r="O2418" s="6"/>
      <c r="P2418" s="6"/>
      <c r="Q2418" s="6"/>
      <c r="R2418" s="6"/>
    </row>
    <row r="2419" spans="1:18" x14ac:dyDescent="0.3">
      <c r="A2419" s="6"/>
      <c r="B2419" s="172" t="s">
        <v>5982</v>
      </c>
      <c r="C2419" s="169"/>
      <c r="D2419" s="6"/>
      <c r="E2419" s="6"/>
      <c r="F2419" s="6"/>
      <c r="G2419" s="6"/>
      <c r="H2419" s="6"/>
      <c r="I2419" s="6"/>
      <c r="J2419" s="6"/>
      <c r="K2419" s="6"/>
      <c r="L2419" s="6"/>
      <c r="M2419" s="6"/>
      <c r="N2419" s="6"/>
      <c r="O2419" s="6"/>
      <c r="P2419" s="6"/>
      <c r="Q2419" s="6"/>
      <c r="R2419" s="6"/>
    </row>
    <row r="2420" spans="1:18" x14ac:dyDescent="0.3">
      <c r="A2420" s="6"/>
      <c r="B2420" s="172" t="s">
        <v>5983</v>
      </c>
      <c r="C2420" s="169"/>
      <c r="D2420" s="6"/>
      <c r="E2420" s="6"/>
      <c r="F2420" s="6"/>
      <c r="G2420" s="6"/>
      <c r="H2420" s="6"/>
      <c r="I2420" s="6"/>
      <c r="J2420" s="6"/>
      <c r="K2420" s="6"/>
      <c r="L2420" s="6"/>
      <c r="M2420" s="6"/>
      <c r="N2420" s="6"/>
      <c r="O2420" s="6"/>
      <c r="P2420" s="6"/>
      <c r="Q2420" s="6"/>
      <c r="R2420" s="6"/>
    </row>
    <row r="2421" spans="1:18" x14ac:dyDescent="0.3">
      <c r="A2421" s="6"/>
      <c r="B2421" s="172" t="s">
        <v>4749</v>
      </c>
      <c r="C2421" s="169"/>
      <c r="D2421" s="6"/>
      <c r="E2421" s="6"/>
      <c r="F2421" s="6"/>
      <c r="G2421" s="6"/>
      <c r="H2421" s="6"/>
      <c r="I2421" s="6"/>
      <c r="J2421" s="6"/>
      <c r="K2421" s="6"/>
      <c r="L2421" s="6"/>
      <c r="M2421" s="6"/>
      <c r="N2421" s="6"/>
      <c r="O2421" s="6"/>
      <c r="P2421" s="6"/>
      <c r="Q2421" s="6"/>
      <c r="R2421" s="6"/>
    </row>
    <row r="2422" spans="1:18" x14ac:dyDescent="0.3">
      <c r="A2422" s="6"/>
      <c r="B2422" s="172" t="s">
        <v>5984</v>
      </c>
      <c r="C2422" s="169"/>
      <c r="D2422" s="6"/>
      <c r="E2422" s="6"/>
      <c r="F2422" s="6"/>
      <c r="G2422" s="6"/>
      <c r="H2422" s="6"/>
      <c r="I2422" s="6"/>
      <c r="J2422" s="6"/>
      <c r="K2422" s="6"/>
      <c r="L2422" s="6"/>
      <c r="M2422" s="6"/>
      <c r="N2422" s="6"/>
      <c r="O2422" s="6"/>
      <c r="P2422" s="6"/>
      <c r="Q2422" s="6"/>
      <c r="R2422" s="6"/>
    </row>
    <row r="2423" spans="1:18" x14ac:dyDescent="0.3">
      <c r="A2423" s="6"/>
      <c r="B2423" s="172" t="s">
        <v>5985</v>
      </c>
      <c r="C2423" s="169"/>
      <c r="D2423" s="6"/>
      <c r="E2423" s="6"/>
      <c r="F2423" s="6"/>
      <c r="G2423" s="6"/>
      <c r="H2423" s="6"/>
      <c r="I2423" s="6"/>
      <c r="J2423" s="6"/>
      <c r="K2423" s="6"/>
      <c r="L2423" s="6"/>
      <c r="M2423" s="6"/>
      <c r="N2423" s="6"/>
      <c r="O2423" s="6"/>
      <c r="P2423" s="6"/>
      <c r="Q2423" s="6"/>
      <c r="R2423" s="6"/>
    </row>
    <row r="2424" spans="1:18" x14ac:dyDescent="0.3">
      <c r="A2424" s="6"/>
      <c r="B2424" s="172" t="s">
        <v>5986</v>
      </c>
      <c r="C2424" s="169"/>
      <c r="D2424" s="6"/>
      <c r="E2424" s="6"/>
      <c r="F2424" s="6"/>
      <c r="G2424" s="6"/>
      <c r="H2424" s="6"/>
      <c r="I2424" s="6"/>
      <c r="J2424" s="6"/>
      <c r="K2424" s="6"/>
      <c r="L2424" s="6"/>
      <c r="M2424" s="6"/>
      <c r="N2424" s="6"/>
      <c r="O2424" s="6"/>
      <c r="P2424" s="6"/>
      <c r="Q2424" s="6"/>
      <c r="R2424" s="6"/>
    </row>
    <row r="2425" spans="1:18" x14ac:dyDescent="0.3">
      <c r="A2425" s="6"/>
      <c r="B2425" s="172" t="s">
        <v>5987</v>
      </c>
      <c r="C2425" s="169"/>
      <c r="D2425" s="6"/>
      <c r="E2425" s="6"/>
      <c r="F2425" s="6"/>
      <c r="G2425" s="6"/>
      <c r="H2425" s="6"/>
      <c r="I2425" s="6"/>
      <c r="J2425" s="6"/>
      <c r="K2425" s="6"/>
      <c r="L2425" s="6"/>
      <c r="M2425" s="6"/>
      <c r="N2425" s="6"/>
      <c r="O2425" s="6"/>
      <c r="P2425" s="6"/>
      <c r="Q2425" s="6"/>
      <c r="R2425" s="6"/>
    </row>
    <row r="2426" spans="1:18" x14ac:dyDescent="0.3">
      <c r="A2426" s="6"/>
      <c r="B2426" s="172" t="s">
        <v>4750</v>
      </c>
      <c r="C2426" s="169"/>
      <c r="D2426" s="6"/>
      <c r="E2426" s="6"/>
      <c r="F2426" s="6"/>
      <c r="G2426" s="6"/>
      <c r="H2426" s="6"/>
      <c r="I2426" s="6"/>
      <c r="J2426" s="6"/>
      <c r="K2426" s="6"/>
      <c r="L2426" s="6"/>
      <c r="M2426" s="6"/>
      <c r="N2426" s="6"/>
      <c r="O2426" s="6"/>
      <c r="P2426" s="6"/>
      <c r="Q2426" s="6"/>
      <c r="R2426" s="6"/>
    </row>
    <row r="2427" spans="1:18" x14ac:dyDescent="0.3">
      <c r="A2427" s="6"/>
      <c r="B2427" s="172" t="s">
        <v>5988</v>
      </c>
      <c r="C2427" s="169"/>
      <c r="D2427" s="6"/>
      <c r="E2427" s="6"/>
      <c r="F2427" s="6"/>
      <c r="G2427" s="6"/>
      <c r="H2427" s="6"/>
      <c r="I2427" s="6"/>
      <c r="J2427" s="6"/>
      <c r="K2427" s="6"/>
      <c r="L2427" s="6"/>
      <c r="M2427" s="6"/>
      <c r="N2427" s="6"/>
      <c r="O2427" s="6"/>
      <c r="P2427" s="6"/>
      <c r="Q2427" s="6"/>
      <c r="R2427" s="6"/>
    </row>
    <row r="2428" spans="1:18" x14ac:dyDescent="0.3">
      <c r="A2428" s="6"/>
      <c r="B2428" s="172" t="s">
        <v>5989</v>
      </c>
      <c r="C2428" s="169"/>
      <c r="D2428" s="6"/>
      <c r="E2428" s="6"/>
      <c r="F2428" s="6"/>
      <c r="G2428" s="6"/>
      <c r="H2428" s="6"/>
      <c r="I2428" s="6"/>
      <c r="J2428" s="6"/>
      <c r="K2428" s="6"/>
      <c r="L2428" s="6"/>
      <c r="M2428" s="6"/>
      <c r="N2428" s="6"/>
      <c r="O2428" s="6"/>
      <c r="P2428" s="6"/>
      <c r="Q2428" s="6"/>
      <c r="R2428" s="6"/>
    </row>
    <row r="2429" spans="1:18" x14ac:dyDescent="0.3">
      <c r="A2429" s="6"/>
      <c r="B2429" s="172" t="s">
        <v>4751</v>
      </c>
      <c r="C2429" s="169"/>
      <c r="D2429" s="6"/>
      <c r="E2429" s="6"/>
      <c r="F2429" s="6"/>
      <c r="G2429" s="6"/>
      <c r="H2429" s="6"/>
      <c r="I2429" s="6"/>
      <c r="J2429" s="6"/>
      <c r="K2429" s="6"/>
      <c r="L2429" s="6"/>
      <c r="M2429" s="6"/>
      <c r="N2429" s="6"/>
      <c r="O2429" s="6"/>
      <c r="P2429" s="6"/>
      <c r="Q2429" s="6"/>
      <c r="R2429" s="6"/>
    </row>
    <row r="2430" spans="1:18" x14ac:dyDescent="0.3">
      <c r="A2430" s="6"/>
      <c r="B2430" s="172" t="s">
        <v>5990</v>
      </c>
      <c r="C2430" s="169"/>
      <c r="D2430" s="6"/>
      <c r="E2430" s="6"/>
      <c r="F2430" s="6"/>
      <c r="G2430" s="6"/>
      <c r="H2430" s="6"/>
      <c r="I2430" s="6"/>
      <c r="J2430" s="6"/>
      <c r="K2430" s="6"/>
      <c r="L2430" s="6"/>
      <c r="M2430" s="6"/>
      <c r="N2430" s="6"/>
      <c r="O2430" s="6"/>
      <c r="P2430" s="6"/>
      <c r="Q2430" s="6"/>
      <c r="R2430" s="6"/>
    </row>
    <row r="2431" spans="1:18" x14ac:dyDescent="0.3">
      <c r="A2431" s="6"/>
      <c r="B2431" s="172" t="s">
        <v>5991</v>
      </c>
      <c r="C2431" s="169"/>
      <c r="D2431" s="6"/>
      <c r="E2431" s="6"/>
      <c r="F2431" s="6"/>
      <c r="G2431" s="6"/>
      <c r="H2431" s="6"/>
      <c r="I2431" s="6"/>
      <c r="J2431" s="6"/>
      <c r="K2431" s="6"/>
      <c r="L2431" s="6"/>
      <c r="M2431" s="6"/>
      <c r="N2431" s="6"/>
      <c r="O2431" s="6"/>
      <c r="P2431" s="6"/>
      <c r="Q2431" s="6"/>
      <c r="R2431" s="6"/>
    </row>
    <row r="2432" spans="1:18" x14ac:dyDescent="0.3">
      <c r="A2432" s="6"/>
      <c r="B2432" s="172" t="s">
        <v>5992</v>
      </c>
      <c r="C2432" s="169"/>
      <c r="D2432" s="6"/>
      <c r="E2432" s="6"/>
      <c r="F2432" s="6"/>
      <c r="G2432" s="6"/>
      <c r="H2432" s="6"/>
      <c r="I2432" s="6"/>
      <c r="J2432" s="6"/>
      <c r="K2432" s="6"/>
      <c r="L2432" s="6"/>
      <c r="M2432" s="6"/>
      <c r="N2432" s="6"/>
      <c r="O2432" s="6"/>
      <c r="P2432" s="6"/>
      <c r="Q2432" s="6"/>
      <c r="R2432" s="6"/>
    </row>
    <row r="2433" spans="1:18" x14ac:dyDescent="0.3">
      <c r="A2433" s="6"/>
      <c r="B2433" s="172" t="s">
        <v>5993</v>
      </c>
      <c r="C2433" s="169"/>
      <c r="D2433" s="6"/>
      <c r="E2433" s="6"/>
      <c r="F2433" s="6"/>
      <c r="G2433" s="6"/>
      <c r="H2433" s="6"/>
      <c r="I2433" s="6"/>
      <c r="J2433" s="6"/>
      <c r="K2433" s="6"/>
      <c r="L2433" s="6"/>
      <c r="M2433" s="6"/>
      <c r="N2433" s="6"/>
      <c r="O2433" s="6"/>
      <c r="P2433" s="6"/>
      <c r="Q2433" s="6"/>
      <c r="R2433" s="6"/>
    </row>
    <row r="2434" spans="1:18" x14ac:dyDescent="0.3">
      <c r="A2434" s="6"/>
      <c r="B2434" s="172" t="s">
        <v>5994</v>
      </c>
      <c r="C2434" s="169"/>
      <c r="D2434" s="6"/>
      <c r="E2434" s="6"/>
      <c r="F2434" s="6"/>
      <c r="G2434" s="6"/>
      <c r="H2434" s="6"/>
      <c r="I2434" s="6"/>
      <c r="J2434" s="6"/>
      <c r="K2434" s="6"/>
      <c r="L2434" s="6"/>
      <c r="M2434" s="6"/>
      <c r="N2434" s="6"/>
      <c r="O2434" s="6"/>
      <c r="P2434" s="6"/>
      <c r="Q2434" s="6"/>
      <c r="R2434" s="6"/>
    </row>
    <row r="2435" spans="1:18" x14ac:dyDescent="0.3">
      <c r="A2435" s="6"/>
      <c r="B2435" s="172" t="s">
        <v>5995</v>
      </c>
      <c r="C2435" s="169"/>
      <c r="D2435" s="6"/>
      <c r="E2435" s="6"/>
      <c r="F2435" s="6"/>
      <c r="G2435" s="6"/>
      <c r="H2435" s="6"/>
      <c r="I2435" s="6"/>
      <c r="J2435" s="6"/>
      <c r="K2435" s="6"/>
      <c r="L2435" s="6"/>
      <c r="M2435" s="6"/>
      <c r="N2435" s="6"/>
      <c r="O2435" s="6"/>
      <c r="P2435" s="6"/>
      <c r="Q2435" s="6"/>
      <c r="R2435" s="6"/>
    </row>
    <row r="2436" spans="1:18" x14ac:dyDescent="0.3">
      <c r="A2436" s="6"/>
      <c r="B2436" s="172" t="s">
        <v>5996</v>
      </c>
      <c r="C2436" s="169"/>
      <c r="D2436" s="6"/>
      <c r="E2436" s="6"/>
      <c r="F2436" s="6"/>
      <c r="G2436" s="6"/>
      <c r="H2436" s="6"/>
      <c r="I2436" s="6"/>
      <c r="J2436" s="6"/>
      <c r="K2436" s="6"/>
      <c r="L2436" s="6"/>
      <c r="M2436" s="6"/>
      <c r="N2436" s="6"/>
      <c r="O2436" s="6"/>
      <c r="P2436" s="6"/>
      <c r="Q2436" s="6"/>
      <c r="R2436" s="6"/>
    </row>
    <row r="2437" spans="1:18" x14ac:dyDescent="0.3">
      <c r="A2437" s="6"/>
      <c r="B2437" s="172" t="s">
        <v>5997</v>
      </c>
      <c r="C2437" s="169"/>
      <c r="D2437" s="6"/>
      <c r="E2437" s="6"/>
      <c r="F2437" s="6"/>
      <c r="G2437" s="6"/>
      <c r="H2437" s="6"/>
      <c r="I2437" s="6"/>
      <c r="J2437" s="6"/>
      <c r="K2437" s="6"/>
      <c r="L2437" s="6"/>
      <c r="M2437" s="6"/>
      <c r="N2437" s="6"/>
      <c r="O2437" s="6"/>
      <c r="P2437" s="6"/>
      <c r="Q2437" s="6"/>
      <c r="R2437" s="6"/>
    </row>
    <row r="2438" spans="1:18" x14ac:dyDescent="0.3">
      <c r="A2438" s="6"/>
      <c r="B2438" s="172" t="s">
        <v>5998</v>
      </c>
      <c r="C2438" s="169"/>
      <c r="D2438" s="6"/>
      <c r="E2438" s="6"/>
      <c r="F2438" s="6"/>
      <c r="G2438" s="6"/>
      <c r="H2438" s="6"/>
      <c r="I2438" s="6"/>
      <c r="J2438" s="6"/>
      <c r="K2438" s="6"/>
      <c r="L2438" s="6"/>
      <c r="M2438" s="6"/>
      <c r="N2438" s="6"/>
      <c r="O2438" s="6"/>
      <c r="P2438" s="6"/>
      <c r="Q2438" s="6"/>
      <c r="R2438" s="6"/>
    </row>
    <row r="2439" spans="1:18" x14ac:dyDescent="0.3">
      <c r="A2439" s="6"/>
      <c r="B2439" s="172" t="s">
        <v>5999</v>
      </c>
      <c r="C2439" s="169"/>
      <c r="D2439" s="6"/>
      <c r="E2439" s="6"/>
      <c r="F2439" s="6"/>
      <c r="G2439" s="6"/>
      <c r="H2439" s="6"/>
      <c r="I2439" s="6"/>
      <c r="J2439" s="6"/>
      <c r="K2439" s="6"/>
      <c r="L2439" s="6"/>
      <c r="M2439" s="6"/>
      <c r="N2439" s="6"/>
      <c r="O2439" s="6"/>
      <c r="P2439" s="6"/>
      <c r="Q2439" s="6"/>
      <c r="R2439" s="6"/>
    </row>
    <row r="2440" spans="1:18" x14ac:dyDescent="0.3">
      <c r="A2440" s="6"/>
      <c r="B2440" s="172" t="s">
        <v>6000</v>
      </c>
      <c r="C2440" s="169"/>
      <c r="D2440" s="6"/>
      <c r="E2440" s="6"/>
      <c r="F2440" s="6"/>
      <c r="G2440" s="6"/>
      <c r="H2440" s="6"/>
      <c r="I2440" s="6"/>
      <c r="J2440" s="6"/>
      <c r="K2440" s="6"/>
      <c r="L2440" s="6"/>
      <c r="M2440" s="6"/>
      <c r="N2440" s="6"/>
      <c r="O2440" s="6"/>
      <c r="P2440" s="6"/>
      <c r="Q2440" s="6"/>
      <c r="R2440" s="6"/>
    </row>
    <row r="2441" spans="1:18" x14ac:dyDescent="0.3">
      <c r="A2441" s="6"/>
      <c r="B2441" s="172" t="s">
        <v>4483</v>
      </c>
      <c r="C2441" s="169"/>
      <c r="D2441" s="6"/>
      <c r="E2441" s="6"/>
      <c r="F2441" s="6"/>
      <c r="G2441" s="6"/>
      <c r="H2441" s="6"/>
      <c r="I2441" s="6"/>
      <c r="J2441" s="6"/>
      <c r="K2441" s="6"/>
      <c r="L2441" s="6"/>
      <c r="M2441" s="6"/>
      <c r="N2441" s="6"/>
      <c r="O2441" s="6"/>
      <c r="P2441" s="6"/>
      <c r="Q2441" s="6"/>
      <c r="R2441" s="6"/>
    </row>
    <row r="2442" spans="1:18" x14ac:dyDescent="0.3">
      <c r="A2442" s="6"/>
      <c r="B2442" s="172" t="s">
        <v>6001</v>
      </c>
      <c r="C2442" s="169"/>
      <c r="D2442" s="6"/>
      <c r="E2442" s="6"/>
      <c r="F2442" s="6"/>
      <c r="G2442" s="6"/>
      <c r="H2442" s="6"/>
      <c r="I2442" s="6"/>
      <c r="J2442" s="6"/>
      <c r="K2442" s="6"/>
      <c r="L2442" s="6"/>
      <c r="M2442" s="6"/>
      <c r="N2442" s="6"/>
      <c r="O2442" s="6"/>
      <c r="P2442" s="6"/>
      <c r="Q2442" s="6"/>
      <c r="R2442" s="6"/>
    </row>
    <row r="2443" spans="1:18" x14ac:dyDescent="0.3">
      <c r="A2443" s="6"/>
      <c r="B2443" s="172" t="s">
        <v>6002</v>
      </c>
      <c r="C2443" s="169"/>
      <c r="D2443" s="6"/>
      <c r="E2443" s="6"/>
      <c r="F2443" s="6"/>
      <c r="G2443" s="6"/>
      <c r="H2443" s="6"/>
      <c r="I2443" s="6"/>
      <c r="J2443" s="6"/>
      <c r="K2443" s="6"/>
      <c r="L2443" s="6"/>
      <c r="M2443" s="6"/>
      <c r="N2443" s="6"/>
      <c r="O2443" s="6"/>
      <c r="P2443" s="6"/>
      <c r="Q2443" s="6"/>
      <c r="R2443" s="6"/>
    </row>
    <row r="2444" spans="1:18" x14ac:dyDescent="0.3">
      <c r="A2444" s="6"/>
      <c r="B2444" s="172" t="s">
        <v>4376</v>
      </c>
      <c r="C2444" s="169"/>
      <c r="D2444" s="6"/>
      <c r="E2444" s="6"/>
      <c r="F2444" s="6"/>
      <c r="G2444" s="6"/>
      <c r="H2444" s="6"/>
      <c r="I2444" s="6"/>
      <c r="J2444" s="6"/>
      <c r="K2444" s="6"/>
      <c r="L2444" s="6"/>
      <c r="M2444" s="6"/>
      <c r="N2444" s="6"/>
      <c r="O2444" s="6"/>
      <c r="P2444" s="6"/>
      <c r="Q2444" s="6"/>
      <c r="R2444" s="6"/>
    </row>
    <row r="2445" spans="1:18" x14ac:dyDescent="0.3">
      <c r="A2445" s="6"/>
      <c r="B2445" s="172" t="s">
        <v>6003</v>
      </c>
      <c r="C2445" s="169"/>
      <c r="D2445" s="6"/>
      <c r="E2445" s="6"/>
      <c r="F2445" s="6"/>
      <c r="G2445" s="6"/>
      <c r="H2445" s="6"/>
      <c r="I2445" s="6"/>
      <c r="J2445" s="6"/>
      <c r="K2445" s="6"/>
      <c r="L2445" s="6"/>
      <c r="M2445" s="6"/>
      <c r="N2445" s="6"/>
      <c r="O2445" s="6"/>
      <c r="P2445" s="6"/>
      <c r="Q2445" s="6"/>
      <c r="R2445" s="6"/>
    </row>
    <row r="2446" spans="1:18" x14ac:dyDescent="0.3">
      <c r="A2446" s="6"/>
      <c r="B2446" s="172" t="s">
        <v>4752</v>
      </c>
      <c r="C2446" s="169"/>
      <c r="D2446" s="6"/>
      <c r="E2446" s="6"/>
      <c r="F2446" s="6"/>
      <c r="G2446" s="6"/>
      <c r="H2446" s="6"/>
      <c r="I2446" s="6"/>
      <c r="J2446" s="6"/>
      <c r="K2446" s="6"/>
      <c r="L2446" s="6"/>
      <c r="M2446" s="6"/>
      <c r="N2446" s="6"/>
      <c r="O2446" s="6"/>
      <c r="P2446" s="6"/>
      <c r="Q2446" s="6"/>
      <c r="R2446" s="6"/>
    </row>
    <row r="2447" spans="1:18" x14ac:dyDescent="0.3">
      <c r="A2447" s="6"/>
      <c r="B2447" s="172" t="s">
        <v>6004</v>
      </c>
      <c r="C2447" s="169"/>
      <c r="D2447" s="6"/>
      <c r="E2447" s="6"/>
      <c r="F2447" s="6"/>
      <c r="G2447" s="6"/>
      <c r="H2447" s="6"/>
      <c r="I2447" s="6"/>
      <c r="J2447" s="6"/>
      <c r="K2447" s="6"/>
      <c r="L2447" s="6"/>
      <c r="M2447" s="6"/>
      <c r="N2447" s="6"/>
      <c r="O2447" s="6"/>
      <c r="P2447" s="6"/>
      <c r="Q2447" s="6"/>
      <c r="R2447" s="6"/>
    </row>
    <row r="2448" spans="1:18" x14ac:dyDescent="0.3">
      <c r="A2448" s="6"/>
      <c r="B2448" s="172" t="s">
        <v>4753</v>
      </c>
      <c r="C2448" s="169"/>
      <c r="D2448" s="6"/>
      <c r="E2448" s="6"/>
      <c r="F2448" s="6"/>
      <c r="G2448" s="6"/>
      <c r="H2448" s="6"/>
      <c r="I2448" s="6"/>
      <c r="J2448" s="6"/>
      <c r="K2448" s="6"/>
      <c r="L2448" s="6"/>
      <c r="M2448" s="6"/>
      <c r="N2448" s="6"/>
      <c r="O2448" s="6"/>
      <c r="P2448" s="6"/>
      <c r="Q2448" s="6"/>
      <c r="R2448" s="6"/>
    </row>
    <row r="2449" spans="1:18" x14ac:dyDescent="0.3">
      <c r="A2449" s="6"/>
      <c r="B2449" s="172" t="s">
        <v>6005</v>
      </c>
      <c r="C2449" s="169"/>
      <c r="D2449" s="6"/>
      <c r="E2449" s="6"/>
      <c r="F2449" s="6"/>
      <c r="G2449" s="6"/>
      <c r="H2449" s="6"/>
      <c r="I2449" s="6"/>
      <c r="J2449" s="6"/>
      <c r="K2449" s="6"/>
      <c r="L2449" s="6"/>
      <c r="M2449" s="6"/>
      <c r="N2449" s="6"/>
      <c r="O2449" s="6"/>
      <c r="P2449" s="6"/>
      <c r="Q2449" s="6"/>
      <c r="R2449" s="6"/>
    </row>
    <row r="2450" spans="1:18" x14ac:dyDescent="0.3">
      <c r="A2450" s="6"/>
      <c r="B2450" s="173" t="s">
        <v>4754</v>
      </c>
      <c r="C2450" s="169"/>
      <c r="D2450" s="6"/>
      <c r="E2450" s="6"/>
      <c r="F2450" s="6"/>
      <c r="G2450" s="6"/>
      <c r="H2450" s="6"/>
      <c r="I2450" s="6"/>
      <c r="J2450" s="6"/>
      <c r="K2450" s="6"/>
      <c r="L2450" s="6"/>
      <c r="M2450" s="6"/>
      <c r="N2450" s="6"/>
      <c r="O2450" s="6"/>
      <c r="P2450" s="6"/>
      <c r="Q2450" s="6"/>
      <c r="R2450" s="6"/>
    </row>
    <row r="2451" spans="1:18" x14ac:dyDescent="0.3">
      <c r="A2451" s="6"/>
      <c r="B2451" s="172" t="s">
        <v>6006</v>
      </c>
      <c r="C2451" s="169"/>
      <c r="D2451" s="6"/>
      <c r="E2451" s="6"/>
      <c r="F2451" s="6"/>
      <c r="G2451" s="6"/>
      <c r="H2451" s="6"/>
      <c r="I2451" s="6"/>
      <c r="J2451" s="6"/>
      <c r="K2451" s="6"/>
      <c r="L2451" s="6"/>
      <c r="M2451" s="6"/>
      <c r="N2451" s="6"/>
      <c r="O2451" s="6"/>
      <c r="P2451" s="6"/>
      <c r="Q2451" s="6"/>
      <c r="R2451" s="6"/>
    </row>
    <row r="2452" spans="1:18" x14ac:dyDescent="0.3">
      <c r="A2452" s="6"/>
      <c r="B2452" s="172" t="s">
        <v>4483</v>
      </c>
      <c r="C2452" s="169"/>
      <c r="D2452" s="6"/>
      <c r="E2452" s="6"/>
      <c r="F2452" s="6"/>
      <c r="G2452" s="6"/>
      <c r="H2452" s="6"/>
      <c r="I2452" s="6"/>
      <c r="J2452" s="6"/>
      <c r="K2452" s="6"/>
      <c r="L2452" s="6"/>
      <c r="M2452" s="6"/>
      <c r="N2452" s="6"/>
      <c r="O2452" s="6"/>
      <c r="P2452" s="6"/>
      <c r="Q2452" s="6"/>
      <c r="R2452" s="6"/>
    </row>
    <row r="2453" spans="1:18" x14ac:dyDescent="0.3">
      <c r="A2453" s="6"/>
      <c r="B2453" s="172" t="s">
        <v>6007</v>
      </c>
      <c r="C2453" s="169"/>
      <c r="D2453" s="6"/>
      <c r="E2453" s="6"/>
      <c r="F2453" s="6"/>
      <c r="G2453" s="6"/>
      <c r="H2453" s="6"/>
      <c r="I2453" s="6"/>
      <c r="J2453" s="6"/>
      <c r="K2453" s="6"/>
      <c r="L2453" s="6"/>
      <c r="M2453" s="6"/>
      <c r="N2453" s="6"/>
      <c r="O2453" s="6"/>
      <c r="P2453" s="6"/>
      <c r="Q2453" s="6"/>
      <c r="R2453" s="6"/>
    </row>
    <row r="2454" spans="1:18" x14ac:dyDescent="0.3">
      <c r="A2454" s="6"/>
      <c r="B2454" s="172" t="s">
        <v>4755</v>
      </c>
      <c r="C2454" s="169"/>
      <c r="D2454" s="6"/>
      <c r="E2454" s="6"/>
      <c r="F2454" s="6"/>
      <c r="G2454" s="6"/>
      <c r="H2454" s="6"/>
      <c r="I2454" s="6"/>
      <c r="J2454" s="6"/>
      <c r="K2454" s="6"/>
      <c r="L2454" s="6"/>
      <c r="M2454" s="6"/>
      <c r="N2454" s="6"/>
      <c r="O2454" s="6"/>
      <c r="P2454" s="6"/>
      <c r="Q2454" s="6"/>
      <c r="R2454" s="6"/>
    </row>
    <row r="2455" spans="1:18" x14ac:dyDescent="0.3">
      <c r="A2455" s="6"/>
      <c r="B2455" s="172" t="s">
        <v>6008</v>
      </c>
      <c r="C2455" s="169"/>
      <c r="D2455" s="6"/>
      <c r="E2455" s="6"/>
      <c r="F2455" s="6"/>
      <c r="G2455" s="6"/>
      <c r="H2455" s="6"/>
      <c r="I2455" s="6"/>
      <c r="J2455" s="6"/>
      <c r="K2455" s="6"/>
      <c r="L2455" s="6"/>
      <c r="M2455" s="6"/>
      <c r="N2455" s="6"/>
      <c r="O2455" s="6"/>
      <c r="P2455" s="6"/>
      <c r="Q2455" s="6"/>
      <c r="R2455" s="6"/>
    </row>
    <row r="2456" spans="1:18" x14ac:dyDescent="0.3">
      <c r="A2456" s="6"/>
      <c r="B2456" s="172" t="s">
        <v>4756</v>
      </c>
      <c r="C2456" s="169"/>
      <c r="D2456" s="6"/>
      <c r="E2456" s="6"/>
      <c r="F2456" s="6"/>
      <c r="G2456" s="6"/>
      <c r="H2456" s="6"/>
      <c r="I2456" s="6"/>
      <c r="J2456" s="6"/>
      <c r="K2456" s="6"/>
      <c r="L2456" s="6"/>
      <c r="M2456" s="6"/>
      <c r="N2456" s="6"/>
      <c r="O2456" s="6"/>
      <c r="P2456" s="6"/>
      <c r="Q2456" s="6"/>
      <c r="R2456" s="6"/>
    </row>
    <row r="2457" spans="1:18" x14ac:dyDescent="0.3">
      <c r="A2457" s="6"/>
      <c r="B2457" s="173" t="s">
        <v>4757</v>
      </c>
      <c r="C2457" s="169"/>
      <c r="D2457" s="6"/>
      <c r="E2457" s="6"/>
      <c r="F2457" s="6"/>
      <c r="G2457" s="6"/>
      <c r="H2457" s="6"/>
      <c r="I2457" s="6"/>
      <c r="J2457" s="6"/>
      <c r="K2457" s="6"/>
      <c r="L2457" s="6"/>
      <c r="M2457" s="6"/>
      <c r="N2457" s="6"/>
      <c r="O2457" s="6"/>
      <c r="P2457" s="6"/>
      <c r="Q2457" s="6"/>
      <c r="R2457" s="6"/>
    </row>
    <row r="2458" spans="1:18" x14ac:dyDescent="0.3">
      <c r="A2458" s="6"/>
      <c r="B2458" s="172" t="s">
        <v>6009</v>
      </c>
      <c r="C2458" s="169"/>
      <c r="D2458" s="6"/>
      <c r="E2458" s="6"/>
      <c r="F2458" s="6"/>
      <c r="G2458" s="6"/>
      <c r="H2458" s="6"/>
      <c r="I2458" s="6"/>
      <c r="J2458" s="6"/>
      <c r="K2458" s="6"/>
      <c r="L2458" s="6"/>
      <c r="M2458" s="6"/>
      <c r="N2458" s="6"/>
      <c r="O2458" s="6"/>
      <c r="P2458" s="6"/>
      <c r="Q2458" s="6"/>
      <c r="R2458" s="6"/>
    </row>
    <row r="2459" spans="1:18" x14ac:dyDescent="0.3">
      <c r="A2459" s="6"/>
      <c r="B2459" s="172" t="s">
        <v>4758</v>
      </c>
      <c r="C2459" s="169"/>
      <c r="D2459" s="6"/>
      <c r="E2459" s="6"/>
      <c r="F2459" s="6"/>
      <c r="G2459" s="6"/>
      <c r="H2459" s="6"/>
      <c r="I2459" s="6"/>
      <c r="J2459" s="6"/>
      <c r="K2459" s="6"/>
      <c r="L2459" s="6"/>
      <c r="M2459" s="6"/>
      <c r="N2459" s="6"/>
      <c r="O2459" s="6"/>
      <c r="P2459" s="6"/>
      <c r="Q2459" s="6"/>
      <c r="R2459" s="6"/>
    </row>
    <row r="2460" spans="1:18" x14ac:dyDescent="0.3">
      <c r="A2460" s="6"/>
      <c r="B2460" s="172" t="s">
        <v>6010</v>
      </c>
      <c r="C2460" s="169"/>
      <c r="D2460" s="6"/>
      <c r="E2460" s="6"/>
      <c r="F2460" s="6"/>
      <c r="G2460" s="6"/>
      <c r="H2460" s="6"/>
      <c r="I2460" s="6"/>
      <c r="J2460" s="6"/>
      <c r="K2460" s="6"/>
      <c r="L2460" s="6"/>
      <c r="M2460" s="6"/>
      <c r="N2460" s="6"/>
      <c r="O2460" s="6"/>
      <c r="P2460" s="6"/>
      <c r="Q2460" s="6"/>
      <c r="R2460" s="6"/>
    </row>
    <row r="2461" spans="1:18" x14ac:dyDescent="0.3">
      <c r="A2461" s="6"/>
      <c r="B2461" s="172" t="s">
        <v>4759</v>
      </c>
      <c r="C2461" s="169"/>
      <c r="D2461" s="6"/>
      <c r="E2461" s="6"/>
      <c r="F2461" s="6"/>
      <c r="G2461" s="6"/>
      <c r="H2461" s="6"/>
      <c r="I2461" s="6"/>
      <c r="J2461" s="6"/>
      <c r="K2461" s="6"/>
      <c r="L2461" s="6"/>
      <c r="M2461" s="6"/>
      <c r="N2461" s="6"/>
      <c r="O2461" s="6"/>
      <c r="P2461" s="6"/>
      <c r="Q2461" s="6"/>
      <c r="R2461" s="6"/>
    </row>
    <row r="2462" spans="1:18" x14ac:dyDescent="0.3">
      <c r="A2462" s="6"/>
      <c r="B2462" s="172" t="s">
        <v>6011</v>
      </c>
      <c r="C2462" s="169"/>
      <c r="D2462" s="6"/>
      <c r="E2462" s="6"/>
      <c r="F2462" s="6"/>
      <c r="G2462" s="6"/>
      <c r="H2462" s="6"/>
      <c r="I2462" s="6"/>
      <c r="J2462" s="6"/>
      <c r="K2462" s="6"/>
      <c r="L2462" s="6"/>
      <c r="M2462" s="6"/>
      <c r="N2462" s="6"/>
      <c r="O2462" s="6"/>
      <c r="P2462" s="6"/>
      <c r="Q2462" s="6"/>
      <c r="R2462" s="6"/>
    </row>
    <row r="2463" spans="1:18" x14ac:dyDescent="0.3">
      <c r="A2463" s="6"/>
      <c r="B2463" s="172" t="s">
        <v>6012</v>
      </c>
      <c r="C2463" s="169"/>
      <c r="D2463" s="6"/>
      <c r="E2463" s="6"/>
      <c r="F2463" s="6"/>
      <c r="G2463" s="6"/>
      <c r="H2463" s="6"/>
      <c r="I2463" s="6"/>
      <c r="J2463" s="6"/>
      <c r="K2463" s="6"/>
      <c r="L2463" s="6"/>
      <c r="M2463" s="6"/>
      <c r="N2463" s="6"/>
      <c r="O2463" s="6"/>
      <c r="P2463" s="6"/>
      <c r="Q2463" s="6"/>
      <c r="R2463" s="6"/>
    </row>
    <row r="2464" spans="1:18" x14ac:dyDescent="0.3">
      <c r="A2464" s="6"/>
      <c r="B2464" s="172" t="s">
        <v>4760</v>
      </c>
      <c r="C2464" s="169"/>
      <c r="D2464" s="6"/>
      <c r="E2464" s="6"/>
      <c r="F2464" s="6"/>
      <c r="G2464" s="6"/>
      <c r="H2464" s="6"/>
      <c r="I2464" s="6"/>
      <c r="J2464" s="6"/>
      <c r="K2464" s="6"/>
      <c r="L2464" s="6"/>
      <c r="M2464" s="6"/>
      <c r="N2464" s="6"/>
      <c r="O2464" s="6"/>
      <c r="P2464" s="6"/>
      <c r="Q2464" s="6"/>
      <c r="R2464" s="6"/>
    </row>
    <row r="2465" spans="1:18" x14ac:dyDescent="0.3">
      <c r="A2465" s="6"/>
      <c r="B2465" s="172" t="s">
        <v>6013</v>
      </c>
      <c r="C2465" s="169"/>
      <c r="D2465" s="6"/>
      <c r="E2465" s="6"/>
      <c r="F2465" s="6"/>
      <c r="G2465" s="6"/>
      <c r="H2465" s="6"/>
      <c r="I2465" s="6"/>
      <c r="J2465" s="6"/>
      <c r="K2465" s="6"/>
      <c r="L2465" s="6"/>
      <c r="M2465" s="6"/>
      <c r="N2465" s="6"/>
      <c r="O2465" s="6"/>
      <c r="P2465" s="6"/>
      <c r="Q2465" s="6"/>
      <c r="R2465" s="6"/>
    </row>
    <row r="2466" spans="1:18" x14ac:dyDescent="0.3">
      <c r="A2466" s="6"/>
      <c r="B2466" s="172" t="s">
        <v>4761</v>
      </c>
      <c r="C2466" s="169"/>
      <c r="D2466" s="6"/>
      <c r="E2466" s="6"/>
      <c r="F2466" s="6"/>
      <c r="G2466" s="6"/>
      <c r="H2466" s="6"/>
      <c r="I2466" s="6"/>
      <c r="J2466" s="6"/>
      <c r="K2466" s="6"/>
      <c r="L2466" s="6"/>
      <c r="M2466" s="6"/>
      <c r="N2466" s="6"/>
      <c r="O2466" s="6"/>
      <c r="P2466" s="6"/>
      <c r="Q2466" s="6"/>
      <c r="R2466" s="6"/>
    </row>
    <row r="2467" spans="1:18" x14ac:dyDescent="0.3">
      <c r="A2467" s="6"/>
      <c r="B2467" s="172" t="s">
        <v>4483</v>
      </c>
      <c r="C2467" s="169"/>
      <c r="D2467" s="6"/>
      <c r="E2467" s="6"/>
      <c r="F2467" s="6"/>
      <c r="G2467" s="6"/>
      <c r="H2467" s="6"/>
      <c r="I2467" s="6"/>
      <c r="J2467" s="6"/>
      <c r="K2467" s="6"/>
      <c r="L2467" s="6"/>
      <c r="M2467" s="6"/>
      <c r="N2467" s="6"/>
      <c r="O2467" s="6"/>
      <c r="P2467" s="6"/>
      <c r="Q2467" s="6"/>
      <c r="R2467" s="6"/>
    </row>
    <row r="2468" spans="1:18" x14ac:dyDescent="0.3">
      <c r="A2468" s="6"/>
      <c r="B2468" s="172" t="s">
        <v>5945</v>
      </c>
      <c r="C2468" s="169"/>
      <c r="D2468" s="6"/>
      <c r="E2468" s="6"/>
      <c r="F2468" s="6"/>
      <c r="G2468" s="6"/>
      <c r="H2468" s="6"/>
      <c r="I2468" s="6"/>
      <c r="J2468" s="6"/>
      <c r="K2468" s="6"/>
      <c r="L2468" s="6"/>
      <c r="M2468" s="6"/>
      <c r="N2468" s="6"/>
      <c r="O2468" s="6"/>
      <c r="P2468" s="6"/>
      <c r="Q2468" s="6"/>
      <c r="R2468" s="6"/>
    </row>
    <row r="2469" spans="1:18" x14ac:dyDescent="0.3">
      <c r="A2469" s="6"/>
      <c r="B2469" s="172" t="s">
        <v>6014</v>
      </c>
      <c r="C2469" s="169"/>
      <c r="D2469" s="6"/>
      <c r="E2469" s="6"/>
      <c r="F2469" s="6"/>
      <c r="G2469" s="6"/>
      <c r="H2469" s="6"/>
      <c r="I2469" s="6"/>
      <c r="J2469" s="6"/>
      <c r="K2469" s="6"/>
      <c r="L2469" s="6"/>
      <c r="M2469" s="6"/>
      <c r="N2469" s="6"/>
      <c r="O2469" s="6"/>
      <c r="P2469" s="6"/>
      <c r="Q2469" s="6"/>
      <c r="R2469" s="6"/>
    </row>
    <row r="2470" spans="1:18" x14ac:dyDescent="0.3">
      <c r="A2470" s="6"/>
      <c r="B2470" s="172" t="s">
        <v>6015</v>
      </c>
      <c r="C2470" s="169"/>
      <c r="D2470" s="6"/>
      <c r="E2470" s="6"/>
      <c r="F2470" s="6"/>
      <c r="G2470" s="6"/>
      <c r="H2470" s="6"/>
      <c r="I2470" s="6"/>
      <c r="J2470" s="6"/>
      <c r="K2470" s="6"/>
      <c r="L2470" s="6"/>
      <c r="M2470" s="6"/>
      <c r="N2470" s="6"/>
      <c r="O2470" s="6"/>
      <c r="P2470" s="6"/>
      <c r="Q2470" s="6"/>
      <c r="R2470" s="6"/>
    </row>
    <row r="2471" spans="1:18" x14ac:dyDescent="0.3">
      <c r="A2471" s="6"/>
      <c r="B2471" s="172" t="s">
        <v>6016</v>
      </c>
      <c r="C2471" s="169"/>
      <c r="D2471" s="6"/>
      <c r="E2471" s="6"/>
      <c r="F2471" s="6"/>
      <c r="G2471" s="6"/>
      <c r="H2471" s="6"/>
      <c r="I2471" s="6"/>
      <c r="J2471" s="6"/>
      <c r="K2471" s="6"/>
      <c r="L2471" s="6"/>
      <c r="M2471" s="6"/>
      <c r="N2471" s="6"/>
      <c r="O2471" s="6"/>
      <c r="P2471" s="6"/>
      <c r="Q2471" s="6"/>
      <c r="R2471" s="6"/>
    </row>
    <row r="2472" spans="1:18" x14ac:dyDescent="0.3">
      <c r="A2472" s="6"/>
      <c r="B2472" s="172" t="s">
        <v>4762</v>
      </c>
      <c r="C2472" s="169"/>
      <c r="D2472" s="6"/>
      <c r="E2472" s="6"/>
      <c r="F2472" s="6"/>
      <c r="G2472" s="6"/>
      <c r="H2472" s="6"/>
      <c r="I2472" s="6"/>
      <c r="J2472" s="6"/>
      <c r="K2472" s="6"/>
      <c r="L2472" s="6"/>
      <c r="M2472" s="6"/>
      <c r="N2472" s="6"/>
      <c r="O2472" s="6"/>
      <c r="P2472" s="6"/>
      <c r="Q2472" s="6"/>
      <c r="R2472" s="6"/>
    </row>
    <row r="2473" spans="1:18" x14ac:dyDescent="0.3">
      <c r="A2473" s="6"/>
      <c r="B2473" s="172" t="s">
        <v>4376</v>
      </c>
      <c r="C2473" s="169"/>
      <c r="D2473" s="6"/>
      <c r="E2473" s="6"/>
      <c r="F2473" s="6"/>
      <c r="G2473" s="6"/>
      <c r="H2473" s="6"/>
      <c r="I2473" s="6"/>
      <c r="J2473" s="6"/>
      <c r="K2473" s="6"/>
      <c r="L2473" s="6"/>
      <c r="M2473" s="6"/>
      <c r="N2473" s="6"/>
      <c r="O2473" s="6"/>
      <c r="P2473" s="6"/>
      <c r="Q2473" s="6"/>
      <c r="R2473" s="6"/>
    </row>
    <row r="2474" spans="1:18" x14ac:dyDescent="0.3">
      <c r="A2474" s="6"/>
      <c r="B2474" s="172" t="s">
        <v>6017</v>
      </c>
      <c r="C2474" s="169"/>
      <c r="D2474" s="6"/>
      <c r="E2474" s="6"/>
      <c r="F2474" s="6"/>
      <c r="G2474" s="6"/>
      <c r="H2474" s="6"/>
      <c r="I2474" s="6"/>
      <c r="J2474" s="6"/>
      <c r="K2474" s="6"/>
      <c r="L2474" s="6"/>
      <c r="M2474" s="6"/>
      <c r="N2474" s="6"/>
      <c r="O2474" s="6"/>
      <c r="P2474" s="6"/>
      <c r="Q2474" s="6"/>
      <c r="R2474" s="6"/>
    </row>
    <row r="2475" spans="1:18" x14ac:dyDescent="0.3">
      <c r="A2475" s="6"/>
      <c r="B2475" s="172" t="s">
        <v>4763</v>
      </c>
      <c r="C2475" s="169"/>
      <c r="D2475" s="6"/>
      <c r="E2475" s="6"/>
      <c r="F2475" s="6"/>
      <c r="G2475" s="6"/>
      <c r="H2475" s="6"/>
      <c r="I2475" s="6"/>
      <c r="J2475" s="6"/>
      <c r="K2475" s="6"/>
      <c r="L2475" s="6"/>
      <c r="M2475" s="6"/>
      <c r="N2475" s="6"/>
      <c r="O2475" s="6"/>
      <c r="P2475" s="6"/>
      <c r="Q2475" s="6"/>
      <c r="R2475" s="6"/>
    </row>
    <row r="2476" spans="1:18" x14ac:dyDescent="0.3">
      <c r="A2476" s="6"/>
      <c r="B2476" s="172" t="s">
        <v>4764</v>
      </c>
      <c r="C2476" s="169"/>
      <c r="D2476" s="6"/>
      <c r="E2476" s="6"/>
      <c r="F2476" s="6"/>
      <c r="G2476" s="6"/>
      <c r="H2476" s="6"/>
      <c r="I2476" s="6"/>
      <c r="J2476" s="6"/>
      <c r="K2476" s="6"/>
      <c r="L2476" s="6"/>
      <c r="M2476" s="6"/>
      <c r="N2476" s="6"/>
      <c r="O2476" s="6"/>
      <c r="P2476" s="6"/>
      <c r="Q2476" s="6"/>
      <c r="R2476" s="6"/>
    </row>
    <row r="2477" spans="1:18" x14ac:dyDescent="0.3">
      <c r="A2477" s="6"/>
      <c r="B2477" s="172" t="s">
        <v>6018</v>
      </c>
      <c r="C2477" s="169"/>
      <c r="D2477" s="6"/>
      <c r="E2477" s="6"/>
      <c r="F2477" s="6"/>
      <c r="G2477" s="6"/>
      <c r="H2477" s="6"/>
      <c r="I2477" s="6"/>
      <c r="J2477" s="6"/>
      <c r="K2477" s="6"/>
      <c r="L2477" s="6"/>
      <c r="M2477" s="6"/>
      <c r="N2477" s="6"/>
      <c r="O2477" s="6"/>
      <c r="P2477" s="6"/>
      <c r="Q2477" s="6"/>
      <c r="R2477" s="6"/>
    </row>
    <row r="2478" spans="1:18" x14ac:dyDescent="0.3">
      <c r="A2478" s="6"/>
      <c r="B2478" s="172" t="s">
        <v>4765</v>
      </c>
      <c r="C2478" s="169"/>
      <c r="D2478" s="6"/>
      <c r="E2478" s="6"/>
      <c r="F2478" s="6"/>
      <c r="G2478" s="6"/>
      <c r="H2478" s="6"/>
      <c r="I2478" s="6"/>
      <c r="J2478" s="6"/>
      <c r="K2478" s="6"/>
      <c r="L2478" s="6"/>
      <c r="M2478" s="6"/>
      <c r="N2478" s="6"/>
      <c r="O2478" s="6"/>
      <c r="P2478" s="6"/>
      <c r="Q2478" s="6"/>
      <c r="R2478" s="6"/>
    </row>
    <row r="2479" spans="1:18" x14ac:dyDescent="0.3">
      <c r="A2479" s="6"/>
      <c r="B2479" s="173" t="s">
        <v>4766</v>
      </c>
      <c r="C2479" s="169"/>
      <c r="D2479" s="6"/>
      <c r="E2479" s="6"/>
      <c r="F2479" s="6"/>
      <c r="G2479" s="6"/>
      <c r="H2479" s="6"/>
      <c r="I2479" s="6"/>
      <c r="J2479" s="6"/>
      <c r="K2479" s="6"/>
      <c r="L2479" s="6"/>
      <c r="M2479" s="6"/>
      <c r="N2479" s="6"/>
      <c r="O2479" s="6"/>
      <c r="P2479" s="6"/>
      <c r="Q2479" s="6"/>
      <c r="R2479" s="6"/>
    </row>
    <row r="2480" spans="1:18" x14ac:dyDescent="0.3">
      <c r="A2480" s="6"/>
      <c r="B2480" s="172" t="s">
        <v>6019</v>
      </c>
      <c r="C2480" s="169"/>
      <c r="D2480" s="6"/>
      <c r="E2480" s="6"/>
      <c r="F2480" s="6"/>
      <c r="G2480" s="6"/>
      <c r="H2480" s="6"/>
      <c r="I2480" s="6"/>
      <c r="J2480" s="6"/>
      <c r="K2480" s="6"/>
      <c r="L2480" s="6"/>
      <c r="M2480" s="6"/>
      <c r="N2480" s="6"/>
      <c r="O2480" s="6"/>
      <c r="P2480" s="6"/>
      <c r="Q2480" s="6"/>
      <c r="R2480" s="6"/>
    </row>
    <row r="2481" spans="1:18" x14ac:dyDescent="0.3">
      <c r="A2481" s="6"/>
      <c r="B2481" s="172" t="s">
        <v>4767</v>
      </c>
      <c r="C2481" s="169"/>
      <c r="D2481" s="6"/>
      <c r="E2481" s="6"/>
      <c r="F2481" s="6"/>
      <c r="G2481" s="6"/>
      <c r="H2481" s="6"/>
      <c r="I2481" s="6"/>
      <c r="J2481" s="6"/>
      <c r="K2481" s="6"/>
      <c r="L2481" s="6"/>
      <c r="M2481" s="6"/>
      <c r="N2481" s="6"/>
      <c r="O2481" s="6"/>
      <c r="P2481" s="6"/>
      <c r="Q2481" s="6"/>
      <c r="R2481" s="6"/>
    </row>
    <row r="2482" spans="1:18" x14ac:dyDescent="0.3">
      <c r="A2482" s="6"/>
      <c r="B2482" s="172" t="s">
        <v>6020</v>
      </c>
      <c r="C2482" s="169"/>
      <c r="D2482" s="6"/>
      <c r="E2482" s="6"/>
      <c r="F2482" s="6"/>
      <c r="G2482" s="6"/>
      <c r="H2482" s="6"/>
      <c r="I2482" s="6"/>
      <c r="J2482" s="6"/>
      <c r="K2482" s="6"/>
      <c r="L2482" s="6"/>
      <c r="M2482" s="6"/>
      <c r="N2482" s="6"/>
      <c r="O2482" s="6"/>
      <c r="P2482" s="6"/>
      <c r="Q2482" s="6"/>
      <c r="R2482" s="6"/>
    </row>
    <row r="2483" spans="1:18" x14ac:dyDescent="0.3">
      <c r="A2483" s="6"/>
      <c r="B2483" s="172" t="s">
        <v>6021</v>
      </c>
      <c r="C2483" s="169"/>
      <c r="D2483" s="6"/>
      <c r="E2483" s="6"/>
      <c r="F2483" s="6"/>
      <c r="G2483" s="6"/>
      <c r="H2483" s="6"/>
      <c r="I2483" s="6"/>
      <c r="J2483" s="6"/>
      <c r="K2483" s="6"/>
      <c r="L2483" s="6"/>
      <c r="M2483" s="6"/>
      <c r="N2483" s="6"/>
      <c r="O2483" s="6"/>
      <c r="P2483" s="6"/>
      <c r="Q2483" s="6"/>
      <c r="R2483" s="6"/>
    </row>
    <row r="2484" spans="1:18" x14ac:dyDescent="0.3">
      <c r="A2484" s="6"/>
      <c r="B2484" s="172" t="s">
        <v>6022</v>
      </c>
      <c r="C2484" s="169"/>
      <c r="D2484" s="6"/>
      <c r="E2484" s="6"/>
      <c r="F2484" s="6"/>
      <c r="G2484" s="6"/>
      <c r="H2484" s="6"/>
      <c r="I2484" s="6"/>
      <c r="J2484" s="6"/>
      <c r="K2484" s="6"/>
      <c r="L2484" s="6"/>
      <c r="M2484" s="6"/>
      <c r="N2484" s="6"/>
      <c r="O2484" s="6"/>
      <c r="P2484" s="6"/>
      <c r="Q2484" s="6"/>
      <c r="R2484" s="6"/>
    </row>
    <row r="2485" spans="1:18" x14ac:dyDescent="0.3">
      <c r="A2485" s="6"/>
      <c r="B2485" s="172" t="s">
        <v>6023</v>
      </c>
      <c r="C2485" s="169"/>
      <c r="D2485" s="6"/>
      <c r="E2485" s="6"/>
      <c r="F2485" s="6"/>
      <c r="G2485" s="6"/>
      <c r="H2485" s="6"/>
      <c r="I2485" s="6"/>
      <c r="J2485" s="6"/>
      <c r="K2485" s="6"/>
      <c r="L2485" s="6"/>
      <c r="M2485" s="6"/>
      <c r="N2485" s="6"/>
      <c r="O2485" s="6"/>
      <c r="P2485" s="6"/>
      <c r="Q2485" s="6"/>
      <c r="R2485" s="6"/>
    </row>
    <row r="2486" spans="1:18" x14ac:dyDescent="0.3">
      <c r="A2486" s="6"/>
      <c r="B2486" s="172" t="s">
        <v>6024</v>
      </c>
      <c r="C2486" s="169"/>
      <c r="D2486" s="6"/>
      <c r="E2486" s="6"/>
      <c r="F2486" s="6"/>
      <c r="G2486" s="6"/>
      <c r="H2486" s="6"/>
      <c r="I2486" s="6"/>
      <c r="J2486" s="6"/>
      <c r="K2486" s="6"/>
      <c r="L2486" s="6"/>
      <c r="M2486" s="6"/>
      <c r="N2486" s="6"/>
      <c r="O2486" s="6"/>
      <c r="P2486" s="6"/>
      <c r="Q2486" s="6"/>
      <c r="R2486" s="6"/>
    </row>
    <row r="2487" spans="1:18" x14ac:dyDescent="0.3">
      <c r="A2487" s="6"/>
      <c r="B2487" s="172" t="s">
        <v>6025</v>
      </c>
      <c r="C2487" s="169"/>
      <c r="D2487" s="6"/>
      <c r="E2487" s="6"/>
      <c r="F2487" s="6"/>
      <c r="G2487" s="6"/>
      <c r="H2487" s="6"/>
      <c r="I2487" s="6"/>
      <c r="J2487" s="6"/>
      <c r="K2487" s="6"/>
      <c r="L2487" s="6"/>
      <c r="M2487" s="6"/>
      <c r="N2487" s="6"/>
      <c r="O2487" s="6"/>
      <c r="P2487" s="6"/>
      <c r="Q2487" s="6"/>
      <c r="R2487" s="6"/>
    </row>
    <row r="2488" spans="1:18" x14ac:dyDescent="0.3">
      <c r="A2488" s="6"/>
      <c r="B2488" s="172" t="s">
        <v>6026</v>
      </c>
      <c r="C2488" s="169"/>
      <c r="D2488" s="6"/>
      <c r="E2488" s="6"/>
      <c r="F2488" s="6"/>
      <c r="G2488" s="6"/>
      <c r="H2488" s="6"/>
      <c r="I2488" s="6"/>
      <c r="J2488" s="6"/>
      <c r="K2488" s="6"/>
      <c r="L2488" s="6"/>
      <c r="M2488" s="6"/>
      <c r="N2488" s="6"/>
      <c r="O2488" s="6"/>
      <c r="P2488" s="6"/>
      <c r="Q2488" s="6"/>
      <c r="R2488" s="6"/>
    </row>
    <row r="2489" spans="1:18" x14ac:dyDescent="0.3">
      <c r="A2489" s="6"/>
      <c r="B2489" s="172" t="s">
        <v>6027</v>
      </c>
      <c r="C2489" s="169"/>
      <c r="D2489" s="6"/>
      <c r="E2489" s="6"/>
      <c r="F2489" s="6"/>
      <c r="G2489" s="6"/>
      <c r="H2489" s="6"/>
      <c r="I2489" s="6"/>
      <c r="J2489" s="6"/>
      <c r="K2489" s="6"/>
      <c r="L2489" s="6"/>
      <c r="M2489" s="6"/>
      <c r="N2489" s="6"/>
      <c r="O2489" s="6"/>
      <c r="P2489" s="6"/>
      <c r="Q2489" s="6"/>
      <c r="R2489" s="6"/>
    </row>
    <row r="2490" spans="1:18" x14ac:dyDescent="0.3">
      <c r="A2490" s="6"/>
      <c r="B2490" s="172" t="s">
        <v>6028</v>
      </c>
      <c r="C2490" s="169"/>
      <c r="D2490" s="6"/>
      <c r="E2490" s="6"/>
      <c r="F2490" s="6"/>
      <c r="G2490" s="6"/>
      <c r="H2490" s="6"/>
      <c r="I2490" s="6"/>
      <c r="J2490" s="6"/>
      <c r="K2490" s="6"/>
      <c r="L2490" s="6"/>
      <c r="M2490" s="6"/>
      <c r="N2490" s="6"/>
      <c r="O2490" s="6"/>
      <c r="P2490" s="6"/>
      <c r="Q2490" s="6"/>
      <c r="R2490" s="6"/>
    </row>
    <row r="2491" spans="1:18" x14ac:dyDescent="0.3">
      <c r="A2491" s="6"/>
      <c r="B2491" s="172" t="s">
        <v>4768</v>
      </c>
      <c r="C2491" s="169"/>
      <c r="D2491" s="6"/>
      <c r="E2491" s="6"/>
      <c r="F2491" s="6"/>
      <c r="G2491" s="6"/>
      <c r="H2491" s="6"/>
      <c r="I2491" s="6"/>
      <c r="J2491" s="6"/>
      <c r="K2491" s="6"/>
      <c r="L2491" s="6"/>
      <c r="M2491" s="6"/>
      <c r="N2491" s="6"/>
      <c r="O2491" s="6"/>
      <c r="P2491" s="6"/>
      <c r="Q2491" s="6"/>
      <c r="R2491" s="6"/>
    </row>
    <row r="2492" spans="1:18" x14ac:dyDescent="0.3">
      <c r="A2492" s="6"/>
      <c r="B2492" s="172" t="s">
        <v>6029</v>
      </c>
      <c r="C2492" s="169"/>
      <c r="D2492" s="6"/>
      <c r="E2492" s="6"/>
      <c r="F2492" s="6"/>
      <c r="G2492" s="6"/>
      <c r="H2492" s="6"/>
      <c r="I2492" s="6"/>
      <c r="J2492" s="6"/>
      <c r="K2492" s="6"/>
      <c r="L2492" s="6"/>
      <c r="M2492" s="6"/>
      <c r="N2492" s="6"/>
      <c r="O2492" s="6"/>
      <c r="P2492" s="6"/>
      <c r="Q2492" s="6"/>
      <c r="R2492" s="6"/>
    </row>
    <row r="2493" spans="1:18" x14ac:dyDescent="0.3">
      <c r="A2493" s="6"/>
      <c r="B2493" s="172" t="s">
        <v>4769</v>
      </c>
      <c r="C2493" s="169"/>
      <c r="D2493" s="6"/>
      <c r="E2493" s="6"/>
      <c r="F2493" s="6"/>
      <c r="G2493" s="6"/>
      <c r="H2493" s="6"/>
      <c r="I2493" s="6"/>
      <c r="J2493" s="6"/>
      <c r="K2493" s="6"/>
      <c r="L2493" s="6"/>
      <c r="M2493" s="6"/>
      <c r="N2493" s="6"/>
      <c r="O2493" s="6"/>
      <c r="P2493" s="6"/>
      <c r="Q2493" s="6"/>
      <c r="R2493" s="6"/>
    </row>
    <row r="2494" spans="1:18" x14ac:dyDescent="0.3">
      <c r="A2494" s="6"/>
      <c r="B2494" s="172" t="s">
        <v>4483</v>
      </c>
      <c r="C2494" s="169"/>
      <c r="D2494" s="6"/>
      <c r="E2494" s="6"/>
      <c r="F2494" s="6"/>
      <c r="G2494" s="6"/>
      <c r="H2494" s="6"/>
      <c r="I2494" s="6"/>
      <c r="J2494" s="6"/>
      <c r="K2494" s="6"/>
      <c r="L2494" s="6"/>
      <c r="M2494" s="6"/>
      <c r="N2494" s="6"/>
      <c r="O2494" s="6"/>
      <c r="P2494" s="6"/>
      <c r="Q2494" s="6"/>
      <c r="R2494" s="6"/>
    </row>
    <row r="2495" spans="1:18" x14ac:dyDescent="0.3">
      <c r="A2495" s="6"/>
      <c r="B2495" s="172" t="s">
        <v>4770</v>
      </c>
      <c r="C2495" s="169"/>
      <c r="D2495" s="6"/>
      <c r="E2495" s="6"/>
      <c r="F2495" s="6"/>
      <c r="G2495" s="6"/>
      <c r="H2495" s="6"/>
      <c r="I2495" s="6"/>
      <c r="J2495" s="6"/>
      <c r="K2495" s="6"/>
      <c r="L2495" s="6"/>
      <c r="M2495" s="6"/>
      <c r="N2495" s="6"/>
      <c r="O2495" s="6"/>
      <c r="P2495" s="6"/>
      <c r="Q2495" s="6"/>
      <c r="R2495" s="6"/>
    </row>
    <row r="2496" spans="1:18" x14ac:dyDescent="0.3">
      <c r="A2496" s="6"/>
      <c r="B2496" s="172" t="s">
        <v>6030</v>
      </c>
      <c r="C2496" s="169"/>
      <c r="D2496" s="6"/>
      <c r="E2496" s="6"/>
      <c r="F2496" s="6"/>
      <c r="G2496" s="6"/>
      <c r="H2496" s="6"/>
      <c r="I2496" s="6"/>
      <c r="J2496" s="6"/>
      <c r="K2496" s="6"/>
      <c r="L2496" s="6"/>
      <c r="M2496" s="6"/>
      <c r="N2496" s="6"/>
      <c r="O2496" s="6"/>
      <c r="P2496" s="6"/>
      <c r="Q2496" s="6"/>
      <c r="R2496" s="6"/>
    </row>
    <row r="2497" spans="1:18" x14ac:dyDescent="0.3">
      <c r="A2497" s="6"/>
      <c r="B2497" s="172" t="s">
        <v>6031</v>
      </c>
      <c r="C2497" s="169"/>
      <c r="D2497" s="6"/>
      <c r="E2497" s="6"/>
      <c r="F2497" s="6"/>
      <c r="G2497" s="6"/>
      <c r="H2497" s="6"/>
      <c r="I2497" s="6"/>
      <c r="J2497" s="6"/>
      <c r="K2497" s="6"/>
      <c r="L2497" s="6"/>
      <c r="M2497" s="6"/>
      <c r="N2497" s="6"/>
      <c r="O2497" s="6"/>
      <c r="P2497" s="6"/>
      <c r="Q2497" s="6"/>
      <c r="R2497" s="6"/>
    </row>
    <row r="2498" spans="1:18" x14ac:dyDescent="0.3">
      <c r="A2498" s="6"/>
      <c r="B2498" s="172" t="s">
        <v>4771</v>
      </c>
      <c r="C2498" s="169"/>
      <c r="D2498" s="6"/>
      <c r="E2498" s="6"/>
      <c r="F2498" s="6"/>
      <c r="G2498" s="6"/>
      <c r="H2498" s="6"/>
      <c r="I2498" s="6"/>
      <c r="J2498" s="6"/>
      <c r="K2498" s="6"/>
      <c r="L2498" s="6"/>
      <c r="M2498" s="6"/>
      <c r="N2498" s="6"/>
      <c r="O2498" s="6"/>
      <c r="P2498" s="6"/>
      <c r="Q2498" s="6"/>
      <c r="R2498" s="6"/>
    </row>
    <row r="2499" spans="1:18" x14ac:dyDescent="0.3">
      <c r="A2499" s="6"/>
      <c r="B2499" s="172" t="s">
        <v>4772</v>
      </c>
      <c r="C2499" s="169"/>
      <c r="D2499" s="6"/>
      <c r="E2499" s="6"/>
      <c r="F2499" s="6"/>
      <c r="G2499" s="6"/>
      <c r="H2499" s="6"/>
      <c r="I2499" s="6"/>
      <c r="J2499" s="6"/>
      <c r="K2499" s="6"/>
      <c r="L2499" s="6"/>
      <c r="M2499" s="6"/>
      <c r="N2499" s="6"/>
      <c r="O2499" s="6"/>
      <c r="P2499" s="6"/>
      <c r="Q2499" s="6"/>
      <c r="R2499" s="6"/>
    </row>
    <row r="2500" spans="1:18" x14ac:dyDescent="0.3">
      <c r="A2500" s="6"/>
      <c r="B2500" s="172" t="s">
        <v>6032</v>
      </c>
      <c r="C2500" s="169"/>
      <c r="D2500" s="6"/>
      <c r="E2500" s="6"/>
      <c r="F2500" s="6"/>
      <c r="G2500" s="6"/>
      <c r="H2500" s="6"/>
      <c r="I2500" s="6"/>
      <c r="J2500" s="6"/>
      <c r="K2500" s="6"/>
      <c r="L2500" s="6"/>
      <c r="M2500" s="6"/>
      <c r="N2500" s="6"/>
      <c r="O2500" s="6"/>
      <c r="P2500" s="6"/>
      <c r="Q2500" s="6"/>
      <c r="R2500" s="6"/>
    </row>
    <row r="2501" spans="1:18" x14ac:dyDescent="0.3">
      <c r="A2501" s="6"/>
      <c r="B2501" s="172" t="s">
        <v>6033</v>
      </c>
      <c r="C2501" s="169"/>
      <c r="D2501" s="6"/>
      <c r="E2501" s="6"/>
      <c r="F2501" s="6"/>
      <c r="G2501" s="6"/>
      <c r="H2501" s="6"/>
      <c r="I2501" s="6"/>
      <c r="J2501" s="6"/>
      <c r="K2501" s="6"/>
      <c r="L2501" s="6"/>
      <c r="M2501" s="6"/>
      <c r="N2501" s="6"/>
      <c r="O2501" s="6"/>
      <c r="P2501" s="6"/>
      <c r="Q2501" s="6"/>
      <c r="R2501" s="6"/>
    </row>
    <row r="2502" spans="1:18" x14ac:dyDescent="0.3">
      <c r="A2502" s="6"/>
      <c r="B2502" s="173" t="s">
        <v>4773</v>
      </c>
      <c r="C2502" s="169"/>
      <c r="D2502" s="6"/>
      <c r="E2502" s="6"/>
      <c r="F2502" s="6"/>
      <c r="G2502" s="6"/>
      <c r="H2502" s="6"/>
      <c r="I2502" s="6"/>
      <c r="J2502" s="6"/>
      <c r="K2502" s="6"/>
      <c r="L2502" s="6"/>
      <c r="M2502" s="6"/>
      <c r="N2502" s="6"/>
      <c r="O2502" s="6"/>
      <c r="P2502" s="6"/>
      <c r="Q2502" s="6"/>
      <c r="R2502" s="6"/>
    </row>
    <row r="2503" spans="1:18" x14ac:dyDescent="0.3">
      <c r="A2503" s="6"/>
      <c r="B2503" s="172" t="s">
        <v>6034</v>
      </c>
      <c r="C2503" s="169"/>
      <c r="D2503" s="6"/>
      <c r="E2503" s="6"/>
      <c r="F2503" s="6"/>
      <c r="G2503" s="6"/>
      <c r="H2503" s="6"/>
      <c r="I2503" s="6"/>
      <c r="J2503" s="6"/>
      <c r="K2503" s="6"/>
      <c r="L2503" s="6"/>
      <c r="M2503" s="6"/>
      <c r="N2503" s="6"/>
      <c r="O2503" s="6"/>
      <c r="P2503" s="6"/>
      <c r="Q2503" s="6"/>
      <c r="R2503" s="6"/>
    </row>
    <row r="2504" spans="1:18" x14ac:dyDescent="0.3">
      <c r="A2504" s="6"/>
      <c r="B2504" s="172" t="s">
        <v>4774</v>
      </c>
      <c r="C2504" s="169"/>
      <c r="D2504" s="6"/>
      <c r="E2504" s="6"/>
      <c r="F2504" s="6"/>
      <c r="G2504" s="6"/>
      <c r="H2504" s="6"/>
      <c r="I2504" s="6"/>
      <c r="J2504" s="6"/>
      <c r="K2504" s="6"/>
      <c r="L2504" s="6"/>
      <c r="M2504" s="6"/>
      <c r="N2504" s="6"/>
      <c r="O2504" s="6"/>
      <c r="P2504" s="6"/>
      <c r="Q2504" s="6"/>
      <c r="R2504" s="6"/>
    </row>
    <row r="2505" spans="1:18" x14ac:dyDescent="0.3">
      <c r="A2505" s="6"/>
      <c r="B2505" s="172" t="s">
        <v>6035</v>
      </c>
      <c r="C2505" s="169"/>
      <c r="D2505" s="6"/>
      <c r="E2505" s="6"/>
      <c r="F2505" s="6"/>
      <c r="G2505" s="6"/>
      <c r="H2505" s="6"/>
      <c r="I2505" s="6"/>
      <c r="J2505" s="6"/>
      <c r="K2505" s="6"/>
      <c r="L2505" s="6"/>
      <c r="M2505" s="6"/>
      <c r="N2505" s="6"/>
      <c r="O2505" s="6"/>
      <c r="P2505" s="6"/>
      <c r="Q2505" s="6"/>
      <c r="R2505" s="6"/>
    </row>
    <row r="2506" spans="1:18" x14ac:dyDescent="0.3">
      <c r="A2506" s="6"/>
      <c r="B2506" s="172" t="s">
        <v>6036</v>
      </c>
      <c r="C2506" s="169"/>
      <c r="D2506" s="6"/>
      <c r="E2506" s="6"/>
      <c r="F2506" s="6"/>
      <c r="G2506" s="6"/>
      <c r="H2506" s="6"/>
      <c r="I2506" s="6"/>
      <c r="J2506" s="6"/>
      <c r="K2506" s="6"/>
      <c r="L2506" s="6"/>
      <c r="M2506" s="6"/>
      <c r="N2506" s="6"/>
      <c r="O2506" s="6"/>
      <c r="P2506" s="6"/>
      <c r="Q2506" s="6"/>
      <c r="R2506" s="6"/>
    </row>
    <row r="2507" spans="1:18" x14ac:dyDescent="0.3">
      <c r="A2507" s="6"/>
      <c r="B2507" s="172" t="s">
        <v>6037</v>
      </c>
      <c r="C2507" s="169"/>
      <c r="D2507" s="6"/>
      <c r="E2507" s="6"/>
      <c r="F2507" s="6"/>
      <c r="G2507" s="6"/>
      <c r="H2507" s="6"/>
      <c r="I2507" s="6"/>
      <c r="J2507" s="6"/>
      <c r="K2507" s="6"/>
      <c r="L2507" s="6"/>
      <c r="M2507" s="6"/>
      <c r="N2507" s="6"/>
      <c r="O2507" s="6"/>
      <c r="P2507" s="6"/>
      <c r="Q2507" s="6"/>
      <c r="R2507" s="6"/>
    </row>
    <row r="2508" spans="1:18" x14ac:dyDescent="0.3">
      <c r="A2508" s="6"/>
      <c r="B2508" s="172" t="s">
        <v>4775</v>
      </c>
      <c r="C2508" s="169"/>
      <c r="D2508" s="6"/>
      <c r="E2508" s="6"/>
      <c r="F2508" s="6"/>
      <c r="G2508" s="6"/>
      <c r="H2508" s="6"/>
      <c r="I2508" s="6"/>
      <c r="J2508" s="6"/>
      <c r="K2508" s="6"/>
      <c r="L2508" s="6"/>
      <c r="M2508" s="6"/>
      <c r="N2508" s="6"/>
      <c r="O2508" s="6"/>
      <c r="P2508" s="6"/>
      <c r="Q2508" s="6"/>
      <c r="R2508" s="6"/>
    </row>
    <row r="2509" spans="1:18" x14ac:dyDescent="0.3">
      <c r="A2509" s="6"/>
      <c r="B2509" s="172" t="s">
        <v>4776</v>
      </c>
      <c r="C2509" s="169"/>
      <c r="D2509" s="6"/>
      <c r="E2509" s="6"/>
      <c r="F2509" s="6"/>
      <c r="G2509" s="6"/>
      <c r="H2509" s="6"/>
      <c r="I2509" s="6"/>
      <c r="J2509" s="6"/>
      <c r="K2509" s="6"/>
      <c r="L2509" s="6"/>
      <c r="M2509" s="6"/>
      <c r="N2509" s="6"/>
      <c r="O2509" s="6"/>
      <c r="P2509" s="6"/>
      <c r="Q2509" s="6"/>
      <c r="R2509" s="6"/>
    </row>
    <row r="2510" spans="1:18" x14ac:dyDescent="0.3">
      <c r="A2510" s="6"/>
      <c r="B2510" s="172" t="s">
        <v>4483</v>
      </c>
      <c r="C2510" s="169"/>
      <c r="D2510" s="6"/>
      <c r="E2510" s="6"/>
      <c r="F2510" s="6"/>
      <c r="G2510" s="6"/>
      <c r="H2510" s="6"/>
      <c r="I2510" s="6"/>
      <c r="J2510" s="6"/>
      <c r="K2510" s="6"/>
      <c r="L2510" s="6"/>
      <c r="M2510" s="6"/>
      <c r="N2510" s="6"/>
      <c r="O2510" s="6"/>
      <c r="P2510" s="6"/>
      <c r="Q2510" s="6"/>
      <c r="R2510" s="6"/>
    </row>
    <row r="2511" spans="1:18" x14ac:dyDescent="0.3">
      <c r="A2511" s="6"/>
      <c r="B2511" s="172" t="s">
        <v>6038</v>
      </c>
      <c r="C2511" s="169"/>
      <c r="D2511" s="6"/>
      <c r="E2511" s="6"/>
      <c r="F2511" s="6"/>
      <c r="G2511" s="6"/>
      <c r="H2511" s="6"/>
      <c r="I2511" s="6"/>
      <c r="J2511" s="6"/>
      <c r="K2511" s="6"/>
      <c r="L2511" s="6"/>
      <c r="M2511" s="6"/>
      <c r="N2511" s="6"/>
      <c r="O2511" s="6"/>
      <c r="P2511" s="6"/>
      <c r="Q2511" s="6"/>
      <c r="R2511" s="6"/>
    </row>
    <row r="2512" spans="1:18" x14ac:dyDescent="0.3">
      <c r="A2512" s="6"/>
      <c r="B2512" s="172" t="s">
        <v>4777</v>
      </c>
      <c r="C2512" s="169"/>
      <c r="D2512" s="6"/>
      <c r="E2512" s="6"/>
      <c r="F2512" s="6"/>
      <c r="G2512" s="6"/>
      <c r="H2512" s="6"/>
      <c r="I2512" s="6"/>
      <c r="J2512" s="6"/>
      <c r="K2512" s="6"/>
      <c r="L2512" s="6"/>
      <c r="M2512" s="6"/>
      <c r="N2512" s="6"/>
      <c r="O2512" s="6"/>
      <c r="P2512" s="6"/>
      <c r="Q2512" s="6"/>
      <c r="R2512" s="6"/>
    </row>
    <row r="2513" spans="1:18" x14ac:dyDescent="0.3">
      <c r="A2513" s="6"/>
      <c r="B2513" s="172" t="s">
        <v>6039</v>
      </c>
      <c r="C2513" s="169"/>
      <c r="D2513" s="6"/>
      <c r="E2513" s="6"/>
      <c r="F2513" s="6"/>
      <c r="G2513" s="6"/>
      <c r="H2513" s="6"/>
      <c r="I2513" s="6"/>
      <c r="J2513" s="6"/>
      <c r="K2513" s="6"/>
      <c r="L2513" s="6"/>
      <c r="M2513" s="6"/>
      <c r="N2513" s="6"/>
      <c r="O2513" s="6"/>
      <c r="P2513" s="6"/>
      <c r="Q2513" s="6"/>
      <c r="R2513" s="6"/>
    </row>
    <row r="2514" spans="1:18" x14ac:dyDescent="0.3">
      <c r="A2514" s="6"/>
      <c r="B2514" s="172" t="s">
        <v>4778</v>
      </c>
      <c r="C2514" s="169"/>
      <c r="D2514" s="6"/>
      <c r="E2514" s="6"/>
      <c r="F2514" s="6"/>
      <c r="G2514" s="6"/>
      <c r="H2514" s="6"/>
      <c r="I2514" s="6"/>
      <c r="J2514" s="6"/>
      <c r="K2514" s="6"/>
      <c r="L2514" s="6"/>
      <c r="M2514" s="6"/>
      <c r="N2514" s="6"/>
      <c r="O2514" s="6"/>
      <c r="P2514" s="6"/>
      <c r="Q2514" s="6"/>
      <c r="R2514" s="6"/>
    </row>
    <row r="2515" spans="1:18" x14ac:dyDescent="0.3">
      <c r="A2515" s="6"/>
      <c r="B2515" s="173" t="s">
        <v>4779</v>
      </c>
      <c r="C2515" s="169"/>
      <c r="D2515" s="6"/>
      <c r="E2515" s="6"/>
      <c r="F2515" s="6"/>
      <c r="G2515" s="6"/>
      <c r="H2515" s="6"/>
      <c r="I2515" s="6"/>
      <c r="J2515" s="6"/>
      <c r="K2515" s="6"/>
      <c r="L2515" s="6"/>
      <c r="M2515" s="6"/>
      <c r="N2515" s="6"/>
      <c r="O2515" s="6"/>
      <c r="P2515" s="6"/>
      <c r="Q2515" s="6"/>
      <c r="R2515" s="6"/>
    </row>
    <row r="2516" spans="1:18" x14ac:dyDescent="0.3">
      <c r="A2516" s="6"/>
      <c r="B2516" s="172" t="s">
        <v>6040</v>
      </c>
      <c r="C2516" s="169"/>
      <c r="D2516" s="6"/>
      <c r="E2516" s="6"/>
      <c r="F2516" s="6"/>
      <c r="G2516" s="6"/>
      <c r="H2516" s="6"/>
      <c r="I2516" s="6"/>
      <c r="J2516" s="6"/>
      <c r="K2516" s="6"/>
      <c r="L2516" s="6"/>
      <c r="M2516" s="6"/>
      <c r="N2516" s="6"/>
      <c r="O2516" s="6"/>
      <c r="P2516" s="6"/>
      <c r="Q2516" s="6"/>
      <c r="R2516" s="6"/>
    </row>
    <row r="2517" spans="1:18" x14ac:dyDescent="0.3">
      <c r="A2517" s="6"/>
      <c r="B2517" s="172" t="s">
        <v>4780</v>
      </c>
      <c r="C2517" s="169"/>
      <c r="D2517" s="6"/>
      <c r="E2517" s="6"/>
      <c r="F2517" s="6"/>
      <c r="G2517" s="6"/>
      <c r="H2517" s="6"/>
      <c r="I2517" s="6"/>
      <c r="J2517" s="6"/>
      <c r="K2517" s="6"/>
      <c r="L2517" s="6"/>
      <c r="M2517" s="6"/>
      <c r="N2517" s="6"/>
      <c r="O2517" s="6"/>
      <c r="P2517" s="6"/>
      <c r="Q2517" s="6"/>
      <c r="R2517" s="6"/>
    </row>
    <row r="2518" spans="1:18" x14ac:dyDescent="0.3">
      <c r="A2518" s="6"/>
      <c r="B2518" s="173" t="s">
        <v>4579</v>
      </c>
      <c r="C2518" s="169"/>
      <c r="D2518" s="6"/>
      <c r="E2518" s="6"/>
      <c r="F2518" s="6"/>
      <c r="G2518" s="6"/>
      <c r="H2518" s="6"/>
      <c r="I2518" s="6"/>
      <c r="J2518" s="6"/>
      <c r="K2518" s="6"/>
      <c r="L2518" s="6"/>
      <c r="M2518" s="6"/>
      <c r="N2518" s="6"/>
      <c r="O2518" s="6"/>
      <c r="P2518" s="6"/>
      <c r="Q2518" s="6"/>
      <c r="R2518" s="6"/>
    </row>
    <row r="2519" spans="1:18" x14ac:dyDescent="0.3">
      <c r="A2519" s="6"/>
      <c r="B2519" s="172" t="s">
        <v>6041</v>
      </c>
      <c r="C2519" s="169"/>
      <c r="D2519" s="6"/>
      <c r="E2519" s="6"/>
      <c r="F2519" s="6"/>
      <c r="G2519" s="6"/>
      <c r="H2519" s="6"/>
      <c r="I2519" s="6"/>
      <c r="J2519" s="6"/>
      <c r="K2519" s="6"/>
      <c r="L2519" s="6"/>
      <c r="M2519" s="6"/>
      <c r="N2519" s="6"/>
      <c r="O2519" s="6"/>
      <c r="P2519" s="6"/>
      <c r="Q2519" s="6"/>
      <c r="R2519" s="6"/>
    </row>
    <row r="2520" spans="1:18" x14ac:dyDescent="0.3">
      <c r="A2520" s="6"/>
      <c r="B2520" s="172" t="s">
        <v>6042</v>
      </c>
      <c r="C2520" s="169"/>
      <c r="D2520" s="6"/>
      <c r="E2520" s="6"/>
      <c r="F2520" s="6"/>
      <c r="G2520" s="6"/>
      <c r="H2520" s="6"/>
      <c r="I2520" s="6"/>
      <c r="J2520" s="6"/>
      <c r="K2520" s="6"/>
      <c r="L2520" s="6"/>
      <c r="M2520" s="6"/>
      <c r="N2520" s="6"/>
      <c r="O2520" s="6"/>
      <c r="P2520" s="6"/>
      <c r="Q2520" s="6"/>
      <c r="R2520" s="6"/>
    </row>
    <row r="2521" spans="1:18" x14ac:dyDescent="0.3">
      <c r="A2521" s="6"/>
      <c r="B2521" s="172" t="s">
        <v>6043</v>
      </c>
      <c r="C2521" s="169"/>
      <c r="D2521" s="6"/>
      <c r="E2521" s="6"/>
      <c r="F2521" s="6"/>
      <c r="G2521" s="6"/>
      <c r="H2521" s="6"/>
      <c r="I2521" s="6"/>
      <c r="J2521" s="6"/>
      <c r="K2521" s="6"/>
      <c r="L2521" s="6"/>
      <c r="M2521" s="6"/>
      <c r="N2521" s="6"/>
      <c r="O2521" s="6"/>
      <c r="P2521" s="6"/>
      <c r="Q2521" s="6"/>
      <c r="R2521" s="6"/>
    </row>
    <row r="2522" spans="1:18" x14ac:dyDescent="0.3">
      <c r="A2522" s="6"/>
      <c r="B2522" s="172" t="s">
        <v>6044</v>
      </c>
      <c r="C2522" s="169"/>
      <c r="D2522" s="6"/>
      <c r="E2522" s="6"/>
      <c r="F2522" s="6"/>
      <c r="G2522" s="6"/>
      <c r="H2522" s="6"/>
      <c r="I2522" s="6"/>
      <c r="J2522" s="6"/>
      <c r="K2522" s="6"/>
      <c r="L2522" s="6"/>
      <c r="M2522" s="6"/>
      <c r="N2522" s="6"/>
      <c r="O2522" s="6"/>
      <c r="P2522" s="6"/>
      <c r="Q2522" s="6"/>
      <c r="R2522" s="6"/>
    </row>
    <row r="2523" spans="1:18" x14ac:dyDescent="0.3">
      <c r="A2523" s="6"/>
      <c r="B2523" s="172" t="s">
        <v>6045</v>
      </c>
      <c r="C2523" s="169"/>
      <c r="D2523" s="6"/>
      <c r="E2523" s="6"/>
      <c r="F2523" s="6"/>
      <c r="G2523" s="6"/>
      <c r="H2523" s="6"/>
      <c r="I2523" s="6"/>
      <c r="J2523" s="6"/>
      <c r="K2523" s="6"/>
      <c r="L2523" s="6"/>
      <c r="M2523" s="6"/>
      <c r="N2523" s="6"/>
      <c r="O2523" s="6"/>
      <c r="P2523" s="6"/>
      <c r="Q2523" s="6"/>
      <c r="R2523" s="6"/>
    </row>
    <row r="2524" spans="1:18" x14ac:dyDescent="0.3">
      <c r="A2524" s="6"/>
      <c r="B2524" s="173" t="s">
        <v>4580</v>
      </c>
      <c r="C2524" s="169"/>
      <c r="D2524" s="6"/>
      <c r="E2524" s="6"/>
      <c r="F2524" s="6"/>
      <c r="G2524" s="6"/>
      <c r="H2524" s="6"/>
      <c r="I2524" s="6"/>
      <c r="J2524" s="6"/>
      <c r="K2524" s="6"/>
      <c r="L2524" s="6"/>
      <c r="M2524" s="6"/>
      <c r="N2524" s="6"/>
      <c r="O2524" s="6"/>
      <c r="P2524" s="6"/>
      <c r="Q2524" s="6"/>
      <c r="R2524" s="6"/>
    </row>
    <row r="2525" spans="1:18" x14ac:dyDescent="0.3">
      <c r="A2525" s="6"/>
      <c r="B2525" s="172" t="s">
        <v>6046</v>
      </c>
      <c r="C2525" s="169"/>
      <c r="D2525" s="6"/>
      <c r="E2525" s="6"/>
      <c r="F2525" s="6"/>
      <c r="G2525" s="6"/>
      <c r="H2525" s="6"/>
      <c r="I2525" s="6"/>
      <c r="J2525" s="6"/>
      <c r="K2525" s="6"/>
      <c r="L2525" s="6"/>
      <c r="M2525" s="6"/>
      <c r="N2525" s="6"/>
      <c r="O2525" s="6"/>
      <c r="P2525" s="6"/>
      <c r="Q2525" s="6"/>
      <c r="R2525" s="6"/>
    </row>
    <row r="2526" spans="1:18" x14ac:dyDescent="0.3">
      <c r="A2526" s="6"/>
      <c r="B2526" s="172" t="s">
        <v>6047</v>
      </c>
      <c r="C2526" s="169"/>
      <c r="D2526" s="6"/>
      <c r="E2526" s="6"/>
      <c r="F2526" s="6"/>
      <c r="G2526" s="6"/>
      <c r="H2526" s="6"/>
      <c r="I2526" s="6"/>
      <c r="J2526" s="6"/>
      <c r="K2526" s="6"/>
      <c r="L2526" s="6"/>
      <c r="M2526" s="6"/>
      <c r="N2526" s="6"/>
      <c r="O2526" s="6"/>
      <c r="P2526" s="6"/>
      <c r="Q2526" s="6"/>
      <c r="R2526" s="6"/>
    </row>
    <row r="2527" spans="1:18" x14ac:dyDescent="0.3">
      <c r="A2527" s="6"/>
      <c r="B2527" s="172" t="s">
        <v>6048</v>
      </c>
      <c r="C2527" s="169"/>
      <c r="D2527" s="6"/>
      <c r="E2527" s="6"/>
      <c r="F2527" s="6"/>
      <c r="G2527" s="6"/>
      <c r="H2527" s="6"/>
      <c r="I2527" s="6"/>
      <c r="J2527" s="6"/>
      <c r="K2527" s="6"/>
      <c r="L2527" s="6"/>
      <c r="M2527" s="6"/>
      <c r="N2527" s="6"/>
      <c r="O2527" s="6"/>
      <c r="P2527" s="6"/>
      <c r="Q2527" s="6"/>
      <c r="R2527" s="6"/>
    </row>
    <row r="2528" spans="1:18" x14ac:dyDescent="0.3">
      <c r="A2528" s="6"/>
      <c r="B2528" s="172" t="s">
        <v>4483</v>
      </c>
      <c r="C2528" s="169"/>
      <c r="D2528" s="6"/>
      <c r="E2528" s="6"/>
      <c r="F2528" s="6"/>
      <c r="G2528" s="6"/>
      <c r="H2528" s="6"/>
      <c r="I2528" s="6"/>
      <c r="J2528" s="6"/>
      <c r="K2528" s="6"/>
      <c r="L2528" s="6"/>
      <c r="M2528" s="6"/>
      <c r="N2528" s="6"/>
      <c r="O2528" s="6"/>
      <c r="P2528" s="6"/>
      <c r="Q2528" s="6"/>
      <c r="R2528" s="6"/>
    </row>
    <row r="2529" spans="1:18" x14ac:dyDescent="0.3">
      <c r="A2529" s="6"/>
      <c r="B2529" s="172" t="s">
        <v>6049</v>
      </c>
      <c r="C2529" s="169"/>
      <c r="D2529" s="6"/>
      <c r="E2529" s="6"/>
      <c r="F2529" s="6"/>
      <c r="G2529" s="6"/>
      <c r="H2529" s="6"/>
      <c r="I2529" s="6"/>
      <c r="J2529" s="6"/>
      <c r="K2529" s="6"/>
      <c r="L2529" s="6"/>
      <c r="M2529" s="6"/>
      <c r="N2529" s="6"/>
      <c r="O2529" s="6"/>
      <c r="P2529" s="6"/>
      <c r="Q2529" s="6"/>
      <c r="R2529" s="6"/>
    </row>
    <row r="2530" spans="1:18" x14ac:dyDescent="0.3">
      <c r="A2530" s="6"/>
      <c r="B2530" s="172" t="s">
        <v>6050</v>
      </c>
      <c r="C2530" s="169"/>
      <c r="D2530" s="6"/>
      <c r="E2530" s="6"/>
      <c r="F2530" s="6"/>
      <c r="G2530" s="6"/>
      <c r="H2530" s="6"/>
      <c r="I2530" s="6"/>
      <c r="J2530" s="6"/>
      <c r="K2530" s="6"/>
      <c r="L2530" s="6"/>
      <c r="M2530" s="6"/>
      <c r="N2530" s="6"/>
      <c r="O2530" s="6"/>
      <c r="P2530" s="6"/>
      <c r="Q2530" s="6"/>
      <c r="R2530" s="6"/>
    </row>
    <row r="2531" spans="1:18" x14ac:dyDescent="0.3">
      <c r="A2531" s="6"/>
      <c r="B2531" s="172" t="s">
        <v>6051</v>
      </c>
      <c r="C2531" s="169"/>
      <c r="D2531" s="6"/>
      <c r="E2531" s="6"/>
      <c r="F2531" s="6"/>
      <c r="G2531" s="6"/>
      <c r="H2531" s="6"/>
      <c r="I2531" s="6"/>
      <c r="J2531" s="6"/>
      <c r="K2531" s="6"/>
      <c r="L2531" s="6"/>
      <c r="M2531" s="6"/>
      <c r="N2531" s="6"/>
      <c r="O2531" s="6"/>
      <c r="P2531" s="6"/>
      <c r="Q2531" s="6"/>
      <c r="R2531" s="6"/>
    </row>
    <row r="2532" spans="1:18" x14ac:dyDescent="0.3">
      <c r="A2532" s="6"/>
      <c r="B2532" s="172" t="s">
        <v>4781</v>
      </c>
      <c r="C2532" s="169"/>
      <c r="D2532" s="6"/>
      <c r="E2532" s="6"/>
      <c r="F2532" s="6"/>
      <c r="G2532" s="6"/>
      <c r="H2532" s="6"/>
      <c r="I2532" s="6"/>
      <c r="J2532" s="6"/>
      <c r="K2532" s="6"/>
      <c r="L2532" s="6"/>
      <c r="M2532" s="6"/>
      <c r="N2532" s="6"/>
      <c r="O2532" s="6"/>
      <c r="P2532" s="6"/>
      <c r="Q2532" s="6"/>
      <c r="R2532" s="6"/>
    </row>
    <row r="2533" spans="1:18" x14ac:dyDescent="0.3">
      <c r="A2533" s="6"/>
      <c r="B2533" s="172" t="s">
        <v>4376</v>
      </c>
      <c r="C2533" s="169"/>
      <c r="D2533" s="6"/>
      <c r="E2533" s="6"/>
      <c r="F2533" s="6"/>
      <c r="G2533" s="6"/>
      <c r="H2533" s="6"/>
      <c r="I2533" s="6"/>
      <c r="J2533" s="6"/>
      <c r="K2533" s="6"/>
      <c r="L2533" s="6"/>
      <c r="M2533" s="6"/>
      <c r="N2533" s="6"/>
      <c r="O2533" s="6"/>
      <c r="P2533" s="6"/>
      <c r="Q2533" s="6"/>
      <c r="R2533" s="6"/>
    </row>
    <row r="2534" spans="1:18" x14ac:dyDescent="0.3">
      <c r="A2534" s="6"/>
      <c r="B2534" s="172" t="s">
        <v>6052</v>
      </c>
      <c r="C2534" s="169"/>
      <c r="D2534" s="6"/>
      <c r="E2534" s="6"/>
      <c r="F2534" s="6"/>
      <c r="G2534" s="6"/>
      <c r="H2534" s="6"/>
      <c r="I2534" s="6"/>
      <c r="J2534" s="6"/>
      <c r="K2534" s="6"/>
      <c r="L2534" s="6"/>
      <c r="M2534" s="6"/>
      <c r="N2534" s="6"/>
      <c r="O2534" s="6"/>
      <c r="P2534" s="6"/>
      <c r="Q2534" s="6"/>
      <c r="R2534" s="6"/>
    </row>
    <row r="2535" spans="1:18" x14ac:dyDescent="0.3">
      <c r="A2535" s="6"/>
      <c r="B2535" s="172" t="s">
        <v>4782</v>
      </c>
      <c r="C2535" s="169"/>
      <c r="D2535" s="6"/>
      <c r="E2535" s="6"/>
      <c r="F2535" s="6"/>
      <c r="G2535" s="6"/>
      <c r="H2535" s="6"/>
      <c r="I2535" s="6"/>
      <c r="J2535" s="6"/>
      <c r="K2535" s="6"/>
      <c r="L2535" s="6"/>
      <c r="M2535" s="6"/>
      <c r="N2535" s="6"/>
      <c r="O2535" s="6"/>
      <c r="P2535" s="6"/>
      <c r="Q2535" s="6"/>
      <c r="R2535" s="6"/>
    </row>
    <row r="2536" spans="1:18" x14ac:dyDescent="0.3">
      <c r="A2536" s="6"/>
      <c r="B2536" s="172" t="s">
        <v>6053</v>
      </c>
      <c r="C2536" s="169"/>
      <c r="D2536" s="6"/>
      <c r="E2536" s="6"/>
      <c r="F2536" s="6"/>
      <c r="G2536" s="6"/>
      <c r="H2536" s="6"/>
      <c r="I2536" s="6"/>
      <c r="J2536" s="6"/>
      <c r="K2536" s="6"/>
      <c r="L2536" s="6"/>
      <c r="M2536" s="6"/>
      <c r="N2536" s="6"/>
      <c r="O2536" s="6"/>
      <c r="P2536" s="6"/>
      <c r="Q2536" s="6"/>
      <c r="R2536" s="6"/>
    </row>
    <row r="2537" spans="1:18" x14ac:dyDescent="0.3">
      <c r="A2537" s="6"/>
      <c r="B2537" s="172" t="s">
        <v>6054</v>
      </c>
      <c r="C2537" s="169"/>
      <c r="D2537" s="6"/>
      <c r="E2537" s="6"/>
      <c r="F2537" s="6"/>
      <c r="G2537" s="6"/>
      <c r="H2537" s="6"/>
      <c r="I2537" s="6"/>
      <c r="J2537" s="6"/>
      <c r="K2537" s="6"/>
      <c r="L2537" s="6"/>
      <c r="M2537" s="6"/>
      <c r="N2537" s="6"/>
      <c r="O2537" s="6"/>
      <c r="P2537" s="6"/>
      <c r="Q2537" s="6"/>
      <c r="R2537" s="6"/>
    </row>
    <row r="2538" spans="1:18" x14ac:dyDescent="0.3">
      <c r="A2538" s="6"/>
      <c r="B2538" s="172" t="s">
        <v>4783</v>
      </c>
      <c r="C2538" s="169"/>
      <c r="D2538" s="6"/>
      <c r="E2538" s="6"/>
      <c r="F2538" s="6"/>
      <c r="G2538" s="6"/>
      <c r="H2538" s="6"/>
      <c r="I2538" s="6"/>
      <c r="J2538" s="6"/>
      <c r="K2538" s="6"/>
      <c r="L2538" s="6"/>
      <c r="M2538" s="6"/>
      <c r="N2538" s="6"/>
      <c r="O2538" s="6"/>
      <c r="P2538" s="6"/>
      <c r="Q2538" s="6"/>
      <c r="R2538" s="6"/>
    </row>
    <row r="2539" spans="1:18" x14ac:dyDescent="0.3">
      <c r="A2539" s="6"/>
      <c r="B2539" s="172" t="s">
        <v>6055</v>
      </c>
      <c r="C2539" s="169"/>
      <c r="D2539" s="6"/>
      <c r="E2539" s="6"/>
      <c r="F2539" s="6"/>
      <c r="G2539" s="6"/>
      <c r="H2539" s="6"/>
      <c r="I2539" s="6"/>
      <c r="J2539" s="6"/>
      <c r="K2539" s="6"/>
      <c r="L2539" s="6"/>
      <c r="M2539" s="6"/>
      <c r="N2539" s="6"/>
      <c r="O2539" s="6"/>
      <c r="P2539" s="6"/>
      <c r="Q2539" s="6"/>
      <c r="R2539" s="6"/>
    </row>
    <row r="2540" spans="1:18" ht="15" thickBot="1" x14ac:dyDescent="0.35">
      <c r="A2540" s="6"/>
      <c r="B2540" s="178" t="s">
        <v>6056</v>
      </c>
      <c r="C2540" s="169"/>
      <c r="D2540" s="6"/>
      <c r="E2540" s="6"/>
      <c r="F2540" s="6"/>
      <c r="G2540" s="6"/>
      <c r="H2540" s="6"/>
      <c r="I2540" s="6"/>
      <c r="J2540" s="6"/>
      <c r="K2540" s="6"/>
      <c r="L2540" s="6"/>
      <c r="M2540" s="6"/>
      <c r="N2540" s="6"/>
      <c r="O2540" s="6"/>
      <c r="P2540" s="6"/>
      <c r="Q2540" s="6"/>
      <c r="R2540" s="6"/>
    </row>
    <row r="2541" spans="1:18" ht="15.6" thickTop="1" thickBot="1" x14ac:dyDescent="0.35">
      <c r="B2541" s="297" t="s">
        <v>6184</v>
      </c>
    </row>
    <row r="2542" spans="1:18" ht="15" thickTop="1" x14ac:dyDescent="0.3">
      <c r="B2542" s="298" t="s">
        <v>6193</v>
      </c>
    </row>
    <row r="2543" spans="1:18" x14ac:dyDescent="0.3">
      <c r="B2543" s="299" t="s">
        <v>6194</v>
      </c>
    </row>
    <row r="2544" spans="1:18" x14ac:dyDescent="0.3">
      <c r="B2544" s="299" t="s">
        <v>6195</v>
      </c>
    </row>
    <row r="2545" spans="2:2" x14ac:dyDescent="0.3">
      <c r="B2545" s="299" t="s">
        <v>6196</v>
      </c>
    </row>
    <row r="2546" spans="2:2" x14ac:dyDescent="0.3">
      <c r="B2546" s="299" t="s">
        <v>6185</v>
      </c>
    </row>
    <row r="2547" spans="2:2" x14ac:dyDescent="0.3">
      <c r="B2547" s="299" t="s">
        <v>6186</v>
      </c>
    </row>
    <row r="2548" spans="2:2" x14ac:dyDescent="0.3">
      <c r="B2548" s="299" t="s">
        <v>6187</v>
      </c>
    </row>
    <row r="2549" spans="2:2" x14ac:dyDescent="0.3">
      <c r="B2549" s="299" t="s">
        <v>6188</v>
      </c>
    </row>
    <row r="2550" spans="2:2" x14ac:dyDescent="0.3">
      <c r="B2550" s="299" t="s">
        <v>6189</v>
      </c>
    </row>
    <row r="2551" spans="2:2" x14ac:dyDescent="0.3">
      <c r="B2551" s="299" t="s">
        <v>6190</v>
      </c>
    </row>
    <row r="2552" spans="2:2" x14ac:dyDescent="0.3">
      <c r="B2552" s="299" t="s">
        <v>6191</v>
      </c>
    </row>
    <row r="2553" spans="2:2" x14ac:dyDescent="0.3">
      <c r="B2553" s="299" t="s">
        <v>6197</v>
      </c>
    </row>
    <row r="2554" spans="2:2" x14ac:dyDescent="0.3">
      <c r="B2554" s="299" t="s">
        <v>6198</v>
      </c>
    </row>
    <row r="2555" spans="2:2" ht="15" thickBot="1" x14ac:dyDescent="0.35">
      <c r="B2555" s="300" t="s">
        <v>6192</v>
      </c>
    </row>
    <row r="2556" spans="2:2" ht="15.6" thickTop="1" thickBot="1" x14ac:dyDescent="0.35">
      <c r="B2556" s="297" t="s">
        <v>6212</v>
      </c>
    </row>
    <row r="2557" spans="2:2" ht="15" thickTop="1" x14ac:dyDescent="0.3">
      <c r="B2557" s="298" t="s">
        <v>6200</v>
      </c>
    </row>
    <row r="2558" spans="2:2" x14ac:dyDescent="0.3">
      <c r="B2558" s="299" t="s">
        <v>6201</v>
      </c>
    </row>
    <row r="2559" spans="2:2" x14ac:dyDescent="0.3">
      <c r="B2559" s="299" t="s">
        <v>6199</v>
      </c>
    </row>
    <row r="2560" spans="2:2" x14ac:dyDescent="0.3">
      <c r="B2560" s="299" t="s">
        <v>6202</v>
      </c>
    </row>
    <row r="2561" spans="2:2" x14ac:dyDescent="0.3">
      <c r="B2561" s="299" t="s">
        <v>6203</v>
      </c>
    </row>
    <row r="2562" spans="2:2" x14ac:dyDescent="0.3">
      <c r="B2562" s="299" t="s">
        <v>6204</v>
      </c>
    </row>
    <row r="2563" spans="2:2" x14ac:dyDescent="0.3">
      <c r="B2563" s="299" t="s">
        <v>6205</v>
      </c>
    </row>
    <row r="2564" spans="2:2" x14ac:dyDescent="0.3">
      <c r="B2564" s="299" t="s">
        <v>6206</v>
      </c>
    </row>
    <row r="2565" spans="2:2" x14ac:dyDescent="0.3">
      <c r="B2565" s="299" t="s">
        <v>6207</v>
      </c>
    </row>
    <row r="2566" spans="2:2" x14ac:dyDescent="0.3">
      <c r="B2566" s="299" t="s">
        <v>6208</v>
      </c>
    </row>
    <row r="2567" spans="2:2" x14ac:dyDescent="0.3">
      <c r="B2567" s="299" t="s">
        <v>6195</v>
      </c>
    </row>
    <row r="2568" spans="2:2" x14ac:dyDescent="0.3">
      <c r="B2568" s="299" t="s">
        <v>6196</v>
      </c>
    </row>
    <row r="2569" spans="2:2" x14ac:dyDescent="0.3">
      <c r="B2569" s="299" t="s">
        <v>6185</v>
      </c>
    </row>
    <row r="2570" spans="2:2" x14ac:dyDescent="0.3">
      <c r="B2570" s="299" t="s">
        <v>6186</v>
      </c>
    </row>
    <row r="2571" spans="2:2" x14ac:dyDescent="0.3">
      <c r="B2571" s="299" t="s">
        <v>6187</v>
      </c>
    </row>
    <row r="2572" spans="2:2" x14ac:dyDescent="0.3">
      <c r="B2572" s="299" t="s">
        <v>6188</v>
      </c>
    </row>
    <row r="2573" spans="2:2" x14ac:dyDescent="0.3">
      <c r="B2573" s="299" t="s">
        <v>6189</v>
      </c>
    </row>
    <row r="2574" spans="2:2" x14ac:dyDescent="0.3">
      <c r="B2574" s="299" t="s">
        <v>6190</v>
      </c>
    </row>
    <row r="2575" spans="2:2" x14ac:dyDescent="0.3">
      <c r="B2575" s="299" t="s">
        <v>6191</v>
      </c>
    </row>
    <row r="2576" spans="2:2" x14ac:dyDescent="0.3">
      <c r="B2576" s="299" t="s">
        <v>6210</v>
      </c>
    </row>
    <row r="2577" spans="2:2" x14ac:dyDescent="0.3">
      <c r="B2577" s="299" t="s">
        <v>6211</v>
      </c>
    </row>
    <row r="2578" spans="2:2" ht="15" thickBot="1" x14ac:dyDescent="0.35">
      <c r="B2578" s="300" t="s">
        <v>6209</v>
      </c>
    </row>
    <row r="2579" spans="2:2" ht="15.6" thickTop="1" thickBot="1" x14ac:dyDescent="0.35">
      <c r="B2579" s="297" t="s">
        <v>6213</v>
      </c>
    </row>
    <row r="2580" spans="2:2" ht="15" thickTop="1" x14ac:dyDescent="0.3">
      <c r="B2580" s="298" t="s">
        <v>6214</v>
      </c>
    </row>
    <row r="2581" spans="2:2" x14ac:dyDescent="0.3">
      <c r="B2581" s="299" t="s">
        <v>6215</v>
      </c>
    </row>
    <row r="2582" spans="2:2" x14ac:dyDescent="0.3">
      <c r="B2582" s="299" t="s">
        <v>6195</v>
      </c>
    </row>
    <row r="2583" spans="2:2" x14ac:dyDescent="0.3">
      <c r="B2583" s="299" t="s">
        <v>6196</v>
      </c>
    </row>
    <row r="2584" spans="2:2" x14ac:dyDescent="0.3">
      <c r="B2584" s="299" t="s">
        <v>6185</v>
      </c>
    </row>
    <row r="2585" spans="2:2" x14ac:dyDescent="0.3">
      <c r="B2585" s="299" t="s">
        <v>6186</v>
      </c>
    </row>
    <row r="2586" spans="2:2" x14ac:dyDescent="0.3">
      <c r="B2586" s="299" t="s">
        <v>6187</v>
      </c>
    </row>
    <row r="2587" spans="2:2" x14ac:dyDescent="0.3">
      <c r="B2587" s="299" t="s">
        <v>6188</v>
      </c>
    </row>
    <row r="2588" spans="2:2" x14ac:dyDescent="0.3">
      <c r="B2588" s="299" t="s">
        <v>6189</v>
      </c>
    </row>
    <row r="2589" spans="2:2" x14ac:dyDescent="0.3">
      <c r="B2589" s="299" t="s">
        <v>6190</v>
      </c>
    </row>
    <row r="2590" spans="2:2" x14ac:dyDescent="0.3">
      <c r="B2590" s="299" t="s">
        <v>6191</v>
      </c>
    </row>
    <row r="2591" spans="2:2" x14ac:dyDescent="0.3">
      <c r="B2591" s="299" t="s">
        <v>6218</v>
      </c>
    </row>
    <row r="2592" spans="2:2" x14ac:dyDescent="0.3">
      <c r="B2592" s="299" t="s">
        <v>6217</v>
      </c>
    </row>
    <row r="2593" spans="2:2" ht="15" thickBot="1" x14ac:dyDescent="0.35">
      <c r="B2593" s="300" t="s">
        <v>6216</v>
      </c>
    </row>
    <row r="2594" spans="2:2" ht="15" thickTop="1" x14ac:dyDescent="0.3"/>
  </sheetData>
  <hyperlinks>
    <hyperlink ref="B1699" r:id="rId1" display="http://www.ncbi.nlm.nih.gov/books/NBK1138/"/>
    <hyperlink ref="B2:B4" location="'Diretrizes de Utilização'!B172" display="1. ABLAÇÃO POR RADIOFREQUÊNCIA/CRIOABLAÇÃO DO CÂNCER PRIMÁRIO HEPÁTICO POR LAPAROTOMIA; ABLAÇÃO POR RADIOFREQUÊNCIA/CRIOABLAÇÃO DO"/>
    <hyperlink ref="B5" location="'Diretrizes de Utilização'!B175" display="2. ACILCARNITINAS, PERFIL QUALITATIVO E/OU QUANTITATIVO COM ESPECTROMETRIA DE MASSA EM TANDEM"/>
    <hyperlink ref="B6" location="'Diretrizes de Utilização'!B184" display="3. ANGIOTOMOGRAFIA CORONARIANA "/>
    <hyperlink ref="B7" location="'Diretrizes de Utilização'!B212" display="4. ANTICORPOS ANTI PEPTÍDEO CÍCLICO CITRULINADO - IGG (ANTI CCP) "/>
    <hyperlink ref="B8" location="'Diretrizes de Utilização'!B214" display="5. AUDIOMETRIA VOCAL COM MENSAGEM COMPETITIVA/ AVALIAÇÃO DO PROCESSAMENTO AUDITIVO CENTRAL"/>
    <hyperlink ref="B9" location="'Diretrizes de Utilização'!B229" display="6. AVIDEZ DE IGG PARA TOXOPLASMOSE "/>
    <hyperlink ref="B10" location="'Diretrizes de Utilização'!B234" display="7. BIÓPSIA PERCUTÂNEA A VÁCUO GUIADA POR RAIO X OU ULTRASSONOGRAFIA - US (MAMOTOMIA) "/>
    <hyperlink ref="B11" location="'Diretrizes de Utilização'!B240" display="8. BLOQUEIO COM TOXINA BOTULÍNICA TIPO A PARA TRATAMENTO DE DISTONIAS FOCAIS, ESPASMO HEMIFACIAL E ESPASTICIDADE "/>
    <hyperlink ref="B12" location="'Diretrizes de Utilização'!B287" display="9. BRAF "/>
    <hyperlink ref="B13:B14" location="'Diretrizes de Utilização'!B290" display="10. CINTILOGRAFIA DO MIOCÁRDIO – CORRESPONDE AOS SEGUINTES PROCEDIMENTOS: CINTILOGRAFIA DO MIOCÁRDIO PERFUSÃO – ESTRESSE FARMACOLÓGICO;"/>
    <hyperlink ref="B15" location="'Diretrizes de Utilização'!B335" display="11. CIRURGIA DE ESTERILIZAÇÃO FEMININA (LAQUEADURA TUBÁRIA/ LAQUEADURA TUBÁRIA LAPAROSCÓPICA)"/>
    <hyperlink ref="B16" location="'Diretrizes de Utilização'!B351" display="12. CIRURGIA DE ESTERILIZAÇÃO MASCULINA (VASECTOMIA) "/>
    <hyperlink ref="B17" location="'Diretrizes de Utilização'!B369" display="13. CIRURGIA REFRATIVA - PRK OU LASIK "/>
    <hyperlink ref="B18" location="'Diretrizes de Utilização'!B374" display="14. CITOMEGALOVÍRUS – QUALITATIVO, POR PCR"/>
    <hyperlink ref="B19" location="'Diretrizes de Utilização'!B379" display="15. COLOBOMA - CORREÇÃO CIRÚRGICA "/>
    <hyperlink ref="B20" location="'Diretrizes de Utilização'!B384" display="16. COLOCAÇÃO DE BANDA GÁSTRICA POR VIDEOLAPAROSCOPIA OU POR VIA LAPAROTÔMICA "/>
    <hyperlink ref="B21" location="'Diretrizes de Utilização'!B397" display="17. CORDOTOMIA-MIELOTOMIAS POR RADIOFREQUÊNCIA "/>
    <hyperlink ref="B22" location="'Diretrizes de Utilização'!B402" display="18. DERMOLIPECTOMIA"/>
    <hyperlink ref="B23" location="'Diretrizes de Utilização'!B405" display="19. DÍMERO-D "/>
    <hyperlink ref="B24" location="'Diretrizes de Utilização'!B410" display="20. ECODOPPLERCARDIOGRAMA FETAL COM MAPEAMENTO DE FLUXO "/>
    <hyperlink ref="B25" location="'Diretrizes de Utilização'!B413" display="21. EGFR "/>
    <hyperlink ref="B26" location="'Diretrizes de Utilização'!B416" display="22. ELETROFORESE DE PROTEÍNAS DE ALTA RESOLUÇÃO"/>
    <hyperlink ref="B27" location="'Diretrizes de Utilização'!B419" display="23. EMBOLIZAÇÃO DE ARTÉRIA UTERINA "/>
    <hyperlink ref="B28" location="'Diretrizes de Utilização'!B444" display="24. ESTIMULAÇÃO ELÉTRICA TRANSCUTÂNEA "/>
    <hyperlink ref="B29" location="'Diretrizes de Utilização'!B473" display="25. FATOR V LEIDEN, ANÁLISE DE MUTAÇÃO "/>
    <hyperlink ref="B30" location="'Diretrizes de Utilização'!B482" display="26. GALACTOSE-1-FOSFATO URIDILTRANSFERASE"/>
    <hyperlink ref="B31" location="'Diretrizes de Utilização'!B487" display="27. GASTROPLASTIA (CIRURGIA BARIÁTRICA) POR VIDEOLAPAROSCOPIA OU POR VIA LAPAROTÔMICA"/>
    <hyperlink ref="B32" location="'Diretrizes de Utilização'!B498" display="28. HEPATITE B - TESTE QUANTITATIVO "/>
    <hyperlink ref="B33" location="'Diretrizes de Utilização'!B504" display="29. HEPATITE C - GENOTIPAGEM "/>
    <hyperlink ref="B34" location="'Diretrizes de Utilização'!B523" display="30. HER-2"/>
    <hyperlink ref="B35" location="'Diretrizes de Utilização'!B526" display="31. HIV, GENOTIPAGEM "/>
    <hyperlink ref="B36" location="'Diretrizes de Utilização'!B537" display="32. HLA-B27, FENOTIPAGEM "/>
    <hyperlink ref="B37" location="'Diretrizes de Utilização'!B540" display="33. IMPLANTE COCLEAR "/>
    <hyperlink ref="B38" location="'Diretrizes de Utilização'!B580" display="34. IMPLANTE DE ANEL INTRAESTROMAL "/>
    <hyperlink ref="B39" location="'Diretrizes de Utilização'!B592" display="35. IMPLANTE DE CARDIODESFIBRILADOR IMPLANTÁVEL - CDI (INCLUI ELETRODOS E GERADOR) "/>
    <hyperlink ref="B40" location="'Diretrizes de Utilização'!B606" display="36. IMPLANTE DE CARDIODESFIBRILADOR MULTISSÍTIO - TRC-D (GERADOR E ELETRODOS) "/>
    <hyperlink ref="B41" location="'Diretrizes de Utilização'!B635" display="37. IMPLANTE DE ELETRODOS E/OU GERADOR PARA ESTIMULAÇÃO MEDULAR"/>
    <hyperlink ref="B42" location="'Diretrizes de Utilização'!B638" display="38. IMPLANTE DE ELETRODOS E/OU GERADOR PARA ESTIMULAÇÃO CEREBRAL PROFUNDA "/>
    <hyperlink ref="B43" location="'Diretrizes de Utilização'!B657" display="39. IMPLANTE DE GERADOR PARA NEUROESTIMULAÇÃO "/>
    <hyperlink ref="B44" location="'Diretrizes de Utilização'!B670" display="40. IMPLANTE DE MARCA-PASSO BICAMERAL (GERADOR + ELETRODOS ATRIAL E VENTRICULAR)"/>
    <hyperlink ref="B45" location="'Diretrizes de Utilização'!B711" display="41. IMPLANTE DE MARCA-PASSO MONOCAMERAL (GERADOR + ELETRODOS ATRIAL OU VENTRICULAR)"/>
    <hyperlink ref="B46" location="'Diretrizes de Utilização'!B752" display="42. IMPLANTE DE MARCAPASSO MULTISSÍTIO (INCLUI ELETRODOS E GERADOR) "/>
    <hyperlink ref="B47" location="'Diretrizes de Utilização'!B759" display="43. IMPLANTE DE MONITOR DE EVENTOS (LOOPER IMPLANTÁVEL) "/>
    <hyperlink ref="B48" location="'Diretrizes de Utilização'!B765" display="44. IMPLANTE DE PRÓTESE AUDITIVA ANCORADA NO OSSO"/>
    <hyperlink ref="B49" location="'Diretrizes de Utilização'!B794" display="45. IMPLANTE INTRA-TECAL DE BOMBAS PARA INFUSÃO DE FÁRMACOS (INCLUI MEDICAMENTO) "/>
    <hyperlink ref="B50" location="'Diretrizes de Utilização'!B807" display="46. IMPLANTE INTRAVÍTREO DE POLÍMERO FARMACOLÓGICO DE LIBERAÇÃO CONTROLADA "/>
    <hyperlink ref="B51" location="'Diretrizes de Utilização'!B813" display="47. IMUNOFIXAÇÃO PARA PROTEÍNAS"/>
    <hyperlink ref="B52" location="'Diretrizes de Utilização'!B816" display="48. INCONTINÊNCIA URINÁRIA - TRATAMENTO CIRÚRGICO SLING OU ESFÍNCTER ARTIFICIAL"/>
    <hyperlink ref="B53" location="'Diretrizes de Utilização'!B830" display="49. INIBIDOR DOS FATORES DA HEMOSTASIA"/>
    <hyperlink ref="B54" location="'Diretrizes de Utilização'!B833" display="50. K-RAS"/>
    <hyperlink ref="B55" location="'Diretrizes de Utilização'!B836" display="51. LASERTERAPIA PARA O TRATAMENTO DA MUCOSITE ORAL/OROFARINGE "/>
    <hyperlink ref="B56" location="'Diretrizes de Utilização'!B841" display="52. MAMOGRAFIA DIGITAL "/>
    <hyperlink ref="B57" location="'Diretrizes de Utilização'!B844" display="53. MAPEAMENTO ELETROANATÔMICO CARDÍACO TRIDIMENSIONAL "/>
    <hyperlink ref="B58" location="'Diretrizes de Utilização'!B851" display="54. MEDICAMENTOS PARA O CONTROLE DE EFEITOS ADVERSOS E ADJUVANTES RELACIONADOS A TRATAMENTOS ANTINEOPLÁSICOS"/>
    <hyperlink ref="B59" location="'Diretrizes de Utilização'!B852" display="54.1- TERAPIA PARA ANEMIA RELACIONADA AO USO DE ANTINEOPLÁSICOS COM ESTIMULADORES DA ERITROPOIESE"/>
    <hyperlink ref="B60" location="'Diretrizes de Utilização'!B858" display="54.2-TERAPIA PARA PROFILAXIA E TRATAMENTO DE INFECÇÕES RELACIONADAS AO USO DE ANTINEOPLÁSICOS"/>
    <hyperlink ref="B61" location="'Diretrizes de Utilização'!B863" display="54.3- TERAPIA PARA DIARRÉIA RELACIONADA AO USO DE ANTINEOPLÁSICOS "/>
    <hyperlink ref="B62" location="'Diretrizes de Utilização'!B865" display="54.4- TERAPIA PARA DOR RELACIONADA AO USO DE ANTINEOPLÁSICOS "/>
    <hyperlink ref="B63" location="'Diretrizes de Utilização 2016'!A867" display="54.5- TERAPIA PARA PROFILAXIA E TRATAMENTO DA NEUTROPENIA RELACIONADA AO USO DE ANTINEOPLÁSICOS COM FATORES DE CRESCIMENTO "/>
    <hyperlink ref="B63:B64" location="'Diretrizes de Utilização'!B867" display="54.5- TERAPIA PARA PROFILAXIA E TRATAMENTO DA NEUTROPENIA RELACIONADA AO USO DE ANTINEOPLÁSICOS COM FATORES DE CRESCIMENTO "/>
    <hyperlink ref="B65" location="'Diretrizes de Utilização'!B882" display="54.6- TERAPIA PARA PROFILAXIA E TRATAMENTO DA NÁUSEA E VÔMITO RELACIONADOS AO USO DE ANTINEOPLÁSICOS "/>
    <hyperlink ref="B66" location="'Diretrizes de Utilização'!B1047" display="54.7- TERAPIA PARA PROFILAXIA E TRATAMENTO DO RASH CUTÂNEO RELACIONADO AO USO DE ANTINEOPLÁSICOS"/>
    <hyperlink ref="B67" location="'Diretrizes de Utilização'!B1049" display="54.8- TERAPIA PARA PROFILAXIA E TRATAMENTO DO TROMBOEMBOLISMO RELACIONADO AO USO DE ANTINEOPLÁSICOS "/>
    <hyperlink ref="B68" location="'Diretrizes de Utilização'!B1056" display="55. MICROCIRURGIA “A CÉU ABERTO” POR RADIOFREQUÊNCIA DA ZONA DE ENTRADA DA RAIZ DORSAL (DREZOTOMIA - DREZ) "/>
    <hyperlink ref="B69" location="'Diretrizes de Utilização'!B1062" display="56. MONITORIZAÇÃO AMBULATORIAL DA PRESSÃO ARTERIAL - MAPA (24 HORAS) "/>
    <hyperlink ref="B70" location="'Diretrizes de Utilização'!B1070" display="57. N-RAS "/>
    <hyperlink ref="B71" location="'Diretrizes de Utilização'!B1073" display="58. OXIGENOTERAPIA HIPERBÁRICA "/>
    <hyperlink ref="B72" location="'Diretrizes de Utilização'!B1118" display="59. PANTOFOTOCOAGULAÇÃO A LASER NA RETINOPATIA DA PREMATURIDADE "/>
    <hyperlink ref="B73" location="'Diretrizes de Utilização'!B1121" display="60. PET-SCAN ONCOLÓGICO"/>
    <hyperlink ref="B74" location="'Diretrizes de Utilização'!B1149" display="61. PROTROMBINA, PESQUISA DE MUTAÇÃO "/>
    <hyperlink ref="B75" location="'Diretrizes de Utilização'!B1158" display="62. RIZOTOMIA PERCUTÂNEA COM OU SEM RADIOFREQUENCIA "/>
    <hyperlink ref="B76" location="'Diretrizes de Utilização'!B1171" display="63. SUCCINIL ACETONA "/>
    <hyperlink ref="B77" location="'Diretrizes de Utilização'!B1176" display="64. TERAPIA ANTINEOPLÁSICA ORAL PARA TRATAMENTO DO CÂNCER "/>
    <hyperlink ref="B78:B79" location="'Diretrizes de Utilização'!B1313" display="65. TERAPIA IMUNOBIOLÓGICA ENDOVENOSA PARA TRATAMENTO DE ARTRITE REUMATÓIDE, ARTRITE PSORIÁSICA, DOENÇA DE CROHN E ESPONDILITE ANQUILOSANTE"/>
    <hyperlink ref="B80" location="'Diretrizes de Utilização'!B1320" display="66. TERMOTERAPIA TRANSPUPILAR A LASER "/>
    <hyperlink ref="B81" location="'Diretrizes de Utilização'!B1325" display="67. TESTE DE INCLINAÇÃO ORTOSTÁTICA (TILT TEST)"/>
    <hyperlink ref="B82" location="'Diretrizes de Utilização'!B1334" display="68. TESTE ERGOMÉTRICO (INCLUI ECG BASAL CONVENCIONAL) "/>
    <hyperlink ref="B83" location="'Diretrizes de Utilização'!B1356" display="69. TOMOGRAFIA DE COERÊNCIA ÓPTICA "/>
    <hyperlink ref="B84" location="'Diretrizes de Utilização'!B1369" display="70. TRANSPLANTE ALOGÊNICO DE MEDULA ÓSSEA "/>
    <hyperlink ref="B85" location="'Diretrizes de Utilização'!B1403" display="71. TRANSPLANTE AUTÓLOGO DE MEDULA ÓSSEA "/>
    <hyperlink ref="B86" location="'Diretrizes de Utilização'!B1412" display="72. TRATAMENTO CIRÚRGICO DA EPILEPSIA "/>
    <hyperlink ref="B87" location="'Diretrizes de Utilização'!B1417" display="73. TRATAMENTO DA HIPERATIVIDADE VESICAL: INJEÇÃO INTRAVESICAL DE TOXINA BOTULÍNICA "/>
    <hyperlink ref="B88" location="'Diretrizes de Utilização'!B1432" display="74. TRATAMENTO OCULAR QUIMIOTERÁPICO COM ANTIANGIOGÊNICO "/>
    <hyperlink ref="B89" location="'Diretrizes de Utilização'!B1452" display="75. ULTRASSONOGRAFIA OBSTÉTRICA MORFOLÓGICA "/>
    <hyperlink ref="B90" location="'Diretrizes de Utilização'!B1455" display="76. ULTRASSONOGRAFIA OBSTÉTRICA COM TRANSLUCÊNCIA NUCAL "/>
    <hyperlink ref="B91" location="'Diretrizes de Utilização'!B1458" display="77. VITAMINA E, PESQUISA E/OU DOSAGEM"/>
    <hyperlink ref="B92" location="'Diretrizes de Utilização'!B1461" display="78. ADEQUAÇÃO DO MEIO BUCAL "/>
    <hyperlink ref="B93" location="'Diretrizes de Utilização'!B1464" display="79. APLICAÇÃO DE CARIOSTÁTICO"/>
    <hyperlink ref="B94" location="'Diretrizes de Utilização'!B1467" display="80. APLICAÇÃO DE SELANTE "/>
    <hyperlink ref="B95" location="'Diretrizes de Utilização'!B1472" display="81. BIÓPSIA DE BOCA "/>
    <hyperlink ref="B96" location="'Diretrizes de Utilização'!B1475" display="82. BIÓPSIA DE GLÂNDULA SALIVAR "/>
    <hyperlink ref="B97" location="'Diretrizes de Utilização'!B1478" display="83. BIÓPSIA DE LÁBIO"/>
    <hyperlink ref="B98" location="'Diretrizes de Utilização'!B1481" display="84. BIÓPSIA DE LÍNGUA "/>
    <hyperlink ref="B99" location="'Diretrizes de Utilização'!B1484" display="85. BIÓPSIA DE MANDÍBULA/MAXILA "/>
    <hyperlink ref="B100" location="'Diretrizes de Utilização'!B1487" display="86. CONDICIONAMENTO EM ODONTOLOGIA "/>
    <hyperlink ref="B101" location="'Diretrizes de Utilização'!B1490" display="87. TRATAMENTO CIRÚRGICO DE TUMORES BENIGNOS ODONTOGÊNICOS SEM RECONSTRUÇÃO"/>
    <hyperlink ref="B102" location="'Diretrizes de Utilização'!B1493" display="88. TRATAMENTO CIRÚRGICO DE TUMORES BENIGNOS DE TECIDOS ÓSSEOS/CARTILAGINOSOS NA REGIÃO BUCO-MAXILO-FACIAL; TRATAMENTO CIRÚRGICO "/>
    <hyperlink ref="B102:B103" location="'Diretrizes de Utilização'!B1493" display="88. TRATAMENTO CIRÚRGICO DE TUMORES BENIGNOS DE TECIDOS ÓSSEOS/CARTILAGINOSOS NA REGIÃO BUCO-MAXILO-FACIAL; TRATAMENTO CIRÚRGICO "/>
    <hyperlink ref="B104" location="'Diretrizes de Utilização'!B1496" display="89. REABILITAÇÃO COM COROA DE ACETATO/AÇO OU POLICARBONATO "/>
    <hyperlink ref="B105" location="'Diretrizes de Utilização'!B1501" display="90. COROA UNITÁRIA PROVISÓRIA COM OU SEM PINO/PROVISÓRIO PARA PREPARO DE RESTAURAÇÃO METÁLICA FUNDIDA (RMF)"/>
    <hyperlink ref="B106" location="'Diretrizes de Utilização'!B1504" display="91. EXÉRESE DE PEQUENOS CISTOS DE MANDÍBULA/MAXILA "/>
    <hyperlink ref="B107" location="'Diretrizes de Utilização'!B1507" display="92. REABILITAÇÃO COM COROA TOTAL DE CERÔMERO UNITÁRIA - INCLUI A PEÇA PROTÉTICA "/>
    <hyperlink ref="B108" location="'Diretrizes de Utilização'!B1510" display="93. REABILITAÇÃO COM COROA TOTAL METÁLICA UNITÁRIA- INCLUI A PEÇA PROTÉTICA "/>
    <hyperlink ref="B109" location="'Diretrizes de Utilização'!B1513" display="94. REABILITAÇÃO COM NÚCLEO METÁLICO FUNDIDO/NÚCLEO PRÉ-FABRICADO - INCLUI A PEÇA PROTÉTICA "/>
    <hyperlink ref="B110" location="'Diretrizes de Utilização'!B1516" display="95. REABILITAÇÃO COM RESTAURAÇÃO METÁLICA FUNDIDA (RMF) UNITÁRIA - INCLUI A PEÇA PROTÉTICA"/>
    <hyperlink ref="B111" location="'Diretrizes de Utilização'!B1521" display="96. REDUÇÃO DE LUXAÇÃO DA ATM "/>
    <hyperlink ref="B112" location="'Diretrizes de Utilização'!B1524" display="97. SUTURA DE FERIDA EM REGIÃO BUCO-MAXILO-FACIAL "/>
    <hyperlink ref="B113" location="'Diretrizes de Utilização'!B1527" display="98. TRATAMENTO CIRÚRGICO DAS FÍSTULAS BUCO-NASAL; TRATAMENTO CIRÚRGICO DAS FÍSTULAS BUCOSINUSAL"/>
    <hyperlink ref="B114:B115" location="'Diretrizes de Utilização'!B1530" display="99. TRATAMENTO CIRÚRGICO DOS TUMORES BENIGNOS DE TECIDOS MOLES NA REGIÃO BUCO-MAXILOFACIAL; TRATAMENTO CIRÚRGICO DE HIPERPLASIAS DE"/>
    <hyperlink ref="B116" location="'Diretrizes de Utilização'!B1533" display="100. TRATAMENTO RESTAURADOR ATRAUMÁTICO"/>
    <hyperlink ref="B117" location="'Diretrizes de Utilização'!B1538" display="101. TUNELIZAÇÃO"/>
    <hyperlink ref="B118" location="'Diretrizes de Utilização'!B1541" display="102. CONSULTA COM FISIOTERAPEUTA "/>
    <hyperlink ref="B119" location="'Diretrizes de Utilização'!B1544" display="103. CONSULTA COM NUTRICIONISTA "/>
    <hyperlink ref="B120" location="'Diretrizes de Utilização'!B1556" display="104. CONSULTA/SESSÃO COM FONOAUDIÓLOGO "/>
    <hyperlink ref="B121" location="'Diretrizes de Utilização'!B1583" display="105. CONSULTA/SESSÃO COM PSICÓLOGO"/>
    <hyperlink ref="B122" location="'Diretrizes de Utilização'!B1591" display="106. CONSULTA/SESSÃO COM PSICÓLOGO E/OU TERAPEUTA OCUPACIONAL"/>
    <hyperlink ref="B123" location="'Diretrizes de Utilização'!B1598" display="107. CONSULTA/SESSÃO COM TERAPEUTA OCUPACIONAL "/>
    <hyperlink ref="B124" location="'Diretrizes de Utilização'!B1606" display="108. SESSÃO DE PSICOTERAPIA "/>
    <hyperlink ref="B125" location="'Diretrizes de Utilização'!B1616" display="109. ATENDIMENTO/ACOMPANHAMENTO EM HOSPITAL-DIA PSIQUIÁTRICO "/>
    <hyperlink ref="B126:B127" location="'Diretrizes de Utilização'!B1623" display="110. ANÁLISE MOLECULAR DE DNA; PESQUISA DE MICRODELEÇÕES/MICRODUPLICAÇÕES POR FISH (FLUORESCENCE IN SITU HYBRIDIZATION); INSTABILIDADE "/>
    <hyperlink ref="B128" location="'Diretrizes de Utilização'!B1647" display="110.1 - ACONDROPLASIA/HIPOCONDROPLASIA "/>
    <hyperlink ref="B129" location="'Diretrizes de Utilização'!B1654" display="110.2 - ADRENOLEUCODISTROFIA"/>
    <hyperlink ref="B130" location="'Diretrizes de Utilização'!B1662" display="110.3 - AMILOIDOSE FAMILIAR (TTR) "/>
    <hyperlink ref="B131" location="'Diretrizes de Utilização'!B1673" display="110.4 - ATAXIA DE FRIEDREICH "/>
    <hyperlink ref="B132" location="'Diretrizes de Utilização'!B1685" display="110.5 - ATAXIAS ESPINOCEREBELARES (SCA)"/>
    <hyperlink ref="B133" location="'Diretrizes de Utilização'!B1703" display="110.6 - ATROFIA MUSCULAR ESPINHAL – AME"/>
    <hyperlink ref="B134" location="'Diretrizes de Utilização'!B1742" display="110.7 - CÂNCER DE MAMA E OVÁRIO HEREDITÁRIOS - GENE BRCA1/BRCA2"/>
    <hyperlink ref="B135" location="'Diretrizes de Utilização'!B1825" display="110.8 - COMPLEXO DA ESCLEROSE TUBEROSA "/>
    <hyperlink ref="B136" location="'Diretrizes de Utilização'!B1869" display="110.9 - DEFICIÊNCIA DE ALFA 1 – ANTITRIPSINA"/>
    <hyperlink ref="B137" location="'Diretrizes de Utilização'!B1878" display="110.10 - DISPLASIA CAMPOMÉLICA"/>
    <hyperlink ref="B138" location="'Diretrizes de Utilização'!B1887" display="110.11 - DISTROFIA MIOTÔNICA TIPO I E II "/>
    <hyperlink ref="B139" location="'Diretrizes de Utilização'!B1906" display="110.12 - DISTROFIA MUSCULAR DE DUCHENNE/BECKER "/>
    <hyperlink ref="B140" location="'Diretrizes de Utilização'!B1934" display="110.13 -DOENÇA DE HUNTINGTON "/>
    <hyperlink ref="B141:B142" location="'Diretrizes de Utilização'!B1952" display="110.14 - DOENÇAS RELACIONADAS AO COLÁGENO DO TIPO 2 (COL2A1), INCLUINDO DISPLASIA ESPÔNDILOEPIFISÁRIA CONGÊNITA, DISPLASIA DE KNIEST, DISPLASIA "/>
    <hyperlink ref="B143" location="'Diretrizes de Utilização'!B1988" display="110.15 - DOENÇAS RELACIONADAS AO COLÁGENO DO TIPO 3 (COL3A1), EHLERS-DANLOS TIPO IV E ANEURISMA AÓRTICO ABDOMINAL FAMILIAL (AAA)"/>
    <hyperlink ref="B144:B145" location="'Diretrizes de Utilização'!B2018" display="110.16 - DOENCAS RELACIONADAS AO GENE FMR1 (SÍNDROME DO X FRÁGIL, SÍNDROME DE ATAXIA/TREMOR ASSOCIADOS AO X FRÁGIL - FXTAS E FALÊNCIA OVARIANA "/>
    <hyperlink ref="B146" location="'Diretrizes de Utilização'!B2036" display="110.17 - FIBROSE CÍSTICA E DOENÇAS RELACIONADAS AO GENE CFTR "/>
    <hyperlink ref="B147" location="'Diretrizes de Utilização'!B2073" display="110.18 - HEMOCROMATOSE"/>
    <hyperlink ref="B148" location="'Diretrizes de Utilização'!B2079" display="110.19 - HEMOFILIA A "/>
    <hyperlink ref="B149" location="'Diretrizes de Utilização'!B2093" display="110.20 - HEMOFILIA B "/>
    <hyperlink ref="B150" location="'Diretrizes de Utilização'!B2102" display="110.21 - MUCOPOLISSACARIDOSE "/>
    <hyperlink ref="B151" location="'Diretrizes de Utilização'!B2119" display="110.22 - NEOPLASIA ENDRÓCRINA MÚLTIPLA TIPO I-MEN1 "/>
    <hyperlink ref="B152" location="'Diretrizes de Utilização'!B2132" display="110.23 - NEOPLASIA ENDRÓCRINA MÚLTIPLA TIPO 2A– MEN2A "/>
    <hyperlink ref="B153" location="'Diretrizes de Utilização'!B2158" display="110.24 - OSTEOGÊNESE IMPERFEITA"/>
    <hyperlink ref="B154" location="'Diretrizes de Utilização'!B2170" display="110.25 - POLIPOSE COLÔNICA "/>
    <hyperlink ref="B155" location="'Diretrizes de Utilização'!B2190" display="110.26 - SÍNDROME CHARGE "/>
    <hyperlink ref="B156" location="'Diretrizes de Utilização'!B2212" display="110.27 - SÍNDROME DE ANGELMAN E SÍNDROME DE PRADER-WILLI "/>
    <hyperlink ref="B157" location="'Diretrizes de Utilização'!B2229" display="110.28 - SINDROME DE COWDEN"/>
    <hyperlink ref="B158" location="'Diretrizes de Utilização'!B2287" display="110.29 - SÍNDROME DE HIPOFOSFATASIA "/>
    <hyperlink ref="B159" location="'Diretrizes de Utilização'!B2293" display="110.30 - SÍNDROME DE LI-FRAUMENI "/>
    <hyperlink ref="B160" location="'Diretrizes de Utilização'!B2321" display="110.31 - SÍNDROME DE LYNCH – CÂNCER COLORRETAL NÃO POLIPOSO HEREDITÁRIO (HNPCC)"/>
    <hyperlink ref="B161" location="'Diretrizes de Utilização'!B2371" display="110.32 - SÍNDROME DE MARFAN "/>
    <hyperlink ref="B162" location="'Diretrizes de Utilização'!B2403" display="110.33 - SÍNDROME DE NOONAN "/>
    <hyperlink ref="B163" location="'Diretrizes de Utilização'!B2416" display="110.34 - SÍNDROME DE RETT "/>
    <hyperlink ref="B164" location="'Diretrizes de Utilização'!B2450" display="110.35 - SÍNDROME DE WILLIAMS-BEUREN "/>
    <hyperlink ref="B165" location="'Diretrizes de Utilização'!B2457" display="110.36 - SÍNDROME DO CÂNCER GÁSTRICO DIFUSO HEREDITÁRIO "/>
    <hyperlink ref="B166" location="'Diretrizes de Utilização'!B2479" display="110.37 - SÍNDROMES DE ANOMALIAS CROMOSSÔMICAS SUBMICROSCÓPICAS NÃO RECONHECÍVEIS CLINICAMENTE (ARRAY) "/>
    <hyperlink ref="B167" location="'Diretrizes de Utilização'!B2502" display="110.38 - SÍNDROMES DE DELEÇÕES SUBMICROSCÓPICAS RECONHECÍVEIS CLINICAMENTE "/>
    <hyperlink ref="B168" location="'Diretrizes de Utilização'!B2515" display="110.39 - TRANSTORNO DO ESPECTRO AUTISTA "/>
    <hyperlink ref="B2" location="'Diretrizes de Utilização 2016'!A172" display="1. ABLAÇÃO POR RADIOFREQUÊNCIA/CRIOABLAÇÃO DO CÂNCER PRIMÁRIO HEPÁTICO POR LAPAROTOMIA; ABLAÇÃO POR RADIOFREQUÊNCIA/CRIOABLAÇÃO DO"/>
    <hyperlink ref="B13" location="'Diretrizes de Utilização'!B290" display="10. CINTILOGRAFIA DO MIOCÁRDIO – CORRESPONDE AOS SEGUINTES PROCEDIMENTOS: CINTILOGRAFIA DO MIOCÁRDIO PERFUSÃO – ESTRESSE FARMACOLÓGICO;"/>
    <hyperlink ref="B78" location="'Diretrizes de Utilização 2016'!A1313" display="65. TERAPIA IMUNOBIOLÓGICA ENDOVENOSA PARA TRATAMENTO DE ARTRITE REUMATÓIDE, ARTRITE PSORIÁSICA, DOENÇA DE CROHN E ESPONDILITE ANQUILOSANTE"/>
    <hyperlink ref="B114" location="'Diretrizes de Utilização 2016'!A1530" display="99. TRATAMENTO CIRÚRGICO DOS TUMORES BENIGNOS DE TECIDOS MOLES NA REGIÃO BUCO-MAXILOFACIAL; TRATAMENTO CIRÚRGICO DE HIPERPLASIAS DE"/>
    <hyperlink ref="B126" location="'Diretrizes de Utilização 2016'!A1623" display="110. ANÁLISE MOLECULAR DE DNA; PESQUISA DE MICRODELEÇÕES/MICRODUPLICAÇÕES POR FISH (FLUORESCENCE IN SITU HYBRIDIZATION); INSTABILIDADE "/>
    <hyperlink ref="B141" location="'Diretrizes de Utilização 2016'!A1952" display="110.14 - DOENÇAS RELACIONADAS AO COLÁGENO DO TIPO 2 (COL2A1), INCLUINDO DISPLASIA ESPÔNDILOEPIFISÁRIA CONGÊNITA, DISPLASIA DE KNIEST, DISPLASIA "/>
    <hyperlink ref="B144" location="'Diretrizes de Utilização 2016'!A2018" display="110.16 - DOENCAS RELACIONADAS AO GENE FMR1 (SÍNDROME DO X FRÁGIL, SÍNDROME DE ATAXIA/TREMOR ASSOCIADOS AO X FRÁGIL - FXTAS E FALÊNCIA OVARIANA "/>
    <hyperlink ref="B169" location="'Diretrizes de Utilização'!B2541" display="111 - Vírus Zika – por PCR"/>
    <hyperlink ref="B170" location="'Diretrizes de Utilização'!B2556" display="112 - Vírus Zika - IgM"/>
    <hyperlink ref="B171" location="'Diretrizes de Utilização'!B2579" display="113 - Vírus Zika - IgG"/>
    <hyperlink ref="B3" location="'Diretrizes de Utilização'!B172" display="CÂNCER PRIMÁRIO HEPÁTICO POR VIDEOLAPAROSCOPIA; ABLAÇÃO POR RADIOFREQUÊNCIA/CRIOABLAÇÃO PERCUTÂNEA DO CÂNCER"/>
    <hyperlink ref="B2:B3" location="'Diretrizes de Utilização'!B172" display="1. ABLAÇÃO POR RADIOFREQUÊNCIA/CRIOABLAÇÃO DO CÂNCER PRIMÁRIO HEPÁTICO POR LAPAROTOMIA; ABLAÇÃO POR RADIOFREQUÊNCIA/CRIOABLAÇÃO DO"/>
  </hyperlinks>
  <pageMargins left="0.511811024" right="0.511811024" top="0.78740157499999996" bottom="0.78740157499999996" header="0.31496062000000002" footer="0.31496062000000002"/>
  <pageSetup paperSize="9" orientation="portrait" horizontalDpi="4294967294" verticalDpi="4294967294"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0"/>
  <sheetViews>
    <sheetView showGridLines="0" workbookViewId="0"/>
  </sheetViews>
  <sheetFormatPr defaultRowHeight="15" x14ac:dyDescent="0.35"/>
  <cols>
    <col min="1" max="1" width="12.6640625" style="2" customWidth="1"/>
    <col min="2" max="2" width="55.6640625" style="46" customWidth="1"/>
    <col min="3" max="3" width="55.44140625" style="85" customWidth="1"/>
    <col min="6" max="6" width="62.109375" customWidth="1"/>
  </cols>
  <sheetData>
    <row r="1" spans="1:3" thickBot="1" x14ac:dyDescent="0.35">
      <c r="A1" s="84" t="s">
        <v>60</v>
      </c>
      <c r="B1" s="84" t="s">
        <v>4784</v>
      </c>
      <c r="C1" s="84" t="s">
        <v>4785</v>
      </c>
    </row>
    <row r="2" spans="1:3" ht="14.4" x14ac:dyDescent="0.3">
      <c r="A2" s="422">
        <v>40101053</v>
      </c>
      <c r="B2" s="89" t="s">
        <v>220</v>
      </c>
      <c r="C2" s="418" t="s">
        <v>6226</v>
      </c>
    </row>
    <row r="3" spans="1:3" ht="14.4" x14ac:dyDescent="0.3">
      <c r="A3" s="423">
        <v>41101669</v>
      </c>
      <c r="B3" s="186" t="s">
        <v>3451</v>
      </c>
      <c r="C3" s="419" t="s">
        <v>6227</v>
      </c>
    </row>
    <row r="4" spans="1:3" ht="24" x14ac:dyDescent="0.3">
      <c r="A4" s="281">
        <v>40308804</v>
      </c>
      <c r="B4" s="322" t="s">
        <v>6068</v>
      </c>
      <c r="C4" s="419" t="s">
        <v>6230</v>
      </c>
    </row>
    <row r="5" spans="1:3" ht="24" x14ac:dyDescent="0.3">
      <c r="A5" s="281">
        <v>40314430</v>
      </c>
      <c r="B5" s="322" t="s">
        <v>6067</v>
      </c>
      <c r="C5" s="419" t="s">
        <v>6230</v>
      </c>
    </row>
    <row r="6" spans="1:3" ht="14.4" x14ac:dyDescent="0.3">
      <c r="A6" s="312">
        <v>40319261</v>
      </c>
      <c r="B6" s="318" t="s">
        <v>3137</v>
      </c>
      <c r="C6" s="420" t="s">
        <v>6231</v>
      </c>
    </row>
    <row r="7" spans="1:3" ht="24" x14ac:dyDescent="0.3">
      <c r="A7" s="423">
        <v>40312127</v>
      </c>
      <c r="B7" s="186" t="s">
        <v>6156</v>
      </c>
      <c r="C7" s="420" t="s">
        <v>6232</v>
      </c>
    </row>
    <row r="8" spans="1:3" ht="14.4" x14ac:dyDescent="0.3">
      <c r="A8" s="424">
        <v>40307190</v>
      </c>
      <c r="B8" s="93" t="s">
        <v>1132</v>
      </c>
      <c r="C8" s="420" t="s">
        <v>6236</v>
      </c>
    </row>
    <row r="9" spans="1:3" ht="23.25" customHeight="1" x14ac:dyDescent="0.3">
      <c r="A9" s="424">
        <v>40307204</v>
      </c>
      <c r="B9" s="93" t="s">
        <v>1134</v>
      </c>
      <c r="C9" s="420" t="s">
        <v>6236</v>
      </c>
    </row>
    <row r="10" spans="1:3" ht="14.4" x14ac:dyDescent="0.3">
      <c r="A10" s="423">
        <v>40103439</v>
      </c>
      <c r="B10" s="93" t="s">
        <v>6234</v>
      </c>
      <c r="C10" s="420" t="s">
        <v>6235</v>
      </c>
    </row>
    <row r="11" spans="1:3" ht="24" x14ac:dyDescent="0.3">
      <c r="A11" s="423">
        <v>40801160</v>
      </c>
      <c r="B11" s="93" t="s">
        <v>3428</v>
      </c>
      <c r="C11" s="420" t="s">
        <v>6237</v>
      </c>
    </row>
    <row r="12" spans="1:3" ht="14.4" x14ac:dyDescent="0.3">
      <c r="A12" s="425">
        <v>40304795</v>
      </c>
      <c r="B12" s="386" t="s">
        <v>3257</v>
      </c>
      <c r="C12" s="420" t="s">
        <v>6246</v>
      </c>
    </row>
    <row r="13" spans="1:3" ht="14.4" x14ac:dyDescent="0.3">
      <c r="A13" s="424">
        <v>40403114</v>
      </c>
      <c r="B13" s="93" t="s">
        <v>1867</v>
      </c>
      <c r="C13" s="420" t="s">
        <v>6238</v>
      </c>
    </row>
    <row r="14" spans="1:3" ht="14.4" x14ac:dyDescent="0.3">
      <c r="A14" s="424">
        <v>40403270</v>
      </c>
      <c r="B14" s="93" t="s">
        <v>1897</v>
      </c>
      <c r="C14" s="420" t="s">
        <v>6238</v>
      </c>
    </row>
    <row r="15" spans="1:3" ht="14.4" x14ac:dyDescent="0.3">
      <c r="A15" s="426">
        <v>40403297</v>
      </c>
      <c r="B15" s="279" t="s">
        <v>1899</v>
      </c>
      <c r="C15" s="420" t="s">
        <v>6238</v>
      </c>
    </row>
    <row r="16" spans="1:3" ht="14.4" x14ac:dyDescent="0.3">
      <c r="A16" s="424">
        <v>40403394</v>
      </c>
      <c r="B16" s="93" t="s">
        <v>1917</v>
      </c>
      <c r="C16" s="420" t="s">
        <v>6238</v>
      </c>
    </row>
    <row r="17" spans="1:3" ht="14.4" x14ac:dyDescent="0.3">
      <c r="A17" s="424">
        <v>40403432</v>
      </c>
      <c r="B17" s="93" t="s">
        <v>1924</v>
      </c>
      <c r="C17" s="420" t="s">
        <v>6238</v>
      </c>
    </row>
    <row r="18" spans="1:3" ht="14.4" x14ac:dyDescent="0.3">
      <c r="A18" s="426">
        <v>40403459</v>
      </c>
      <c r="B18" s="279" t="s">
        <v>1927</v>
      </c>
      <c r="C18" s="420" t="s">
        <v>6238</v>
      </c>
    </row>
    <row r="19" spans="1:3" ht="14.4" x14ac:dyDescent="0.3">
      <c r="A19" s="424">
        <v>40403475</v>
      </c>
      <c r="B19" s="93" t="s">
        <v>1930</v>
      </c>
      <c r="C19" s="420" t="s">
        <v>6238</v>
      </c>
    </row>
    <row r="20" spans="1:3" ht="14.4" x14ac:dyDescent="0.3">
      <c r="A20" s="426">
        <v>40403491</v>
      </c>
      <c r="B20" s="279" t="s">
        <v>1933</v>
      </c>
      <c r="C20" s="420" t="s">
        <v>6238</v>
      </c>
    </row>
    <row r="21" spans="1:3" ht="14.4" x14ac:dyDescent="0.3">
      <c r="A21" s="424">
        <v>40403513</v>
      </c>
      <c r="B21" s="93" t="s">
        <v>1936</v>
      </c>
      <c r="C21" s="420" t="s">
        <v>6238</v>
      </c>
    </row>
    <row r="22" spans="1:3" ht="14.4" x14ac:dyDescent="0.3">
      <c r="A22" s="426">
        <v>40403530</v>
      </c>
      <c r="B22" s="279" t="s">
        <v>1939</v>
      </c>
      <c r="C22" s="420" t="s">
        <v>6238</v>
      </c>
    </row>
    <row r="23" spans="1:3" ht="14.4" x14ac:dyDescent="0.3">
      <c r="A23" s="424">
        <v>40403556</v>
      </c>
      <c r="B23" s="93" t="s">
        <v>1942</v>
      </c>
      <c r="C23" s="420" t="s">
        <v>6238</v>
      </c>
    </row>
    <row r="24" spans="1:3" ht="14.4" x14ac:dyDescent="0.3">
      <c r="A24" s="426">
        <v>40403572</v>
      </c>
      <c r="B24" s="279" t="s">
        <v>1945</v>
      </c>
      <c r="C24" s="420" t="s">
        <v>6238</v>
      </c>
    </row>
    <row r="25" spans="1:3" ht="14.4" x14ac:dyDescent="0.3">
      <c r="A25" s="424">
        <v>40403599</v>
      </c>
      <c r="B25" s="93" t="s">
        <v>1948</v>
      </c>
      <c r="C25" s="420" t="s">
        <v>6238</v>
      </c>
    </row>
    <row r="26" spans="1:3" ht="14.4" x14ac:dyDescent="0.3">
      <c r="A26" s="426">
        <v>40403610</v>
      </c>
      <c r="B26" s="279" t="s">
        <v>1951</v>
      </c>
      <c r="C26" s="420" t="s">
        <v>6238</v>
      </c>
    </row>
    <row r="27" spans="1:3" ht="14.4" x14ac:dyDescent="0.3">
      <c r="A27" s="424">
        <v>40403637</v>
      </c>
      <c r="B27" s="93" t="s">
        <v>1954</v>
      </c>
      <c r="C27" s="420" t="s">
        <v>6238</v>
      </c>
    </row>
    <row r="28" spans="1:3" ht="14.4" x14ac:dyDescent="0.3">
      <c r="A28" s="426">
        <v>40403653</v>
      </c>
      <c r="B28" s="279" t="s">
        <v>1957</v>
      </c>
      <c r="C28" s="420" t="s">
        <v>6238</v>
      </c>
    </row>
    <row r="29" spans="1:3" ht="24" x14ac:dyDescent="0.3">
      <c r="A29" s="424">
        <v>40403670</v>
      </c>
      <c r="B29" s="93" t="s">
        <v>1960</v>
      </c>
      <c r="C29" s="420" t="s">
        <v>6238</v>
      </c>
    </row>
    <row r="30" spans="1:3" ht="24" x14ac:dyDescent="0.3">
      <c r="A30" s="424">
        <v>40403858</v>
      </c>
      <c r="B30" s="93" t="s">
        <v>3113</v>
      </c>
      <c r="C30" s="420" t="s">
        <v>6238</v>
      </c>
    </row>
    <row r="31" spans="1:3" ht="14.4" x14ac:dyDescent="0.3">
      <c r="A31" s="424">
        <v>40403904</v>
      </c>
      <c r="B31" s="93" t="s">
        <v>3408</v>
      </c>
      <c r="C31" s="420" t="s">
        <v>6238</v>
      </c>
    </row>
    <row r="32" spans="1:3" ht="14.4" x14ac:dyDescent="0.3">
      <c r="A32" s="424">
        <v>40809013</v>
      </c>
      <c r="B32" s="386" t="s">
        <v>2543</v>
      </c>
      <c r="C32" s="420" t="s">
        <v>6238</v>
      </c>
    </row>
    <row r="33" spans="1:3" ht="14.4" x14ac:dyDescent="0.3">
      <c r="A33" s="423">
        <v>41002059</v>
      </c>
      <c r="B33" s="186" t="s">
        <v>2741</v>
      </c>
      <c r="C33" s="420" t="s">
        <v>6244</v>
      </c>
    </row>
    <row r="34" spans="1:3" thickBot="1" x14ac:dyDescent="0.35">
      <c r="A34" s="427">
        <v>40301192</v>
      </c>
      <c r="B34" s="417" t="s">
        <v>449</v>
      </c>
      <c r="C34" s="421" t="s">
        <v>6245</v>
      </c>
    </row>
    <row r="35" spans="1:3" thickTop="1" x14ac:dyDescent="0.3">
      <c r="A35" s="306"/>
      <c r="B35" s="307"/>
      <c r="C35" s="305"/>
    </row>
    <row r="36" spans="1:3" ht="15" customHeight="1" x14ac:dyDescent="0.3">
      <c r="A36" s="447" t="s">
        <v>6225</v>
      </c>
      <c r="B36" s="447"/>
      <c r="C36" s="305"/>
    </row>
    <row r="37" spans="1:3" ht="15" customHeight="1" x14ac:dyDescent="0.3">
      <c r="A37" s="449" t="s">
        <v>6247</v>
      </c>
      <c r="B37" s="449"/>
      <c r="C37" s="449"/>
    </row>
    <row r="38" spans="1:3" ht="36" customHeight="1" x14ac:dyDescent="0.3">
      <c r="A38" s="448" t="s">
        <v>6248</v>
      </c>
      <c r="B38" s="448"/>
      <c r="C38" s="448"/>
    </row>
    <row r="39" spans="1:3" ht="17.399999999999999" customHeight="1" x14ac:dyDescent="0.3">
      <c r="B39" s="2"/>
      <c r="C39" s="2"/>
    </row>
    <row r="40" spans="1:3" ht="36" x14ac:dyDescent="0.35">
      <c r="A40" s="303" t="s">
        <v>4786</v>
      </c>
      <c r="B40" s="304" t="s">
        <v>6239</v>
      </c>
    </row>
  </sheetData>
  <sheetProtection algorithmName="SHA-512" hashValue="c8zt8P/3CdUZEjvm9KRomxHaJsiwktXuSWNF62+W9fBhnXQPAD1bJXvwXERnnZ+r3OCfz41cwktmBUJSehfCRw==" saltValue="pKv3OGqQuzpDA7W3J/h/fQ==" spinCount="100000" sheet="1" objects="1" scenarios="1"/>
  <mergeCells count="3">
    <mergeCell ref="A36:B36"/>
    <mergeCell ref="A38:C38"/>
    <mergeCell ref="A37:C37"/>
  </mergeCells>
  <pageMargins left="0.511811024" right="0.511811024" top="0.78740157499999996" bottom="0.78740157499999996" header="0.31496062000000002" footer="0.31496062000000002"/>
  <pageSetup paperSize="9" orientation="landscape" horizontalDpi="4294967294" verticalDpi="429496729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9</vt:i4>
      </vt:variant>
    </vt:vector>
  </HeadingPairs>
  <TitlesOfParts>
    <vt:vector size="9" baseType="lpstr">
      <vt:lpstr>Porte dos procedimentos</vt:lpstr>
      <vt:lpstr>Cobertos</vt:lpstr>
      <vt:lpstr>Cobertos - Autorização</vt:lpstr>
      <vt:lpstr>Cobertos-Cod CBHPM_Unimed</vt:lpstr>
      <vt:lpstr>Sem Cobertura</vt:lpstr>
      <vt:lpstr>Diretrizes Clínicas</vt:lpstr>
      <vt:lpstr>Protocolo de Utilização</vt:lpstr>
      <vt:lpstr>Diretrizes de Utilização</vt:lpstr>
      <vt:lpstr>Diferença entre as versões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Sandra Mara Evangelisti Farah</dc:creator>
  <cp:lastModifiedBy>Vera Aparecida Bigio de Oliveira</cp:lastModifiedBy>
  <cp:lastPrinted>2017-06-01T14:48:45Z</cp:lastPrinted>
  <dcterms:created xsi:type="dcterms:W3CDTF">2016-04-01T18:00:13Z</dcterms:created>
  <dcterms:modified xsi:type="dcterms:W3CDTF">2017-06-12T13:46:53Z</dcterms:modified>
</cp:coreProperties>
</file>